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codeName="ThisWorkbook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cmath\OneDrive\Desktop\Machine Learning\DATA103\DATA103-Final\MTR Datasets\"/>
    </mc:Choice>
  </mc:AlternateContent>
  <xr:revisionPtr revIDLastSave="0" documentId="13_ncr:1_{8643FA66-5DAC-42E7-A894-379FBF5C65B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681" i="1" l="1"/>
  <c r="AB680" i="1"/>
  <c r="CH959" i="1" l="1"/>
  <c r="CF959" i="1"/>
  <c r="CD959" i="1"/>
  <c r="CB959" i="1"/>
  <c r="BZ959" i="1"/>
  <c r="BX959" i="1"/>
  <c r="BV959" i="1"/>
  <c r="BT959" i="1"/>
  <c r="BR959" i="1"/>
  <c r="BP959" i="1"/>
  <c r="BN959" i="1"/>
  <c r="BL959" i="1"/>
  <c r="BJ959" i="1"/>
  <c r="CH648" i="1"/>
  <c r="CF648" i="1"/>
  <c r="CD648" i="1"/>
  <c r="CB648" i="1"/>
  <c r="BZ648" i="1"/>
  <c r="BX648" i="1"/>
  <c r="BV648" i="1"/>
  <c r="BT648" i="1"/>
  <c r="BR648" i="1"/>
  <c r="BP648" i="1"/>
  <c r="BN648" i="1"/>
  <c r="BL648" i="1"/>
  <c r="BJ648" i="1"/>
  <c r="CH647" i="1"/>
  <c r="CF647" i="1"/>
  <c r="CD647" i="1"/>
  <c r="CB647" i="1"/>
  <c r="BZ647" i="1"/>
  <c r="BX647" i="1"/>
  <c r="BV647" i="1"/>
  <c r="BT647" i="1"/>
  <c r="BR647" i="1"/>
  <c r="BP647" i="1"/>
  <c r="BN647" i="1"/>
  <c r="BL647" i="1"/>
  <c r="BJ647" i="1"/>
  <c r="CH646" i="1"/>
  <c r="CF646" i="1"/>
  <c r="CD646" i="1"/>
  <c r="CB646" i="1"/>
  <c r="BZ646" i="1"/>
  <c r="BX646" i="1"/>
  <c r="BV646" i="1"/>
  <c r="BT646" i="1"/>
  <c r="BR646" i="1"/>
  <c r="BP646" i="1"/>
  <c r="BN646" i="1"/>
  <c r="BL646" i="1"/>
  <c r="BJ646" i="1"/>
  <c r="CH645" i="1"/>
  <c r="CF645" i="1"/>
  <c r="CD645" i="1"/>
  <c r="CB645" i="1"/>
  <c r="BZ645" i="1"/>
  <c r="BX645" i="1"/>
  <c r="BV645" i="1"/>
  <c r="BT645" i="1"/>
  <c r="BR645" i="1"/>
  <c r="BP645" i="1"/>
  <c r="BN645" i="1"/>
  <c r="BL645" i="1"/>
  <c r="BJ645" i="1"/>
  <c r="CH644" i="1"/>
  <c r="CF644" i="1"/>
  <c r="CD644" i="1"/>
  <c r="CB644" i="1"/>
  <c r="BZ644" i="1"/>
  <c r="BX644" i="1"/>
  <c r="BV644" i="1"/>
  <c r="BT644" i="1"/>
  <c r="BR644" i="1"/>
  <c r="BP644" i="1"/>
  <c r="BN644" i="1"/>
  <c r="BL644" i="1"/>
  <c r="BJ644" i="1"/>
  <c r="CH643" i="1"/>
  <c r="CF643" i="1"/>
  <c r="CD643" i="1"/>
  <c r="CB643" i="1"/>
  <c r="BZ643" i="1"/>
  <c r="BX643" i="1"/>
  <c r="BV643" i="1"/>
  <c r="BT643" i="1"/>
  <c r="BR643" i="1"/>
  <c r="BP643" i="1"/>
  <c r="BN643" i="1"/>
  <c r="BL643" i="1"/>
  <c r="BJ643" i="1"/>
  <c r="CH642" i="1"/>
  <c r="CF642" i="1"/>
  <c r="CD642" i="1"/>
  <c r="CB642" i="1"/>
  <c r="BZ642" i="1"/>
  <c r="BX642" i="1"/>
  <c r="BV642" i="1"/>
  <c r="BT642" i="1"/>
  <c r="BR642" i="1"/>
  <c r="BP642" i="1"/>
  <c r="BN642" i="1"/>
  <c r="BL642" i="1"/>
  <c r="BJ642" i="1"/>
  <c r="CH641" i="1"/>
  <c r="CF641" i="1"/>
  <c r="CD641" i="1"/>
  <c r="CB641" i="1"/>
  <c r="BZ641" i="1"/>
  <c r="BX641" i="1"/>
  <c r="BV641" i="1"/>
  <c r="BT641" i="1"/>
  <c r="BR641" i="1"/>
  <c r="BP641" i="1"/>
  <c r="BN641" i="1"/>
  <c r="BL641" i="1"/>
  <c r="BJ641" i="1"/>
  <c r="CH640" i="1"/>
  <c r="CF640" i="1"/>
  <c r="CD640" i="1"/>
  <c r="CB640" i="1"/>
  <c r="BZ640" i="1"/>
  <c r="BX640" i="1"/>
  <c r="BV640" i="1"/>
  <c r="BT640" i="1"/>
  <c r="BR640" i="1"/>
  <c r="BP640" i="1"/>
  <c r="BN640" i="1"/>
  <c r="BL640" i="1"/>
  <c r="BJ640" i="1"/>
  <c r="CH639" i="1"/>
  <c r="CF639" i="1"/>
  <c r="CD639" i="1"/>
  <c r="CB639" i="1"/>
  <c r="BZ639" i="1"/>
  <c r="BX639" i="1"/>
  <c r="BV639" i="1"/>
  <c r="BT639" i="1"/>
  <c r="BR639" i="1"/>
  <c r="BP639" i="1"/>
  <c r="BN639" i="1"/>
  <c r="BL639" i="1"/>
  <c r="BJ639" i="1"/>
  <c r="CH638" i="1"/>
  <c r="CF638" i="1"/>
  <c r="CD638" i="1"/>
  <c r="CB638" i="1"/>
  <c r="BZ638" i="1"/>
  <c r="BX638" i="1"/>
  <c r="BV638" i="1"/>
  <c r="BT638" i="1"/>
  <c r="BR638" i="1"/>
  <c r="BP638" i="1"/>
  <c r="BN638" i="1"/>
  <c r="BL638" i="1"/>
  <c r="BJ638" i="1"/>
  <c r="CH637" i="1"/>
  <c r="CF637" i="1"/>
  <c r="CD637" i="1"/>
  <c r="CB637" i="1"/>
  <c r="BZ637" i="1"/>
  <c r="BX637" i="1"/>
  <c r="BV637" i="1"/>
  <c r="BT637" i="1"/>
  <c r="BR637" i="1"/>
  <c r="BP637" i="1"/>
  <c r="BN637" i="1"/>
  <c r="BL637" i="1"/>
  <c r="BJ637" i="1"/>
  <c r="CH636" i="1"/>
  <c r="CF636" i="1"/>
  <c r="CD636" i="1"/>
  <c r="CB636" i="1"/>
  <c r="BZ636" i="1"/>
  <c r="BX636" i="1"/>
  <c r="BV636" i="1"/>
  <c r="BT636" i="1"/>
  <c r="BR636" i="1"/>
  <c r="BP636" i="1"/>
  <c r="BN636" i="1"/>
  <c r="BL636" i="1"/>
  <c r="BJ636" i="1"/>
  <c r="CH635" i="1"/>
  <c r="CF635" i="1"/>
  <c r="CD635" i="1"/>
  <c r="CB635" i="1"/>
  <c r="BZ635" i="1"/>
  <c r="BX635" i="1"/>
  <c r="BV635" i="1"/>
  <c r="BT635" i="1"/>
  <c r="BR635" i="1"/>
  <c r="BP635" i="1"/>
  <c r="BN635" i="1"/>
  <c r="BL635" i="1"/>
  <c r="BJ635" i="1"/>
  <c r="CH634" i="1"/>
  <c r="CF634" i="1"/>
  <c r="CD634" i="1"/>
  <c r="CB634" i="1"/>
  <c r="BZ634" i="1"/>
  <c r="BX634" i="1"/>
  <c r="BV634" i="1"/>
  <c r="BT634" i="1"/>
  <c r="BR634" i="1"/>
  <c r="BP634" i="1"/>
  <c r="BN634" i="1"/>
  <c r="BL634" i="1"/>
  <c r="BJ634" i="1"/>
  <c r="CH633" i="1"/>
  <c r="CF633" i="1"/>
  <c r="CD633" i="1"/>
  <c r="CB633" i="1"/>
  <c r="BZ633" i="1"/>
  <c r="BX633" i="1"/>
  <c r="BV633" i="1"/>
  <c r="BT633" i="1"/>
  <c r="BR633" i="1"/>
  <c r="BP633" i="1"/>
  <c r="BN633" i="1"/>
  <c r="BL633" i="1"/>
  <c r="BJ633" i="1"/>
  <c r="CH632" i="1"/>
  <c r="CF632" i="1"/>
  <c r="CD632" i="1"/>
  <c r="CB632" i="1"/>
  <c r="BZ632" i="1"/>
  <c r="BX632" i="1"/>
  <c r="BV632" i="1"/>
  <c r="BT632" i="1"/>
  <c r="BR632" i="1"/>
  <c r="BP632" i="1"/>
  <c r="BN632" i="1"/>
  <c r="BL632" i="1"/>
  <c r="BJ632" i="1"/>
  <c r="CH631" i="1"/>
  <c r="CF631" i="1"/>
  <c r="CD631" i="1"/>
  <c r="CB631" i="1"/>
  <c r="BZ631" i="1"/>
  <c r="BX631" i="1"/>
  <c r="BV631" i="1"/>
  <c r="BT631" i="1"/>
  <c r="BR631" i="1"/>
  <c r="BP631" i="1"/>
  <c r="BN631" i="1"/>
  <c r="BL631" i="1"/>
  <c r="BJ631" i="1"/>
  <c r="CH630" i="1"/>
  <c r="CF630" i="1"/>
  <c r="CD630" i="1"/>
  <c r="CB630" i="1"/>
  <c r="BZ630" i="1"/>
  <c r="BX630" i="1"/>
  <c r="BV630" i="1"/>
  <c r="BT630" i="1"/>
  <c r="BR630" i="1"/>
  <c r="BP630" i="1"/>
  <c r="BN630" i="1"/>
  <c r="BL630" i="1"/>
  <c r="BJ630" i="1"/>
  <c r="CI681" i="1"/>
  <c r="CG681" i="1"/>
  <c r="CE681" i="1"/>
  <c r="CC681" i="1"/>
  <c r="CA681" i="1"/>
  <c r="BY681" i="1"/>
  <c r="BW681" i="1"/>
  <c r="BU681" i="1"/>
  <c r="BS681" i="1"/>
  <c r="BQ681" i="1"/>
  <c r="BO681" i="1"/>
  <c r="BM681" i="1"/>
  <c r="BK681" i="1"/>
  <c r="CH680" i="1"/>
  <c r="CF680" i="1"/>
  <c r="CD680" i="1"/>
  <c r="CB680" i="1"/>
  <c r="BZ680" i="1"/>
  <c r="BX680" i="1"/>
  <c r="BV680" i="1"/>
  <c r="BT680" i="1"/>
  <c r="BR680" i="1"/>
  <c r="BP680" i="1"/>
  <c r="BN680" i="1"/>
  <c r="BL680" i="1"/>
  <c r="BJ680" i="1"/>
  <c r="B560" i="1" l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A36" i="1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67" i="1" l="1"/>
  <c r="AB939" i="1"/>
  <c r="AC939" i="1"/>
  <c r="AE939" i="1"/>
  <c r="AG939" i="1" s="1"/>
  <c r="AB940" i="1"/>
  <c r="AC940" i="1"/>
  <c r="AE940" i="1"/>
  <c r="AH940" i="1" s="1"/>
  <c r="AB941" i="1"/>
  <c r="AC941" i="1"/>
  <c r="AE941" i="1"/>
  <c r="AF941" i="1" s="1"/>
  <c r="AB942" i="1"/>
  <c r="AC942" i="1"/>
  <c r="AB943" i="1"/>
  <c r="AC943" i="1"/>
  <c r="AB944" i="1"/>
  <c r="AC944" i="1"/>
  <c r="AB945" i="1"/>
  <c r="AC945" i="1"/>
  <c r="AB946" i="1"/>
  <c r="AC946" i="1"/>
  <c r="AB947" i="1"/>
  <c r="AC947" i="1"/>
  <c r="AE947" i="1"/>
  <c r="AH947" i="1" s="1"/>
  <c r="AB948" i="1"/>
  <c r="AC948" i="1"/>
  <c r="AE948" i="1"/>
  <c r="AF948" i="1" s="1"/>
  <c r="AB949" i="1"/>
  <c r="AC949" i="1"/>
  <c r="AE949" i="1"/>
  <c r="AJ949" i="1" s="1"/>
  <c r="AB950" i="1"/>
  <c r="AC950" i="1"/>
  <c r="AB951" i="1"/>
  <c r="AC951" i="1"/>
  <c r="AB952" i="1"/>
  <c r="AC952" i="1"/>
  <c r="AB953" i="1"/>
  <c r="AC953" i="1"/>
  <c r="AB954" i="1"/>
  <c r="AC954" i="1"/>
  <c r="AB955" i="1"/>
  <c r="AC955" i="1"/>
  <c r="AB956" i="1"/>
  <c r="AC956" i="1"/>
  <c r="AB957" i="1"/>
  <c r="AC957" i="1"/>
  <c r="AB958" i="1"/>
  <c r="AC958" i="1"/>
  <c r="AC959" i="1"/>
  <c r="AB960" i="1"/>
  <c r="AC960" i="1"/>
  <c r="AB961" i="1"/>
  <c r="AC961" i="1"/>
  <c r="AB962" i="1"/>
  <c r="AC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83" i="1"/>
  <c r="AB682" i="1"/>
  <c r="AB681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2" i="1"/>
  <c r="AB651" i="1"/>
  <c r="AB650" i="1"/>
  <c r="AB649" i="1"/>
  <c r="AB629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CF45" i="1" l="1"/>
  <c r="BX45" i="1"/>
  <c r="BP45" i="1"/>
  <c r="CD45" i="1"/>
  <c r="BV45" i="1"/>
  <c r="BN45" i="1"/>
  <c r="CH45" i="1"/>
  <c r="BZ45" i="1"/>
  <c r="BR45" i="1"/>
  <c r="BJ45" i="1"/>
  <c r="CB45" i="1"/>
  <c r="BT45" i="1"/>
  <c r="BL45" i="1"/>
  <c r="CF92" i="1"/>
  <c r="BX92" i="1"/>
  <c r="BP92" i="1"/>
  <c r="CD92" i="1"/>
  <c r="BV92" i="1"/>
  <c r="BN92" i="1"/>
  <c r="CH92" i="1"/>
  <c r="BZ92" i="1"/>
  <c r="BR92" i="1"/>
  <c r="BJ92" i="1"/>
  <c r="BT92" i="1"/>
  <c r="BL92" i="1"/>
  <c r="CB92" i="1"/>
  <c r="CF154" i="1"/>
  <c r="BX154" i="1"/>
  <c r="BP154" i="1"/>
  <c r="CD154" i="1"/>
  <c r="BV154" i="1"/>
  <c r="BN154" i="1"/>
  <c r="CH154" i="1"/>
  <c r="BZ154" i="1"/>
  <c r="BR154" i="1"/>
  <c r="BJ154" i="1"/>
  <c r="BL154" i="1"/>
  <c r="CB154" i="1"/>
  <c r="BT154" i="1"/>
  <c r="CF200" i="1"/>
  <c r="BX200" i="1"/>
  <c r="BP200" i="1"/>
  <c r="CD200" i="1"/>
  <c r="BV200" i="1"/>
  <c r="BN200" i="1"/>
  <c r="CB200" i="1"/>
  <c r="BT200" i="1"/>
  <c r="BL200" i="1"/>
  <c r="BR200" i="1"/>
  <c r="BJ200" i="1"/>
  <c r="CH200" i="1"/>
  <c r="BZ200" i="1"/>
  <c r="CF270" i="1"/>
  <c r="BX270" i="1"/>
  <c r="BP270" i="1"/>
  <c r="CD270" i="1"/>
  <c r="BV270" i="1"/>
  <c r="BN270" i="1"/>
  <c r="CB270" i="1"/>
  <c r="BT270" i="1"/>
  <c r="BL270" i="1"/>
  <c r="CH270" i="1"/>
  <c r="BZ270" i="1"/>
  <c r="BR270" i="1"/>
  <c r="BJ270" i="1"/>
  <c r="CH40" i="1"/>
  <c r="BZ40" i="1"/>
  <c r="BR40" i="1"/>
  <c r="BJ40" i="1"/>
  <c r="CF40" i="1"/>
  <c r="BX40" i="1"/>
  <c r="BP40" i="1"/>
  <c r="CB40" i="1"/>
  <c r="BT40" i="1"/>
  <c r="BL40" i="1"/>
  <c r="CD40" i="1"/>
  <c r="BV40" i="1"/>
  <c r="BN40" i="1"/>
  <c r="CH79" i="1"/>
  <c r="BZ79" i="1"/>
  <c r="BR79" i="1"/>
  <c r="BJ79" i="1"/>
  <c r="CF79" i="1"/>
  <c r="BX79" i="1"/>
  <c r="BP79" i="1"/>
  <c r="CB79" i="1"/>
  <c r="BT79" i="1"/>
  <c r="BL79" i="1"/>
  <c r="BV79" i="1"/>
  <c r="BN79" i="1"/>
  <c r="CD79" i="1"/>
  <c r="CD133" i="1"/>
  <c r="BV133" i="1"/>
  <c r="BN133" i="1"/>
  <c r="CB133" i="1"/>
  <c r="BT133" i="1"/>
  <c r="BL133" i="1"/>
  <c r="CH133" i="1"/>
  <c r="BZ133" i="1"/>
  <c r="BR133" i="1"/>
  <c r="BJ133" i="1"/>
  <c r="BX133" i="1"/>
  <c r="BP133" i="1"/>
  <c r="CF133" i="1"/>
  <c r="CB164" i="1"/>
  <c r="BR164" i="1"/>
  <c r="BP164" i="1"/>
  <c r="BZ164" i="1"/>
  <c r="BX164" i="1"/>
  <c r="BN164" i="1"/>
  <c r="CH164" i="1"/>
  <c r="BL164" i="1"/>
  <c r="CD164" i="1"/>
  <c r="BT164" i="1"/>
  <c r="BJ164" i="1"/>
  <c r="CF164" i="1"/>
  <c r="BV164" i="1"/>
  <c r="CH203" i="1"/>
  <c r="BZ203" i="1"/>
  <c r="BR203" i="1"/>
  <c r="BJ203" i="1"/>
  <c r="CF203" i="1"/>
  <c r="BX203" i="1"/>
  <c r="BP203" i="1"/>
  <c r="CD203" i="1"/>
  <c r="BV203" i="1"/>
  <c r="BN203" i="1"/>
  <c r="CB203" i="1"/>
  <c r="BT203" i="1"/>
  <c r="BL203" i="1"/>
  <c r="CH242" i="1"/>
  <c r="BZ242" i="1"/>
  <c r="BR242" i="1"/>
  <c r="BJ242" i="1"/>
  <c r="CF242" i="1"/>
  <c r="BX242" i="1"/>
  <c r="BP242" i="1"/>
  <c r="CD242" i="1"/>
  <c r="BV242" i="1"/>
  <c r="BN242" i="1"/>
  <c r="CB242" i="1"/>
  <c r="BT242" i="1"/>
  <c r="BL242" i="1"/>
  <c r="CH273" i="1"/>
  <c r="BZ273" i="1"/>
  <c r="BR273" i="1"/>
  <c r="BJ273" i="1"/>
  <c r="CF273" i="1"/>
  <c r="BX273" i="1"/>
  <c r="BP273" i="1"/>
  <c r="CD273" i="1"/>
  <c r="BV273" i="1"/>
  <c r="BN273" i="1"/>
  <c r="BT273" i="1"/>
  <c r="BL273" i="1"/>
  <c r="CB273" i="1"/>
  <c r="CH304" i="1"/>
  <c r="BZ304" i="1"/>
  <c r="BR304" i="1"/>
  <c r="BJ304" i="1"/>
  <c r="CF304" i="1"/>
  <c r="BX304" i="1"/>
  <c r="BP304" i="1"/>
  <c r="CD304" i="1"/>
  <c r="BV304" i="1"/>
  <c r="BN304" i="1"/>
  <c r="CB304" i="1"/>
  <c r="BL304" i="1"/>
  <c r="BT304" i="1"/>
  <c r="CD335" i="1"/>
  <c r="BV335" i="1"/>
  <c r="BN335" i="1"/>
  <c r="CB335" i="1"/>
  <c r="BT335" i="1"/>
  <c r="BL335" i="1"/>
  <c r="BZ335" i="1"/>
  <c r="BX335" i="1"/>
  <c r="BR335" i="1"/>
  <c r="BP335" i="1"/>
  <c r="BJ335" i="1"/>
  <c r="CF335" i="1"/>
  <c r="CH335" i="1"/>
  <c r="CD366" i="1"/>
  <c r="BV366" i="1"/>
  <c r="BN366" i="1"/>
  <c r="CB366" i="1"/>
  <c r="BT366" i="1"/>
  <c r="BL366" i="1"/>
  <c r="BX366" i="1"/>
  <c r="BR366" i="1"/>
  <c r="CH366" i="1"/>
  <c r="BP366" i="1"/>
  <c r="BJ366" i="1"/>
  <c r="CF366" i="1"/>
  <c r="BZ366" i="1"/>
  <c r="CD412" i="1"/>
  <c r="BV412" i="1"/>
  <c r="BN412" i="1"/>
  <c r="CB412" i="1"/>
  <c r="BT412" i="1"/>
  <c r="BL412" i="1"/>
  <c r="BX412" i="1"/>
  <c r="BR412" i="1"/>
  <c r="CH412" i="1"/>
  <c r="BP412" i="1"/>
  <c r="BJ412" i="1"/>
  <c r="BZ412" i="1"/>
  <c r="CF412" i="1"/>
  <c r="CD428" i="1"/>
  <c r="BV428" i="1"/>
  <c r="BN428" i="1"/>
  <c r="CB428" i="1"/>
  <c r="BT428" i="1"/>
  <c r="BL428" i="1"/>
  <c r="CH428" i="1"/>
  <c r="BP428" i="1"/>
  <c r="BJ428" i="1"/>
  <c r="CF428" i="1"/>
  <c r="BZ428" i="1"/>
  <c r="BX428" i="1"/>
  <c r="BR428" i="1"/>
  <c r="CD459" i="1"/>
  <c r="BV459" i="1"/>
  <c r="BN459" i="1"/>
  <c r="CB459" i="1"/>
  <c r="BT459" i="1"/>
  <c r="BL459" i="1"/>
  <c r="BR459" i="1"/>
  <c r="CH459" i="1"/>
  <c r="BP459" i="1"/>
  <c r="BJ459" i="1"/>
  <c r="CF459" i="1"/>
  <c r="BZ459" i="1"/>
  <c r="BX459" i="1"/>
  <c r="CF490" i="1"/>
  <c r="BX490" i="1"/>
  <c r="BP490" i="1"/>
  <c r="CD490" i="1"/>
  <c r="BV490" i="1"/>
  <c r="BN490" i="1"/>
  <c r="CH490" i="1"/>
  <c r="BZ490" i="1"/>
  <c r="BR490" i="1"/>
  <c r="BJ490" i="1"/>
  <c r="BL490" i="1"/>
  <c r="CB490" i="1"/>
  <c r="BT490" i="1"/>
  <c r="CD536" i="1"/>
  <c r="BV536" i="1"/>
  <c r="BN536" i="1"/>
  <c r="CH536" i="1"/>
  <c r="BZ536" i="1"/>
  <c r="BR536" i="1"/>
  <c r="BJ536" i="1"/>
  <c r="CF536" i="1"/>
  <c r="BX536" i="1"/>
  <c r="BT536" i="1"/>
  <c r="CB536" i="1"/>
  <c r="BP536" i="1"/>
  <c r="BL536" i="1"/>
  <c r="CD19" i="1"/>
  <c r="BV19" i="1"/>
  <c r="BN19" i="1"/>
  <c r="CB19" i="1"/>
  <c r="BT19" i="1"/>
  <c r="BL19" i="1"/>
  <c r="CH19" i="1"/>
  <c r="CF19" i="1"/>
  <c r="BJ19" i="1"/>
  <c r="BZ19" i="1"/>
  <c r="BX19" i="1"/>
  <c r="BP19" i="1"/>
  <c r="BR19" i="1"/>
  <c r="CD27" i="1"/>
  <c r="BV27" i="1"/>
  <c r="BN27" i="1"/>
  <c r="CB27" i="1"/>
  <c r="BT27" i="1"/>
  <c r="BL27" i="1"/>
  <c r="BR27" i="1"/>
  <c r="BP27" i="1"/>
  <c r="CH27" i="1"/>
  <c r="CF27" i="1"/>
  <c r="BJ27" i="1"/>
  <c r="BZ27" i="1"/>
  <c r="BX27" i="1"/>
  <c r="CD58" i="1"/>
  <c r="BV58" i="1"/>
  <c r="BN58" i="1"/>
  <c r="CB58" i="1"/>
  <c r="BT58" i="1"/>
  <c r="BL58" i="1"/>
  <c r="CF58" i="1"/>
  <c r="BX58" i="1"/>
  <c r="BP58" i="1"/>
  <c r="BR58" i="1"/>
  <c r="BJ58" i="1"/>
  <c r="CH58" i="1"/>
  <c r="BZ58" i="1"/>
  <c r="CD81" i="1"/>
  <c r="BV81" i="1"/>
  <c r="BN81" i="1"/>
  <c r="CB81" i="1"/>
  <c r="BT81" i="1"/>
  <c r="BL81" i="1"/>
  <c r="CF81" i="1"/>
  <c r="BX81" i="1"/>
  <c r="BP81" i="1"/>
  <c r="CH81" i="1"/>
  <c r="BJ81" i="1"/>
  <c r="BZ81" i="1"/>
  <c r="BR81" i="1"/>
  <c r="CD112" i="1"/>
  <c r="BV112" i="1"/>
  <c r="BN112" i="1"/>
  <c r="CB112" i="1"/>
  <c r="BT112" i="1"/>
  <c r="BL112" i="1"/>
  <c r="CF112" i="1"/>
  <c r="BX112" i="1"/>
  <c r="BP112" i="1"/>
  <c r="BR112" i="1"/>
  <c r="CH112" i="1"/>
  <c r="BJ112" i="1"/>
  <c r="BZ112" i="1"/>
  <c r="CH135" i="1"/>
  <c r="BZ135" i="1"/>
  <c r="BR135" i="1"/>
  <c r="BJ135" i="1"/>
  <c r="CF135" i="1"/>
  <c r="BX135" i="1"/>
  <c r="BP135" i="1"/>
  <c r="CD135" i="1"/>
  <c r="BV135" i="1"/>
  <c r="BN135" i="1"/>
  <c r="CB135" i="1"/>
  <c r="BL135" i="1"/>
  <c r="BT135" i="1"/>
  <c r="CD166" i="1"/>
  <c r="CB166" i="1"/>
  <c r="BR166" i="1"/>
  <c r="BP166" i="1"/>
  <c r="BZ166" i="1"/>
  <c r="BX166" i="1"/>
  <c r="BN166" i="1"/>
  <c r="BT166" i="1"/>
  <c r="BJ166" i="1"/>
  <c r="CH166" i="1"/>
  <c r="BL166" i="1"/>
  <c r="CF166" i="1"/>
  <c r="BV166" i="1"/>
  <c r="CH174" i="1"/>
  <c r="BZ174" i="1"/>
  <c r="BR174" i="1"/>
  <c r="BJ174" i="1"/>
  <c r="CF174" i="1"/>
  <c r="BX174" i="1"/>
  <c r="BP174" i="1"/>
  <c r="BN174" i="1"/>
  <c r="CD174" i="1"/>
  <c r="BL174" i="1"/>
  <c r="CB174" i="1"/>
  <c r="BT174" i="1"/>
  <c r="BV174" i="1"/>
  <c r="CD205" i="1"/>
  <c r="BV205" i="1"/>
  <c r="BN205" i="1"/>
  <c r="CB205" i="1"/>
  <c r="BT205" i="1"/>
  <c r="BL205" i="1"/>
  <c r="CH205" i="1"/>
  <c r="BZ205" i="1"/>
  <c r="BR205" i="1"/>
  <c r="BJ205" i="1"/>
  <c r="BP205" i="1"/>
  <c r="CF205" i="1"/>
  <c r="BX205" i="1"/>
  <c r="CD228" i="1"/>
  <c r="BV228" i="1"/>
  <c r="BN228" i="1"/>
  <c r="CB228" i="1"/>
  <c r="BT228" i="1"/>
  <c r="BL228" i="1"/>
  <c r="CH228" i="1"/>
  <c r="BZ228" i="1"/>
  <c r="BR228" i="1"/>
  <c r="BJ228" i="1"/>
  <c r="BP228" i="1"/>
  <c r="BX228" i="1"/>
  <c r="CF228" i="1"/>
  <c r="CD259" i="1"/>
  <c r="BV259" i="1"/>
  <c r="BN259" i="1"/>
  <c r="CB259" i="1"/>
  <c r="BT259" i="1"/>
  <c r="BL259" i="1"/>
  <c r="CH259" i="1"/>
  <c r="BZ259" i="1"/>
  <c r="BR259" i="1"/>
  <c r="BJ259" i="1"/>
  <c r="CF259" i="1"/>
  <c r="BX259" i="1"/>
  <c r="BP259" i="1"/>
  <c r="CD275" i="1"/>
  <c r="BV275" i="1"/>
  <c r="BN275" i="1"/>
  <c r="CB275" i="1"/>
  <c r="BT275" i="1"/>
  <c r="BL275" i="1"/>
  <c r="CH275" i="1"/>
  <c r="BZ275" i="1"/>
  <c r="BR275" i="1"/>
  <c r="BJ275" i="1"/>
  <c r="CF275" i="1"/>
  <c r="BX275" i="1"/>
  <c r="BP275" i="1"/>
  <c r="CD306" i="1"/>
  <c r="BV306" i="1"/>
  <c r="BN306" i="1"/>
  <c r="CB306" i="1"/>
  <c r="BT306" i="1"/>
  <c r="BL306" i="1"/>
  <c r="CH306" i="1"/>
  <c r="BZ306" i="1"/>
  <c r="BR306" i="1"/>
  <c r="BJ306" i="1"/>
  <c r="BP306" i="1"/>
  <c r="CF306" i="1"/>
  <c r="BX306" i="1"/>
  <c r="CH329" i="1"/>
  <c r="BZ329" i="1"/>
  <c r="BR329" i="1"/>
  <c r="BJ329" i="1"/>
  <c r="CF329" i="1"/>
  <c r="BX329" i="1"/>
  <c r="BP329" i="1"/>
  <c r="BV329" i="1"/>
  <c r="BT329" i="1"/>
  <c r="BN329" i="1"/>
  <c r="BL329" i="1"/>
  <c r="CD329" i="1"/>
  <c r="CB329" i="1"/>
  <c r="CH360" i="1"/>
  <c r="BZ360" i="1"/>
  <c r="BR360" i="1"/>
  <c r="BJ360" i="1"/>
  <c r="CF360" i="1"/>
  <c r="BX360" i="1"/>
  <c r="BP360" i="1"/>
  <c r="CD360" i="1"/>
  <c r="BL360" i="1"/>
  <c r="CB360" i="1"/>
  <c r="BV360" i="1"/>
  <c r="BT360" i="1"/>
  <c r="BN360" i="1"/>
  <c r="CH383" i="1"/>
  <c r="BZ383" i="1"/>
  <c r="BR383" i="1"/>
  <c r="BJ383" i="1"/>
  <c r="CF383" i="1"/>
  <c r="BX383" i="1"/>
  <c r="BP383" i="1"/>
  <c r="CD383" i="1"/>
  <c r="BL383" i="1"/>
  <c r="CB383" i="1"/>
  <c r="BV383" i="1"/>
  <c r="BT383" i="1"/>
  <c r="BN383" i="1"/>
  <c r="CH414" i="1"/>
  <c r="BZ414" i="1"/>
  <c r="BR414" i="1"/>
  <c r="BJ414" i="1"/>
  <c r="CF414" i="1"/>
  <c r="BX414" i="1"/>
  <c r="BP414" i="1"/>
  <c r="BN414" i="1"/>
  <c r="CD414" i="1"/>
  <c r="BL414" i="1"/>
  <c r="CB414" i="1"/>
  <c r="BV414" i="1"/>
  <c r="BT414" i="1"/>
  <c r="CH430" i="1"/>
  <c r="BZ430" i="1"/>
  <c r="BR430" i="1"/>
  <c r="BJ430" i="1"/>
  <c r="CF430" i="1"/>
  <c r="BX430" i="1"/>
  <c r="BP430" i="1"/>
  <c r="CB430" i="1"/>
  <c r="BV430" i="1"/>
  <c r="BT430" i="1"/>
  <c r="BN430" i="1"/>
  <c r="CD430" i="1"/>
  <c r="BL430" i="1"/>
  <c r="CH461" i="1"/>
  <c r="BZ461" i="1"/>
  <c r="BR461" i="1"/>
  <c r="BJ461" i="1"/>
  <c r="CF461" i="1"/>
  <c r="BX461" i="1"/>
  <c r="BP461" i="1"/>
  <c r="CD461" i="1"/>
  <c r="BL461" i="1"/>
  <c r="CB461" i="1"/>
  <c r="BV461" i="1"/>
  <c r="BT461" i="1"/>
  <c r="BN461" i="1"/>
  <c r="CB484" i="1"/>
  <c r="BT484" i="1"/>
  <c r="BL484" i="1"/>
  <c r="CH484" i="1"/>
  <c r="BZ484" i="1"/>
  <c r="BR484" i="1"/>
  <c r="BJ484" i="1"/>
  <c r="CD484" i="1"/>
  <c r="BV484" i="1"/>
  <c r="BN484" i="1"/>
  <c r="BP484" i="1"/>
  <c r="CF484" i="1"/>
  <c r="BX484" i="1"/>
  <c r="CB515" i="1"/>
  <c r="BT515" i="1"/>
  <c r="BL515" i="1"/>
  <c r="CH515" i="1"/>
  <c r="BZ515" i="1"/>
  <c r="BR515" i="1"/>
  <c r="BJ515" i="1"/>
  <c r="CD515" i="1"/>
  <c r="BV515" i="1"/>
  <c r="BN515" i="1"/>
  <c r="BX515" i="1"/>
  <c r="BP515" i="1"/>
  <c r="CF515" i="1"/>
  <c r="CH546" i="1"/>
  <c r="BZ546" i="1"/>
  <c r="BR546" i="1"/>
  <c r="BJ546" i="1"/>
  <c r="CD546" i="1"/>
  <c r="BV546" i="1"/>
  <c r="BN546" i="1"/>
  <c r="BL546" i="1"/>
  <c r="BT546" i="1"/>
  <c r="CB546" i="1"/>
  <c r="BX546" i="1"/>
  <c r="CF546" i="1"/>
  <c r="BP546" i="1"/>
  <c r="CF577" i="1"/>
  <c r="CD577" i="1"/>
  <c r="BV577" i="1"/>
  <c r="BN577" i="1"/>
  <c r="BX577" i="1"/>
  <c r="BP577" i="1"/>
  <c r="CB577" i="1"/>
  <c r="BT577" i="1"/>
  <c r="BL577" i="1"/>
  <c r="CH577" i="1"/>
  <c r="BZ577" i="1"/>
  <c r="BR577" i="1"/>
  <c r="BJ577" i="1"/>
  <c r="CF600" i="1"/>
  <c r="BP600" i="1"/>
  <c r="CD600" i="1"/>
  <c r="BV600" i="1"/>
  <c r="BN600" i="1"/>
  <c r="BX600" i="1"/>
  <c r="CB600" i="1"/>
  <c r="BT600" i="1"/>
  <c r="BL600" i="1"/>
  <c r="CH600" i="1"/>
  <c r="BZ600" i="1"/>
  <c r="BR600" i="1"/>
  <c r="BJ600" i="1"/>
  <c r="CD616" i="1"/>
  <c r="BV616" i="1"/>
  <c r="BN616" i="1"/>
  <c r="BP616" i="1"/>
  <c r="CB616" i="1"/>
  <c r="BT616" i="1"/>
  <c r="BL616" i="1"/>
  <c r="BX616" i="1"/>
  <c r="CH616" i="1"/>
  <c r="BZ616" i="1"/>
  <c r="BR616" i="1"/>
  <c r="BJ616" i="1"/>
  <c r="CF616" i="1"/>
  <c r="CB697" i="1"/>
  <c r="BT697" i="1"/>
  <c r="BL697" i="1"/>
  <c r="BN697" i="1"/>
  <c r="BV697" i="1"/>
  <c r="CH697" i="1"/>
  <c r="BZ697" i="1"/>
  <c r="BR697" i="1"/>
  <c r="BJ697" i="1"/>
  <c r="CF697" i="1"/>
  <c r="BX697" i="1"/>
  <c r="CD697" i="1"/>
  <c r="BP697" i="1"/>
  <c r="CB713" i="1"/>
  <c r="BT713" i="1"/>
  <c r="BL713" i="1"/>
  <c r="BX713" i="1"/>
  <c r="BN713" i="1"/>
  <c r="BV713" i="1"/>
  <c r="CH713" i="1"/>
  <c r="BZ713" i="1"/>
  <c r="BR713" i="1"/>
  <c r="BJ713" i="1"/>
  <c r="CF713" i="1"/>
  <c r="BP713" i="1"/>
  <c r="CD713" i="1"/>
  <c r="CD744" i="1"/>
  <c r="BV744" i="1"/>
  <c r="BN744" i="1"/>
  <c r="CB744" i="1"/>
  <c r="BT744" i="1"/>
  <c r="BL744" i="1"/>
  <c r="BZ744" i="1"/>
  <c r="BX744" i="1"/>
  <c r="BR744" i="1"/>
  <c r="CH744" i="1"/>
  <c r="BP744" i="1"/>
  <c r="BJ744" i="1"/>
  <c r="CF744" i="1"/>
  <c r="CD775" i="1"/>
  <c r="BV775" i="1"/>
  <c r="BN775" i="1"/>
  <c r="CB775" i="1"/>
  <c r="BT775" i="1"/>
  <c r="BL775" i="1"/>
  <c r="CH775" i="1"/>
  <c r="BZ775" i="1"/>
  <c r="BR775" i="1"/>
  <c r="BJ775" i="1"/>
  <c r="BP775" i="1"/>
  <c r="CF775" i="1"/>
  <c r="BX775" i="1"/>
  <c r="CD798" i="1"/>
  <c r="BV798" i="1"/>
  <c r="BN798" i="1"/>
  <c r="CB798" i="1"/>
  <c r="BT798" i="1"/>
  <c r="BL798" i="1"/>
  <c r="CH798" i="1"/>
  <c r="BZ798" i="1"/>
  <c r="BR798" i="1"/>
  <c r="BJ798" i="1"/>
  <c r="BP798" i="1"/>
  <c r="CF798" i="1"/>
  <c r="BX798" i="1"/>
  <c r="CD829" i="1"/>
  <c r="BV829" i="1"/>
  <c r="BN829" i="1"/>
  <c r="CH829" i="1"/>
  <c r="BZ829" i="1"/>
  <c r="BR829" i="1"/>
  <c r="BJ829" i="1"/>
  <c r="CB829" i="1"/>
  <c r="BL829" i="1"/>
  <c r="BX829" i="1"/>
  <c r="BT829" i="1"/>
  <c r="CF829" i="1"/>
  <c r="BP829" i="1"/>
  <c r="CD852" i="1"/>
  <c r="BV852" i="1"/>
  <c r="BN852" i="1"/>
  <c r="CB852" i="1"/>
  <c r="BT852" i="1"/>
  <c r="BL852" i="1"/>
  <c r="CH852" i="1"/>
  <c r="BZ852" i="1"/>
  <c r="BR852" i="1"/>
  <c r="BJ852" i="1"/>
  <c r="CF852" i="1"/>
  <c r="BX852" i="1"/>
  <c r="BP852" i="1"/>
  <c r="CH883" i="1"/>
  <c r="BZ883" i="1"/>
  <c r="BR883" i="1"/>
  <c r="BJ883" i="1"/>
  <c r="CF883" i="1"/>
  <c r="BX883" i="1"/>
  <c r="BP883" i="1"/>
  <c r="CD883" i="1"/>
  <c r="BN883" i="1"/>
  <c r="CB883" i="1"/>
  <c r="BL883" i="1"/>
  <c r="BV883" i="1"/>
  <c r="BT883" i="1"/>
  <c r="CH899" i="1"/>
  <c r="BZ899" i="1"/>
  <c r="BR899" i="1"/>
  <c r="BJ899" i="1"/>
  <c r="CF899" i="1"/>
  <c r="BX899" i="1"/>
  <c r="BP899" i="1"/>
  <c r="BV899" i="1"/>
  <c r="BT899" i="1"/>
  <c r="BN899" i="1"/>
  <c r="BL899" i="1"/>
  <c r="CD899" i="1"/>
  <c r="CB899" i="1"/>
  <c r="CH13" i="1"/>
  <c r="BZ13" i="1"/>
  <c r="BR13" i="1"/>
  <c r="BJ13" i="1"/>
  <c r="CF13" i="1"/>
  <c r="BX13" i="1"/>
  <c r="BP13" i="1"/>
  <c r="BT13" i="1"/>
  <c r="BN13" i="1"/>
  <c r="BL13" i="1"/>
  <c r="CD13" i="1"/>
  <c r="BV13" i="1"/>
  <c r="CB13" i="1"/>
  <c r="CH21" i="1"/>
  <c r="BZ21" i="1"/>
  <c r="BR21" i="1"/>
  <c r="BJ21" i="1"/>
  <c r="CF21" i="1"/>
  <c r="BX21" i="1"/>
  <c r="BP21" i="1"/>
  <c r="BV21" i="1"/>
  <c r="BT21" i="1"/>
  <c r="BN21" i="1"/>
  <c r="CB21" i="1"/>
  <c r="CD21" i="1"/>
  <c r="BL21" i="1"/>
  <c r="CH29" i="1"/>
  <c r="BZ29" i="1"/>
  <c r="BR29" i="1"/>
  <c r="BJ29" i="1"/>
  <c r="CF29" i="1"/>
  <c r="BX29" i="1"/>
  <c r="BP29" i="1"/>
  <c r="CD29" i="1"/>
  <c r="CB29" i="1"/>
  <c r="BV29" i="1"/>
  <c r="BT29" i="1"/>
  <c r="BL29" i="1"/>
  <c r="BN29" i="1"/>
  <c r="CH44" i="1"/>
  <c r="BZ44" i="1"/>
  <c r="BR44" i="1"/>
  <c r="BJ44" i="1"/>
  <c r="CF44" i="1"/>
  <c r="BX44" i="1"/>
  <c r="BP44" i="1"/>
  <c r="CB44" i="1"/>
  <c r="BT44" i="1"/>
  <c r="BL44" i="1"/>
  <c r="CD44" i="1"/>
  <c r="BV44" i="1"/>
  <c r="BN44" i="1"/>
  <c r="CH52" i="1"/>
  <c r="BZ52" i="1"/>
  <c r="BR52" i="1"/>
  <c r="BJ52" i="1"/>
  <c r="CF52" i="1"/>
  <c r="BX52" i="1"/>
  <c r="BP52" i="1"/>
  <c r="CB52" i="1"/>
  <c r="BT52" i="1"/>
  <c r="BL52" i="1"/>
  <c r="BN52" i="1"/>
  <c r="CD52" i="1"/>
  <c r="BV52" i="1"/>
  <c r="CH60" i="1"/>
  <c r="BZ60" i="1"/>
  <c r="CF60" i="1"/>
  <c r="BX60" i="1"/>
  <c r="BR60" i="1"/>
  <c r="BJ60" i="1"/>
  <c r="CD60" i="1"/>
  <c r="CB60" i="1"/>
  <c r="BP60" i="1"/>
  <c r="BT60" i="1"/>
  <c r="BL60" i="1"/>
  <c r="BV60" i="1"/>
  <c r="BN60" i="1"/>
  <c r="CH75" i="1"/>
  <c r="BZ75" i="1"/>
  <c r="BR75" i="1"/>
  <c r="BJ75" i="1"/>
  <c r="CF75" i="1"/>
  <c r="BX75" i="1"/>
  <c r="BP75" i="1"/>
  <c r="CB75" i="1"/>
  <c r="BT75" i="1"/>
  <c r="BL75" i="1"/>
  <c r="BV75" i="1"/>
  <c r="BN75" i="1"/>
  <c r="CD75" i="1"/>
  <c r="CH83" i="1"/>
  <c r="BZ83" i="1"/>
  <c r="BR83" i="1"/>
  <c r="BJ83" i="1"/>
  <c r="CF83" i="1"/>
  <c r="BX83" i="1"/>
  <c r="BP83" i="1"/>
  <c r="CB83" i="1"/>
  <c r="BT83" i="1"/>
  <c r="BL83" i="1"/>
  <c r="BV83" i="1"/>
  <c r="BN83" i="1"/>
  <c r="CD83" i="1"/>
  <c r="CH91" i="1"/>
  <c r="BZ91" i="1"/>
  <c r="BR91" i="1"/>
  <c r="BJ91" i="1"/>
  <c r="CF91" i="1"/>
  <c r="BX91" i="1"/>
  <c r="BP91" i="1"/>
  <c r="CB91" i="1"/>
  <c r="BT91" i="1"/>
  <c r="BL91" i="1"/>
  <c r="BN91" i="1"/>
  <c r="CD91" i="1"/>
  <c r="BV91" i="1"/>
  <c r="CH106" i="1"/>
  <c r="BZ106" i="1"/>
  <c r="BR106" i="1"/>
  <c r="BJ106" i="1"/>
  <c r="CF106" i="1"/>
  <c r="BX106" i="1"/>
  <c r="BP106" i="1"/>
  <c r="CB106" i="1"/>
  <c r="BT106" i="1"/>
  <c r="BL106" i="1"/>
  <c r="BV106" i="1"/>
  <c r="BN106" i="1"/>
  <c r="CD106" i="1"/>
  <c r="CH114" i="1"/>
  <c r="BZ114" i="1"/>
  <c r="BR114" i="1"/>
  <c r="BJ114" i="1"/>
  <c r="CF114" i="1"/>
  <c r="BX114" i="1"/>
  <c r="BP114" i="1"/>
  <c r="CB114" i="1"/>
  <c r="BT114" i="1"/>
  <c r="BL114" i="1"/>
  <c r="CD114" i="1"/>
  <c r="BV114" i="1"/>
  <c r="BN114" i="1"/>
  <c r="CH122" i="1"/>
  <c r="BZ122" i="1"/>
  <c r="BR122" i="1"/>
  <c r="BJ122" i="1"/>
  <c r="CF122" i="1"/>
  <c r="BX122" i="1"/>
  <c r="BP122" i="1"/>
  <c r="CB122" i="1"/>
  <c r="BT122" i="1"/>
  <c r="BL122" i="1"/>
  <c r="BN122" i="1"/>
  <c r="CD122" i="1"/>
  <c r="BV122" i="1"/>
  <c r="CD137" i="1"/>
  <c r="BV137" i="1"/>
  <c r="BN137" i="1"/>
  <c r="CB137" i="1"/>
  <c r="BT137" i="1"/>
  <c r="BL137" i="1"/>
  <c r="CH137" i="1"/>
  <c r="BZ137" i="1"/>
  <c r="BR137" i="1"/>
  <c r="BJ137" i="1"/>
  <c r="BP137" i="1"/>
  <c r="BX137" i="1"/>
  <c r="CF137" i="1"/>
  <c r="CH145" i="1"/>
  <c r="BZ145" i="1"/>
  <c r="BR145" i="1"/>
  <c r="BJ145" i="1"/>
  <c r="CF145" i="1"/>
  <c r="BX145" i="1"/>
  <c r="BP145" i="1"/>
  <c r="CB145" i="1"/>
  <c r="BT145" i="1"/>
  <c r="BL145" i="1"/>
  <c r="BN145" i="1"/>
  <c r="CD145" i="1"/>
  <c r="BV145" i="1"/>
  <c r="CH153" i="1"/>
  <c r="BZ153" i="1"/>
  <c r="BR153" i="1"/>
  <c r="BJ153" i="1"/>
  <c r="CF153" i="1"/>
  <c r="BX153" i="1"/>
  <c r="BP153" i="1"/>
  <c r="CB153" i="1"/>
  <c r="BT153" i="1"/>
  <c r="BL153" i="1"/>
  <c r="BV153" i="1"/>
  <c r="BN153" i="1"/>
  <c r="CD153" i="1"/>
  <c r="BT168" i="1"/>
  <c r="BJ168" i="1"/>
  <c r="CD168" i="1"/>
  <c r="CB168" i="1"/>
  <c r="BR168" i="1"/>
  <c r="BP168" i="1"/>
  <c r="BZ168" i="1"/>
  <c r="CF168" i="1"/>
  <c r="BV168" i="1"/>
  <c r="CH168" i="1"/>
  <c r="BX168" i="1"/>
  <c r="BN168" i="1"/>
  <c r="BL168" i="1"/>
  <c r="CD176" i="1"/>
  <c r="BV176" i="1"/>
  <c r="BN176" i="1"/>
  <c r="CB176" i="1"/>
  <c r="BT176" i="1"/>
  <c r="BL176" i="1"/>
  <c r="CH176" i="1"/>
  <c r="BZ176" i="1"/>
  <c r="BR176" i="1"/>
  <c r="BJ176" i="1"/>
  <c r="BP176" i="1"/>
  <c r="BX176" i="1"/>
  <c r="CF176" i="1"/>
  <c r="CD184" i="1"/>
  <c r="BV184" i="1"/>
  <c r="BN184" i="1"/>
  <c r="CB184" i="1"/>
  <c r="BT184" i="1"/>
  <c r="BL184" i="1"/>
  <c r="CH184" i="1"/>
  <c r="BZ184" i="1"/>
  <c r="BR184" i="1"/>
  <c r="BJ184" i="1"/>
  <c r="CF184" i="1"/>
  <c r="BX184" i="1"/>
  <c r="BP184" i="1"/>
  <c r="CH199" i="1"/>
  <c r="BZ199" i="1"/>
  <c r="BR199" i="1"/>
  <c r="BJ199" i="1"/>
  <c r="CF199" i="1"/>
  <c r="BX199" i="1"/>
  <c r="BP199" i="1"/>
  <c r="CD199" i="1"/>
  <c r="BV199" i="1"/>
  <c r="BN199" i="1"/>
  <c r="BL199" i="1"/>
  <c r="CB199" i="1"/>
  <c r="BT199" i="1"/>
  <c r="CH207" i="1"/>
  <c r="BZ207" i="1"/>
  <c r="BR207" i="1"/>
  <c r="BJ207" i="1"/>
  <c r="CF207" i="1"/>
  <c r="BX207" i="1"/>
  <c r="BP207" i="1"/>
  <c r="CD207" i="1"/>
  <c r="BV207" i="1"/>
  <c r="BN207" i="1"/>
  <c r="CB207" i="1"/>
  <c r="BT207" i="1"/>
  <c r="BL207" i="1"/>
  <c r="CH215" i="1"/>
  <c r="BZ215" i="1"/>
  <c r="BR215" i="1"/>
  <c r="BJ215" i="1"/>
  <c r="CF215" i="1"/>
  <c r="BX215" i="1"/>
  <c r="BP215" i="1"/>
  <c r="CD215" i="1"/>
  <c r="BV215" i="1"/>
  <c r="BN215" i="1"/>
  <c r="BL215" i="1"/>
  <c r="CB215" i="1"/>
  <c r="BT215" i="1"/>
  <c r="CH230" i="1"/>
  <c r="BZ230" i="1"/>
  <c r="BR230" i="1"/>
  <c r="BJ230" i="1"/>
  <c r="CF230" i="1"/>
  <c r="BX230" i="1"/>
  <c r="BP230" i="1"/>
  <c r="CD230" i="1"/>
  <c r="BV230" i="1"/>
  <c r="BN230" i="1"/>
  <c r="CB230" i="1"/>
  <c r="BT230" i="1"/>
  <c r="BL230" i="1"/>
  <c r="CH238" i="1"/>
  <c r="BZ238" i="1"/>
  <c r="BR238" i="1"/>
  <c r="BJ238" i="1"/>
  <c r="CF238" i="1"/>
  <c r="BX238" i="1"/>
  <c r="BP238" i="1"/>
  <c r="CD238" i="1"/>
  <c r="BV238" i="1"/>
  <c r="BN238" i="1"/>
  <c r="BL238" i="1"/>
  <c r="CB238" i="1"/>
  <c r="BT238" i="1"/>
  <c r="CH246" i="1"/>
  <c r="BZ246" i="1"/>
  <c r="BR246" i="1"/>
  <c r="BJ246" i="1"/>
  <c r="CF246" i="1"/>
  <c r="BX246" i="1"/>
  <c r="BP246" i="1"/>
  <c r="CD246" i="1"/>
  <c r="BV246" i="1"/>
  <c r="BN246" i="1"/>
  <c r="CB246" i="1"/>
  <c r="BT246" i="1"/>
  <c r="BL246" i="1"/>
  <c r="CH261" i="1"/>
  <c r="BZ261" i="1"/>
  <c r="BR261" i="1"/>
  <c r="BJ261" i="1"/>
  <c r="CF261" i="1"/>
  <c r="BX261" i="1"/>
  <c r="BP261" i="1"/>
  <c r="CD261" i="1"/>
  <c r="BV261" i="1"/>
  <c r="BN261" i="1"/>
  <c r="BL261" i="1"/>
  <c r="CB261" i="1"/>
  <c r="BT261" i="1"/>
  <c r="CH269" i="1"/>
  <c r="BZ269" i="1"/>
  <c r="BR269" i="1"/>
  <c r="BJ269" i="1"/>
  <c r="CF269" i="1"/>
  <c r="BX269" i="1"/>
  <c r="BP269" i="1"/>
  <c r="CD269" i="1"/>
  <c r="BV269" i="1"/>
  <c r="BN269" i="1"/>
  <c r="CB269" i="1"/>
  <c r="BT269" i="1"/>
  <c r="BL269" i="1"/>
  <c r="CH277" i="1"/>
  <c r="BZ277" i="1"/>
  <c r="BR277" i="1"/>
  <c r="BJ277" i="1"/>
  <c r="CF277" i="1"/>
  <c r="BX277" i="1"/>
  <c r="BP277" i="1"/>
  <c r="CD277" i="1"/>
  <c r="BV277" i="1"/>
  <c r="BN277" i="1"/>
  <c r="BL277" i="1"/>
  <c r="CB277" i="1"/>
  <c r="BT277" i="1"/>
  <c r="CD292" i="1"/>
  <c r="BV292" i="1"/>
  <c r="BN292" i="1"/>
  <c r="CB292" i="1"/>
  <c r="BT292" i="1"/>
  <c r="BL292" i="1"/>
  <c r="CH292" i="1"/>
  <c r="CF292" i="1"/>
  <c r="BZ292" i="1"/>
  <c r="BX292" i="1"/>
  <c r="BR292" i="1"/>
  <c r="BP292" i="1"/>
  <c r="BJ292" i="1"/>
  <c r="CH300" i="1"/>
  <c r="BZ300" i="1"/>
  <c r="BR300" i="1"/>
  <c r="BJ300" i="1"/>
  <c r="CD300" i="1"/>
  <c r="BV300" i="1"/>
  <c r="BN300" i="1"/>
  <c r="BX300" i="1"/>
  <c r="BL300" i="1"/>
  <c r="CF300" i="1"/>
  <c r="BT300" i="1"/>
  <c r="BP300" i="1"/>
  <c r="CB300" i="1"/>
  <c r="CH308" i="1"/>
  <c r="BZ308" i="1"/>
  <c r="BR308" i="1"/>
  <c r="BJ308" i="1"/>
  <c r="CF308" i="1"/>
  <c r="BX308" i="1"/>
  <c r="BP308" i="1"/>
  <c r="CD308" i="1"/>
  <c r="BV308" i="1"/>
  <c r="BN308" i="1"/>
  <c r="CB308" i="1"/>
  <c r="BT308" i="1"/>
  <c r="BL308" i="1"/>
  <c r="CD323" i="1"/>
  <c r="BV323" i="1"/>
  <c r="BN323" i="1"/>
  <c r="CB323" i="1"/>
  <c r="BT323" i="1"/>
  <c r="BL323" i="1"/>
  <c r="BJ323" i="1"/>
  <c r="CF323" i="1"/>
  <c r="BZ323" i="1"/>
  <c r="BX323" i="1"/>
  <c r="BR323" i="1"/>
  <c r="BP323" i="1"/>
  <c r="CH323" i="1"/>
  <c r="CD331" i="1"/>
  <c r="BV331" i="1"/>
  <c r="BN331" i="1"/>
  <c r="CB331" i="1"/>
  <c r="BT331" i="1"/>
  <c r="BL331" i="1"/>
  <c r="CH331" i="1"/>
  <c r="CF331" i="1"/>
  <c r="BZ331" i="1"/>
  <c r="BX331" i="1"/>
  <c r="BR331" i="1"/>
  <c r="BP331" i="1"/>
  <c r="BJ331" i="1"/>
  <c r="CD339" i="1"/>
  <c r="BV339" i="1"/>
  <c r="BN339" i="1"/>
  <c r="CB339" i="1"/>
  <c r="BT339" i="1"/>
  <c r="BL339" i="1"/>
  <c r="BR339" i="1"/>
  <c r="BP339" i="1"/>
  <c r="BJ339" i="1"/>
  <c r="CH339" i="1"/>
  <c r="CF339" i="1"/>
  <c r="BZ339" i="1"/>
  <c r="BX339" i="1"/>
  <c r="CD354" i="1"/>
  <c r="BV354" i="1"/>
  <c r="BN354" i="1"/>
  <c r="CB354" i="1"/>
  <c r="BT354" i="1"/>
  <c r="BL354" i="1"/>
  <c r="CH354" i="1"/>
  <c r="BP354" i="1"/>
  <c r="BJ354" i="1"/>
  <c r="CF354" i="1"/>
  <c r="BZ354" i="1"/>
  <c r="BX354" i="1"/>
  <c r="BR354" i="1"/>
  <c r="CD362" i="1"/>
  <c r="BV362" i="1"/>
  <c r="BN362" i="1"/>
  <c r="CB362" i="1"/>
  <c r="BT362" i="1"/>
  <c r="BL362" i="1"/>
  <c r="BX362" i="1"/>
  <c r="BR362" i="1"/>
  <c r="CH362" i="1"/>
  <c r="BP362" i="1"/>
  <c r="BJ362" i="1"/>
  <c r="CF362" i="1"/>
  <c r="BZ362" i="1"/>
  <c r="CD370" i="1"/>
  <c r="BV370" i="1"/>
  <c r="BN370" i="1"/>
  <c r="CB370" i="1"/>
  <c r="BT370" i="1"/>
  <c r="BL370" i="1"/>
  <c r="BZ370" i="1"/>
  <c r="BX370" i="1"/>
  <c r="BR370" i="1"/>
  <c r="CH370" i="1"/>
  <c r="BP370" i="1"/>
  <c r="CF370" i="1"/>
  <c r="BJ370" i="1"/>
  <c r="CD385" i="1"/>
  <c r="BV385" i="1"/>
  <c r="BN385" i="1"/>
  <c r="CB385" i="1"/>
  <c r="BT385" i="1"/>
  <c r="BL385" i="1"/>
  <c r="BX385" i="1"/>
  <c r="BR385" i="1"/>
  <c r="CH385" i="1"/>
  <c r="BP385" i="1"/>
  <c r="BJ385" i="1"/>
  <c r="CF385" i="1"/>
  <c r="BZ385" i="1"/>
  <c r="CD393" i="1"/>
  <c r="BV393" i="1"/>
  <c r="BN393" i="1"/>
  <c r="CB393" i="1"/>
  <c r="BT393" i="1"/>
  <c r="BL393" i="1"/>
  <c r="BZ393" i="1"/>
  <c r="BX393" i="1"/>
  <c r="BR393" i="1"/>
  <c r="CH393" i="1"/>
  <c r="BP393" i="1"/>
  <c r="CF393" i="1"/>
  <c r="BJ393" i="1"/>
  <c r="CD401" i="1"/>
  <c r="BV401" i="1"/>
  <c r="BN401" i="1"/>
  <c r="CB401" i="1"/>
  <c r="BT401" i="1"/>
  <c r="BL401" i="1"/>
  <c r="BJ401" i="1"/>
  <c r="CF401" i="1"/>
  <c r="BZ401" i="1"/>
  <c r="BX401" i="1"/>
  <c r="BR401" i="1"/>
  <c r="BP401" i="1"/>
  <c r="CH401" i="1"/>
  <c r="CD416" i="1"/>
  <c r="BV416" i="1"/>
  <c r="BN416" i="1"/>
  <c r="CB416" i="1"/>
  <c r="BT416" i="1"/>
  <c r="BL416" i="1"/>
  <c r="BZ416" i="1"/>
  <c r="BX416" i="1"/>
  <c r="BR416" i="1"/>
  <c r="CH416" i="1"/>
  <c r="BP416" i="1"/>
  <c r="CF416" i="1"/>
  <c r="BJ416" i="1"/>
  <c r="CD424" i="1"/>
  <c r="BV424" i="1"/>
  <c r="BN424" i="1"/>
  <c r="CB424" i="1"/>
  <c r="BT424" i="1"/>
  <c r="BL424" i="1"/>
  <c r="BJ424" i="1"/>
  <c r="CF424" i="1"/>
  <c r="BZ424" i="1"/>
  <c r="BX424" i="1"/>
  <c r="BR424" i="1"/>
  <c r="CH424" i="1"/>
  <c r="BP424" i="1"/>
  <c r="CD432" i="1"/>
  <c r="BV432" i="1"/>
  <c r="BN432" i="1"/>
  <c r="CB432" i="1"/>
  <c r="BT432" i="1"/>
  <c r="BL432" i="1"/>
  <c r="CH432" i="1"/>
  <c r="BP432" i="1"/>
  <c r="BJ432" i="1"/>
  <c r="CF432" i="1"/>
  <c r="BZ432" i="1"/>
  <c r="BR432" i="1"/>
  <c r="BX432" i="1"/>
  <c r="CD447" i="1"/>
  <c r="BV447" i="1"/>
  <c r="BN447" i="1"/>
  <c r="CB447" i="1"/>
  <c r="BT447" i="1"/>
  <c r="BL447" i="1"/>
  <c r="BJ447" i="1"/>
  <c r="CF447" i="1"/>
  <c r="BZ447" i="1"/>
  <c r="BX447" i="1"/>
  <c r="BR447" i="1"/>
  <c r="CH447" i="1"/>
  <c r="BP447" i="1"/>
  <c r="CD455" i="1"/>
  <c r="BV455" i="1"/>
  <c r="BN455" i="1"/>
  <c r="CB455" i="1"/>
  <c r="BT455" i="1"/>
  <c r="BL455" i="1"/>
  <c r="CH455" i="1"/>
  <c r="BP455" i="1"/>
  <c r="BJ455" i="1"/>
  <c r="CF455" i="1"/>
  <c r="BZ455" i="1"/>
  <c r="BR455" i="1"/>
  <c r="BX455" i="1"/>
  <c r="CD463" i="1"/>
  <c r="BV463" i="1"/>
  <c r="BN463" i="1"/>
  <c r="CB463" i="1"/>
  <c r="BT463" i="1"/>
  <c r="BL463" i="1"/>
  <c r="BX463" i="1"/>
  <c r="BR463" i="1"/>
  <c r="CH463" i="1"/>
  <c r="BP463" i="1"/>
  <c r="BJ463" i="1"/>
  <c r="CF463" i="1"/>
  <c r="BZ463" i="1"/>
  <c r="CF478" i="1"/>
  <c r="BX478" i="1"/>
  <c r="BP478" i="1"/>
  <c r="CD478" i="1"/>
  <c r="BV478" i="1"/>
  <c r="BN478" i="1"/>
  <c r="CH478" i="1"/>
  <c r="BZ478" i="1"/>
  <c r="BR478" i="1"/>
  <c r="BJ478" i="1"/>
  <c r="BT478" i="1"/>
  <c r="BL478" i="1"/>
  <c r="CB478" i="1"/>
  <c r="CF486" i="1"/>
  <c r="BX486" i="1"/>
  <c r="BP486" i="1"/>
  <c r="CD486" i="1"/>
  <c r="BV486" i="1"/>
  <c r="BN486" i="1"/>
  <c r="CH486" i="1"/>
  <c r="BZ486" i="1"/>
  <c r="BR486" i="1"/>
  <c r="BJ486" i="1"/>
  <c r="CB486" i="1"/>
  <c r="BT486" i="1"/>
  <c r="BL486" i="1"/>
  <c r="BX494" i="1"/>
  <c r="BV494" i="1"/>
  <c r="BT494" i="1"/>
  <c r="CH494" i="1"/>
  <c r="BR494" i="1"/>
  <c r="BZ494" i="1"/>
  <c r="BJ494" i="1"/>
  <c r="BP494" i="1"/>
  <c r="BN494" i="1"/>
  <c r="BL494" i="1"/>
  <c r="CF494" i="1"/>
  <c r="CD494" i="1"/>
  <c r="CB494" i="1"/>
  <c r="CF509" i="1"/>
  <c r="BX509" i="1"/>
  <c r="BP509" i="1"/>
  <c r="CD509" i="1"/>
  <c r="BV509" i="1"/>
  <c r="BN509" i="1"/>
  <c r="CH509" i="1"/>
  <c r="BZ509" i="1"/>
  <c r="BR509" i="1"/>
  <c r="BJ509" i="1"/>
  <c r="CB509" i="1"/>
  <c r="BT509" i="1"/>
  <c r="BL509" i="1"/>
  <c r="CF517" i="1"/>
  <c r="BX517" i="1"/>
  <c r="BP517" i="1"/>
  <c r="CD517" i="1"/>
  <c r="BV517" i="1"/>
  <c r="BN517" i="1"/>
  <c r="CH517" i="1"/>
  <c r="BZ517" i="1"/>
  <c r="BR517" i="1"/>
  <c r="BJ517" i="1"/>
  <c r="BL517" i="1"/>
  <c r="CB517" i="1"/>
  <c r="BT517" i="1"/>
  <c r="CF525" i="1"/>
  <c r="BX525" i="1"/>
  <c r="BP525" i="1"/>
  <c r="CD525" i="1"/>
  <c r="BV525" i="1"/>
  <c r="BN525" i="1"/>
  <c r="CH525" i="1"/>
  <c r="BZ525" i="1"/>
  <c r="BR525" i="1"/>
  <c r="BJ525" i="1"/>
  <c r="BT525" i="1"/>
  <c r="BL525" i="1"/>
  <c r="CB525" i="1"/>
  <c r="CD540" i="1"/>
  <c r="BV540" i="1"/>
  <c r="BN540" i="1"/>
  <c r="CH540" i="1"/>
  <c r="BZ540" i="1"/>
  <c r="BR540" i="1"/>
  <c r="BJ540" i="1"/>
  <c r="BX540" i="1"/>
  <c r="BL540" i="1"/>
  <c r="CF540" i="1"/>
  <c r="BP540" i="1"/>
  <c r="BT540" i="1"/>
  <c r="CB540" i="1"/>
  <c r="CD548" i="1"/>
  <c r="BV548" i="1"/>
  <c r="BN548" i="1"/>
  <c r="CH548" i="1"/>
  <c r="BZ548" i="1"/>
  <c r="BR548" i="1"/>
  <c r="BJ548" i="1"/>
  <c r="BX548" i="1"/>
  <c r="CF548" i="1"/>
  <c r="BP548" i="1"/>
  <c r="CB548" i="1"/>
  <c r="BL548" i="1"/>
  <c r="BT548" i="1"/>
  <c r="CD556" i="1"/>
  <c r="BV556" i="1"/>
  <c r="CH556" i="1"/>
  <c r="BZ556" i="1"/>
  <c r="BX556" i="1"/>
  <c r="BN556" i="1"/>
  <c r="BT556" i="1"/>
  <c r="BL556" i="1"/>
  <c r="CF556" i="1"/>
  <c r="BR556" i="1"/>
  <c r="BJ556" i="1"/>
  <c r="CB556" i="1"/>
  <c r="BP556" i="1"/>
  <c r="BT571" i="1"/>
  <c r="CH571" i="1"/>
  <c r="BZ571" i="1"/>
  <c r="BR571" i="1"/>
  <c r="BJ571" i="1"/>
  <c r="CB571" i="1"/>
  <c r="CF571" i="1"/>
  <c r="BX571" i="1"/>
  <c r="BP571" i="1"/>
  <c r="BL571" i="1"/>
  <c r="CD571" i="1"/>
  <c r="BV571" i="1"/>
  <c r="BN571" i="1"/>
  <c r="CD579" i="1"/>
  <c r="BV579" i="1"/>
  <c r="BN579" i="1"/>
  <c r="CH579" i="1"/>
  <c r="BZ579" i="1"/>
  <c r="BR579" i="1"/>
  <c r="BJ579" i="1"/>
  <c r="BX579" i="1"/>
  <c r="BL579" i="1"/>
  <c r="CF579" i="1"/>
  <c r="BP579" i="1"/>
  <c r="BT579" i="1"/>
  <c r="CB579" i="1"/>
  <c r="CD587" i="1"/>
  <c r="BV587" i="1"/>
  <c r="BN587" i="1"/>
  <c r="CH587" i="1"/>
  <c r="BZ587" i="1"/>
  <c r="BR587" i="1"/>
  <c r="BJ587" i="1"/>
  <c r="CF587" i="1"/>
  <c r="CB587" i="1"/>
  <c r="BT587" i="1"/>
  <c r="BP587" i="1"/>
  <c r="BX587" i="1"/>
  <c r="BL587" i="1"/>
  <c r="BT602" i="1"/>
  <c r="CH602" i="1"/>
  <c r="BZ602" i="1"/>
  <c r="BR602" i="1"/>
  <c r="BJ602" i="1"/>
  <c r="BL602" i="1"/>
  <c r="CB602" i="1"/>
  <c r="CF602" i="1"/>
  <c r="BX602" i="1"/>
  <c r="BP602" i="1"/>
  <c r="CD602" i="1"/>
  <c r="BV602" i="1"/>
  <c r="BN602" i="1"/>
  <c r="CH610" i="1"/>
  <c r="BZ610" i="1"/>
  <c r="BR610" i="1"/>
  <c r="BJ610" i="1"/>
  <c r="BT610" i="1"/>
  <c r="CF610" i="1"/>
  <c r="BX610" i="1"/>
  <c r="BP610" i="1"/>
  <c r="BL610" i="1"/>
  <c r="CD610" i="1"/>
  <c r="BV610" i="1"/>
  <c r="BN610" i="1"/>
  <c r="CB610" i="1"/>
  <c r="CB618" i="1"/>
  <c r="CH618" i="1"/>
  <c r="BZ618" i="1"/>
  <c r="BR618" i="1"/>
  <c r="BJ618" i="1"/>
  <c r="BT618" i="1"/>
  <c r="CF618" i="1"/>
  <c r="BX618" i="1"/>
  <c r="BP618" i="1"/>
  <c r="BL618" i="1"/>
  <c r="CD618" i="1"/>
  <c r="BV618" i="1"/>
  <c r="BN618" i="1"/>
  <c r="CB652" i="1"/>
  <c r="BT652" i="1"/>
  <c r="BL652" i="1"/>
  <c r="BV652" i="1"/>
  <c r="CH652" i="1"/>
  <c r="BZ652" i="1"/>
  <c r="BR652" i="1"/>
  <c r="BJ652" i="1"/>
  <c r="BN652" i="1"/>
  <c r="CF652" i="1"/>
  <c r="BX652" i="1"/>
  <c r="BP652" i="1"/>
  <c r="CD652" i="1"/>
  <c r="CF691" i="1"/>
  <c r="BX691" i="1"/>
  <c r="BP691" i="1"/>
  <c r="BN691" i="1"/>
  <c r="CB691" i="1"/>
  <c r="BL691" i="1"/>
  <c r="BR691" i="1"/>
  <c r="BV691" i="1"/>
  <c r="BZ691" i="1"/>
  <c r="CD691" i="1"/>
  <c r="BT691" i="1"/>
  <c r="CH691" i="1"/>
  <c r="BJ691" i="1"/>
  <c r="CF699" i="1"/>
  <c r="BX699" i="1"/>
  <c r="BP699" i="1"/>
  <c r="BZ699" i="1"/>
  <c r="BJ699" i="1"/>
  <c r="BT699" i="1"/>
  <c r="CH699" i="1"/>
  <c r="CD699" i="1"/>
  <c r="BV699" i="1"/>
  <c r="BN699" i="1"/>
  <c r="CB699" i="1"/>
  <c r="BL699" i="1"/>
  <c r="BR699" i="1"/>
  <c r="CF707" i="1"/>
  <c r="BX707" i="1"/>
  <c r="BP707" i="1"/>
  <c r="CB707" i="1"/>
  <c r="BL707" i="1"/>
  <c r="CH707" i="1"/>
  <c r="BR707" i="1"/>
  <c r="BJ707" i="1"/>
  <c r="CD707" i="1"/>
  <c r="BV707" i="1"/>
  <c r="BN707" i="1"/>
  <c r="BT707" i="1"/>
  <c r="BZ707" i="1"/>
  <c r="CH722" i="1"/>
  <c r="BZ722" i="1"/>
  <c r="BR722" i="1"/>
  <c r="BJ722" i="1"/>
  <c r="CF722" i="1"/>
  <c r="BX722" i="1"/>
  <c r="BP722" i="1"/>
  <c r="BL722" i="1"/>
  <c r="CD722" i="1"/>
  <c r="CB722" i="1"/>
  <c r="BV722" i="1"/>
  <c r="BN722" i="1"/>
  <c r="BT722" i="1"/>
  <c r="CH730" i="1"/>
  <c r="BZ730" i="1"/>
  <c r="BR730" i="1"/>
  <c r="BJ730" i="1"/>
  <c r="CF730" i="1"/>
  <c r="BX730" i="1"/>
  <c r="BP730" i="1"/>
  <c r="BN730" i="1"/>
  <c r="BL730" i="1"/>
  <c r="CD730" i="1"/>
  <c r="CB730" i="1"/>
  <c r="BT730" i="1"/>
  <c r="BV730" i="1"/>
  <c r="CH738" i="1"/>
  <c r="BZ738" i="1"/>
  <c r="BR738" i="1"/>
  <c r="BJ738" i="1"/>
  <c r="CF738" i="1"/>
  <c r="BX738" i="1"/>
  <c r="BP738" i="1"/>
  <c r="CD738" i="1"/>
  <c r="BL738" i="1"/>
  <c r="CB738" i="1"/>
  <c r="BT738" i="1"/>
  <c r="BN738" i="1"/>
  <c r="BV738" i="1"/>
  <c r="CH753" i="1"/>
  <c r="BZ753" i="1"/>
  <c r="BR753" i="1"/>
  <c r="BJ753" i="1"/>
  <c r="CF753" i="1"/>
  <c r="BX753" i="1"/>
  <c r="BP753" i="1"/>
  <c r="CD753" i="1"/>
  <c r="BV753" i="1"/>
  <c r="BN753" i="1"/>
  <c r="CB753" i="1"/>
  <c r="BT753" i="1"/>
  <c r="BL753" i="1"/>
  <c r="CH784" i="1"/>
  <c r="BZ784" i="1"/>
  <c r="BR784" i="1"/>
  <c r="BJ784" i="1"/>
  <c r="CF784" i="1"/>
  <c r="BX784" i="1"/>
  <c r="BP784" i="1"/>
  <c r="CD784" i="1"/>
  <c r="BV784" i="1"/>
  <c r="BN784" i="1"/>
  <c r="CB784" i="1"/>
  <c r="BT784" i="1"/>
  <c r="BL784" i="1"/>
  <c r="CH792" i="1"/>
  <c r="BZ792" i="1"/>
  <c r="BR792" i="1"/>
  <c r="BJ792" i="1"/>
  <c r="CF792" i="1"/>
  <c r="BX792" i="1"/>
  <c r="BP792" i="1"/>
  <c r="CD792" i="1"/>
  <c r="BV792" i="1"/>
  <c r="BN792" i="1"/>
  <c r="BL792" i="1"/>
  <c r="CB792" i="1"/>
  <c r="BT792" i="1"/>
  <c r="CH800" i="1"/>
  <c r="BZ800" i="1"/>
  <c r="BR800" i="1"/>
  <c r="BJ800" i="1"/>
  <c r="CF800" i="1"/>
  <c r="BX800" i="1"/>
  <c r="BP800" i="1"/>
  <c r="CD800" i="1"/>
  <c r="BV800" i="1"/>
  <c r="BN800" i="1"/>
  <c r="CB800" i="1"/>
  <c r="BT800" i="1"/>
  <c r="BL800" i="1"/>
  <c r="CH815" i="1"/>
  <c r="BZ815" i="1"/>
  <c r="BR815" i="1"/>
  <c r="BJ815" i="1"/>
  <c r="CD815" i="1"/>
  <c r="BV815" i="1"/>
  <c r="BN815" i="1"/>
  <c r="BX815" i="1"/>
  <c r="BT815" i="1"/>
  <c r="CF815" i="1"/>
  <c r="BP815" i="1"/>
  <c r="CB815" i="1"/>
  <c r="BL815" i="1"/>
  <c r="CH823" i="1"/>
  <c r="BZ823" i="1"/>
  <c r="BR823" i="1"/>
  <c r="BJ823" i="1"/>
  <c r="CD823" i="1"/>
  <c r="BV823" i="1"/>
  <c r="BN823" i="1"/>
  <c r="BX823" i="1"/>
  <c r="BT823" i="1"/>
  <c r="CF823" i="1"/>
  <c r="BP823" i="1"/>
  <c r="CB823" i="1"/>
  <c r="BL823" i="1"/>
  <c r="CH831" i="1"/>
  <c r="BZ831" i="1"/>
  <c r="BR831" i="1"/>
  <c r="BJ831" i="1"/>
  <c r="CD831" i="1"/>
  <c r="BV831" i="1"/>
  <c r="BN831" i="1"/>
  <c r="BX831" i="1"/>
  <c r="BT831" i="1"/>
  <c r="CF831" i="1"/>
  <c r="BP831" i="1"/>
  <c r="BL831" i="1"/>
  <c r="CB831" i="1"/>
  <c r="CH846" i="1"/>
  <c r="BZ846" i="1"/>
  <c r="BR846" i="1"/>
  <c r="BJ846" i="1"/>
  <c r="CF846" i="1"/>
  <c r="BX846" i="1"/>
  <c r="BP846" i="1"/>
  <c r="CD846" i="1"/>
  <c r="BV846" i="1"/>
  <c r="BN846" i="1"/>
  <c r="CB846" i="1"/>
  <c r="BT846" i="1"/>
  <c r="BL846" i="1"/>
  <c r="CH854" i="1"/>
  <c r="BZ854" i="1"/>
  <c r="BR854" i="1"/>
  <c r="BJ854" i="1"/>
  <c r="CF854" i="1"/>
  <c r="BX854" i="1"/>
  <c r="BP854" i="1"/>
  <c r="CD854" i="1"/>
  <c r="BV854" i="1"/>
  <c r="BN854" i="1"/>
  <c r="BL854" i="1"/>
  <c r="CB854" i="1"/>
  <c r="BT854" i="1"/>
  <c r="CD862" i="1"/>
  <c r="BV862" i="1"/>
  <c r="BN862" i="1"/>
  <c r="CB862" i="1"/>
  <c r="BT862" i="1"/>
  <c r="BL862" i="1"/>
  <c r="CH862" i="1"/>
  <c r="BX862" i="1"/>
  <c r="BR862" i="1"/>
  <c r="BP862" i="1"/>
  <c r="BJ862" i="1"/>
  <c r="CF862" i="1"/>
  <c r="BZ862" i="1"/>
  <c r="CD877" i="1"/>
  <c r="BV877" i="1"/>
  <c r="BN877" i="1"/>
  <c r="CB877" i="1"/>
  <c r="BT877" i="1"/>
  <c r="BL877" i="1"/>
  <c r="CH877" i="1"/>
  <c r="BZ877" i="1"/>
  <c r="BR877" i="1"/>
  <c r="BJ877" i="1"/>
  <c r="CF877" i="1"/>
  <c r="BX877" i="1"/>
  <c r="BP877" i="1"/>
  <c r="CD885" i="1"/>
  <c r="BV885" i="1"/>
  <c r="BN885" i="1"/>
  <c r="CB885" i="1"/>
  <c r="BT885" i="1"/>
  <c r="BL885" i="1"/>
  <c r="BZ885" i="1"/>
  <c r="BJ885" i="1"/>
  <c r="BX885" i="1"/>
  <c r="CH885" i="1"/>
  <c r="BR885" i="1"/>
  <c r="CF885" i="1"/>
  <c r="BP885" i="1"/>
  <c r="CD893" i="1"/>
  <c r="BV893" i="1"/>
  <c r="BN893" i="1"/>
  <c r="CB893" i="1"/>
  <c r="BT893" i="1"/>
  <c r="BL893" i="1"/>
  <c r="BZ893" i="1"/>
  <c r="BX893" i="1"/>
  <c r="BR893" i="1"/>
  <c r="BP893" i="1"/>
  <c r="BJ893" i="1"/>
  <c r="CF893" i="1"/>
  <c r="CH893" i="1"/>
  <c r="CD908" i="1"/>
  <c r="BV908" i="1"/>
  <c r="BN908" i="1"/>
  <c r="CB908" i="1"/>
  <c r="BT908" i="1"/>
  <c r="BL908" i="1"/>
  <c r="CH908" i="1"/>
  <c r="CF908" i="1"/>
  <c r="BJ908" i="1"/>
  <c r="BZ908" i="1"/>
  <c r="BX908" i="1"/>
  <c r="BR908" i="1"/>
  <c r="BP908" i="1"/>
  <c r="CF30" i="1"/>
  <c r="BX30" i="1"/>
  <c r="BP30" i="1"/>
  <c r="CD30" i="1"/>
  <c r="BV30" i="1"/>
  <c r="BN30" i="1"/>
  <c r="BZ30" i="1"/>
  <c r="BT30" i="1"/>
  <c r="BR30" i="1"/>
  <c r="CB30" i="1"/>
  <c r="BJ30" i="1"/>
  <c r="CH30" i="1"/>
  <c r="BL30" i="1"/>
  <c r="CF146" i="1"/>
  <c r="BX146" i="1"/>
  <c r="BP146" i="1"/>
  <c r="CD146" i="1"/>
  <c r="BV146" i="1"/>
  <c r="BN146" i="1"/>
  <c r="CH146" i="1"/>
  <c r="BZ146" i="1"/>
  <c r="BR146" i="1"/>
  <c r="BJ146" i="1"/>
  <c r="BL146" i="1"/>
  <c r="CB146" i="1"/>
  <c r="BT146" i="1"/>
  <c r="CF247" i="1"/>
  <c r="BX247" i="1"/>
  <c r="BP247" i="1"/>
  <c r="CD247" i="1"/>
  <c r="BV247" i="1"/>
  <c r="BN247" i="1"/>
  <c r="CB247" i="1"/>
  <c r="BT247" i="1"/>
  <c r="BL247" i="1"/>
  <c r="CH247" i="1"/>
  <c r="BZ247" i="1"/>
  <c r="BR247" i="1"/>
  <c r="BJ247" i="1"/>
  <c r="CF301" i="1"/>
  <c r="BX301" i="1"/>
  <c r="BP301" i="1"/>
  <c r="CB301" i="1"/>
  <c r="BT301" i="1"/>
  <c r="BL301" i="1"/>
  <c r="BV301" i="1"/>
  <c r="BJ301" i="1"/>
  <c r="CH301" i="1"/>
  <c r="BZ301" i="1"/>
  <c r="CD301" i="1"/>
  <c r="BN301" i="1"/>
  <c r="BR301" i="1"/>
  <c r="CB324" i="1"/>
  <c r="BT324" i="1"/>
  <c r="BL324" i="1"/>
  <c r="CH324" i="1"/>
  <c r="BZ324" i="1"/>
  <c r="BR324" i="1"/>
  <c r="BJ324" i="1"/>
  <c r="CD324" i="1"/>
  <c r="BX324" i="1"/>
  <c r="BV324" i="1"/>
  <c r="BP324" i="1"/>
  <c r="CF324" i="1"/>
  <c r="BN324" i="1"/>
  <c r="CB340" i="1"/>
  <c r="BT340" i="1"/>
  <c r="BL340" i="1"/>
  <c r="CH340" i="1"/>
  <c r="BZ340" i="1"/>
  <c r="BR340" i="1"/>
  <c r="BJ340" i="1"/>
  <c r="BX340" i="1"/>
  <c r="BV340" i="1"/>
  <c r="BP340" i="1"/>
  <c r="BN340" i="1"/>
  <c r="CD340" i="1"/>
  <c r="CF340" i="1"/>
  <c r="CB371" i="1"/>
  <c r="BT371" i="1"/>
  <c r="BL371" i="1"/>
  <c r="CH371" i="1"/>
  <c r="BZ371" i="1"/>
  <c r="BR371" i="1"/>
  <c r="BJ371" i="1"/>
  <c r="BV371" i="1"/>
  <c r="BP371" i="1"/>
  <c r="CF371" i="1"/>
  <c r="BN371" i="1"/>
  <c r="BX371" i="1"/>
  <c r="CD371" i="1"/>
  <c r="CB394" i="1"/>
  <c r="BT394" i="1"/>
  <c r="BL394" i="1"/>
  <c r="CH394" i="1"/>
  <c r="BZ394" i="1"/>
  <c r="BR394" i="1"/>
  <c r="BJ394" i="1"/>
  <c r="BV394" i="1"/>
  <c r="BP394" i="1"/>
  <c r="CF394" i="1"/>
  <c r="BN394" i="1"/>
  <c r="BX394" i="1"/>
  <c r="CD394" i="1"/>
  <c r="CB417" i="1"/>
  <c r="BT417" i="1"/>
  <c r="BL417" i="1"/>
  <c r="CH417" i="1"/>
  <c r="BZ417" i="1"/>
  <c r="BR417" i="1"/>
  <c r="BJ417" i="1"/>
  <c r="BV417" i="1"/>
  <c r="BP417" i="1"/>
  <c r="CF417" i="1"/>
  <c r="BN417" i="1"/>
  <c r="CD417" i="1"/>
  <c r="BX417" i="1"/>
  <c r="CB433" i="1"/>
  <c r="BT433" i="1"/>
  <c r="BL433" i="1"/>
  <c r="CH433" i="1"/>
  <c r="BZ433" i="1"/>
  <c r="BR433" i="1"/>
  <c r="BJ433" i="1"/>
  <c r="CF433" i="1"/>
  <c r="BN433" i="1"/>
  <c r="CD433" i="1"/>
  <c r="BX433" i="1"/>
  <c r="BV433" i="1"/>
  <c r="BP433" i="1"/>
  <c r="CB464" i="1"/>
  <c r="BT464" i="1"/>
  <c r="BL464" i="1"/>
  <c r="CH464" i="1"/>
  <c r="BZ464" i="1"/>
  <c r="BR464" i="1"/>
  <c r="BJ464" i="1"/>
  <c r="BP464" i="1"/>
  <c r="CF464" i="1"/>
  <c r="BN464" i="1"/>
  <c r="CD464" i="1"/>
  <c r="BX464" i="1"/>
  <c r="BV464" i="1"/>
  <c r="CD487" i="1"/>
  <c r="BV487" i="1"/>
  <c r="BN487" i="1"/>
  <c r="CB487" i="1"/>
  <c r="BT487" i="1"/>
  <c r="BL487" i="1"/>
  <c r="CF487" i="1"/>
  <c r="BX487" i="1"/>
  <c r="BP487" i="1"/>
  <c r="BZ487" i="1"/>
  <c r="BR487" i="1"/>
  <c r="CH487" i="1"/>
  <c r="BJ487" i="1"/>
  <c r="CD510" i="1"/>
  <c r="BV510" i="1"/>
  <c r="BN510" i="1"/>
  <c r="CB510" i="1"/>
  <c r="BT510" i="1"/>
  <c r="BL510" i="1"/>
  <c r="CF510" i="1"/>
  <c r="BX510" i="1"/>
  <c r="BP510" i="1"/>
  <c r="BZ510" i="1"/>
  <c r="BR510" i="1"/>
  <c r="CH510" i="1"/>
  <c r="BJ510" i="1"/>
  <c r="CD526" i="1"/>
  <c r="BV526" i="1"/>
  <c r="BN526" i="1"/>
  <c r="CB526" i="1"/>
  <c r="BT526" i="1"/>
  <c r="BL526" i="1"/>
  <c r="CF526" i="1"/>
  <c r="BX526" i="1"/>
  <c r="BP526" i="1"/>
  <c r="CH526" i="1"/>
  <c r="BJ526" i="1"/>
  <c r="BZ526" i="1"/>
  <c r="BR526" i="1"/>
  <c r="CB549" i="1"/>
  <c r="BT549" i="1"/>
  <c r="BL549" i="1"/>
  <c r="CF549" i="1"/>
  <c r="BX549" i="1"/>
  <c r="BP549" i="1"/>
  <c r="BZ549" i="1"/>
  <c r="BN549" i="1"/>
  <c r="BJ549" i="1"/>
  <c r="BV549" i="1"/>
  <c r="CD549" i="1"/>
  <c r="CH549" i="1"/>
  <c r="BR549" i="1"/>
  <c r="CB580" i="1"/>
  <c r="BT580" i="1"/>
  <c r="BL580" i="1"/>
  <c r="CF580" i="1"/>
  <c r="BX580" i="1"/>
  <c r="BP580" i="1"/>
  <c r="CD580" i="1"/>
  <c r="BJ580" i="1"/>
  <c r="BR580" i="1"/>
  <c r="BV580" i="1"/>
  <c r="BZ580" i="1"/>
  <c r="BN580" i="1"/>
  <c r="CH580" i="1"/>
  <c r="BJ603" i="1"/>
  <c r="CF603" i="1"/>
  <c r="BX603" i="1"/>
  <c r="BP603" i="1"/>
  <c r="BR603" i="1"/>
  <c r="CD603" i="1"/>
  <c r="BV603" i="1"/>
  <c r="BN603" i="1"/>
  <c r="CH603" i="1"/>
  <c r="CB603" i="1"/>
  <c r="BT603" i="1"/>
  <c r="BL603" i="1"/>
  <c r="BZ603" i="1"/>
  <c r="BR619" i="1"/>
  <c r="CF619" i="1"/>
  <c r="BX619" i="1"/>
  <c r="BP619" i="1"/>
  <c r="BZ619" i="1"/>
  <c r="CD619" i="1"/>
  <c r="BV619" i="1"/>
  <c r="BN619" i="1"/>
  <c r="CH619" i="1"/>
  <c r="CB619" i="1"/>
  <c r="BT619" i="1"/>
  <c r="BL619" i="1"/>
  <c r="BJ619" i="1"/>
  <c r="CD692" i="1"/>
  <c r="BV692" i="1"/>
  <c r="BN692" i="1"/>
  <c r="CH692" i="1"/>
  <c r="BX692" i="1"/>
  <c r="BJ692" i="1"/>
  <c r="CB692" i="1"/>
  <c r="BT692" i="1"/>
  <c r="BL692" i="1"/>
  <c r="BR692" i="1"/>
  <c r="CF692" i="1"/>
  <c r="BZ692" i="1"/>
  <c r="BP692" i="1"/>
  <c r="CD700" i="1"/>
  <c r="BV700" i="1"/>
  <c r="BN700" i="1"/>
  <c r="BX700" i="1"/>
  <c r="BZ700" i="1"/>
  <c r="CB700" i="1"/>
  <c r="BT700" i="1"/>
  <c r="BL700" i="1"/>
  <c r="CH700" i="1"/>
  <c r="BJ700" i="1"/>
  <c r="BP700" i="1"/>
  <c r="BR700" i="1"/>
  <c r="CF700" i="1"/>
  <c r="CD708" i="1"/>
  <c r="BV708" i="1"/>
  <c r="BN708" i="1"/>
  <c r="BZ708" i="1"/>
  <c r="BP708" i="1"/>
  <c r="CB708" i="1"/>
  <c r="BT708" i="1"/>
  <c r="BL708" i="1"/>
  <c r="CH708" i="1"/>
  <c r="BJ708" i="1"/>
  <c r="BX708" i="1"/>
  <c r="BR708" i="1"/>
  <c r="CF708" i="1"/>
  <c r="CF723" i="1"/>
  <c r="BX723" i="1"/>
  <c r="BP723" i="1"/>
  <c r="CD723" i="1"/>
  <c r="BV723" i="1"/>
  <c r="BN723" i="1"/>
  <c r="CB723" i="1"/>
  <c r="BZ723" i="1"/>
  <c r="BT723" i="1"/>
  <c r="BR723" i="1"/>
  <c r="BJ723" i="1"/>
  <c r="CH723" i="1"/>
  <c r="BL723" i="1"/>
  <c r="CF739" i="1"/>
  <c r="BX739" i="1"/>
  <c r="BP739" i="1"/>
  <c r="CD739" i="1"/>
  <c r="BV739" i="1"/>
  <c r="BN739" i="1"/>
  <c r="CB739" i="1"/>
  <c r="BJ739" i="1"/>
  <c r="BZ739" i="1"/>
  <c r="BT739" i="1"/>
  <c r="BR739" i="1"/>
  <c r="CH739" i="1"/>
  <c r="BL739" i="1"/>
  <c r="CF785" i="1"/>
  <c r="BX785" i="1"/>
  <c r="BP785" i="1"/>
  <c r="CD785" i="1"/>
  <c r="BV785" i="1"/>
  <c r="BN785" i="1"/>
  <c r="CB785" i="1"/>
  <c r="BT785" i="1"/>
  <c r="BL785" i="1"/>
  <c r="CH785" i="1"/>
  <c r="BZ785" i="1"/>
  <c r="BR785" i="1"/>
  <c r="BJ785" i="1"/>
  <c r="CF793" i="1"/>
  <c r="BX793" i="1"/>
  <c r="BP793" i="1"/>
  <c r="CD793" i="1"/>
  <c r="BV793" i="1"/>
  <c r="BN793" i="1"/>
  <c r="CB793" i="1"/>
  <c r="BT793" i="1"/>
  <c r="BL793" i="1"/>
  <c r="BR793" i="1"/>
  <c r="BJ793" i="1"/>
  <c r="CH793" i="1"/>
  <c r="BZ793" i="1"/>
  <c r="CF801" i="1"/>
  <c r="BX801" i="1"/>
  <c r="BP801" i="1"/>
  <c r="CD801" i="1"/>
  <c r="BV801" i="1"/>
  <c r="BN801" i="1"/>
  <c r="CB801" i="1"/>
  <c r="BT801" i="1"/>
  <c r="BL801" i="1"/>
  <c r="CH801" i="1"/>
  <c r="BZ801" i="1"/>
  <c r="BR801" i="1"/>
  <c r="BJ801" i="1"/>
  <c r="CF816" i="1"/>
  <c r="BX816" i="1"/>
  <c r="BP816" i="1"/>
  <c r="CB816" i="1"/>
  <c r="BT816" i="1"/>
  <c r="BL816" i="1"/>
  <c r="CD816" i="1"/>
  <c r="BN816" i="1"/>
  <c r="BZ816" i="1"/>
  <c r="BJ816" i="1"/>
  <c r="BV816" i="1"/>
  <c r="BR816" i="1"/>
  <c r="CH816" i="1"/>
  <c r="CF824" i="1"/>
  <c r="BX824" i="1"/>
  <c r="BP824" i="1"/>
  <c r="CB824" i="1"/>
  <c r="BT824" i="1"/>
  <c r="BL824" i="1"/>
  <c r="CD824" i="1"/>
  <c r="BN824" i="1"/>
  <c r="BZ824" i="1"/>
  <c r="BJ824" i="1"/>
  <c r="BV824" i="1"/>
  <c r="CH824" i="1"/>
  <c r="BR824" i="1"/>
  <c r="CF832" i="1"/>
  <c r="BX832" i="1"/>
  <c r="BP832" i="1"/>
  <c r="CB832" i="1"/>
  <c r="BT832" i="1"/>
  <c r="BL832" i="1"/>
  <c r="CD832" i="1"/>
  <c r="BN832" i="1"/>
  <c r="BZ832" i="1"/>
  <c r="BJ832" i="1"/>
  <c r="BV832" i="1"/>
  <c r="CH832" i="1"/>
  <c r="BR832" i="1"/>
  <c r="CF847" i="1"/>
  <c r="BX847" i="1"/>
  <c r="BP847" i="1"/>
  <c r="CD847" i="1"/>
  <c r="BV847" i="1"/>
  <c r="BN847" i="1"/>
  <c r="CB847" i="1"/>
  <c r="BT847" i="1"/>
  <c r="BL847" i="1"/>
  <c r="CH847" i="1"/>
  <c r="BZ847" i="1"/>
  <c r="BR847" i="1"/>
  <c r="BJ847" i="1"/>
  <c r="CF855" i="1"/>
  <c r="BX855" i="1"/>
  <c r="BP855" i="1"/>
  <c r="CD855" i="1"/>
  <c r="BV855" i="1"/>
  <c r="BN855" i="1"/>
  <c r="CB855" i="1"/>
  <c r="BT855" i="1"/>
  <c r="BL855" i="1"/>
  <c r="BR855" i="1"/>
  <c r="BJ855" i="1"/>
  <c r="CH855" i="1"/>
  <c r="BZ855" i="1"/>
  <c r="CB863" i="1"/>
  <c r="BT863" i="1"/>
  <c r="BL863" i="1"/>
  <c r="CH863" i="1"/>
  <c r="BZ863" i="1"/>
  <c r="BR863" i="1"/>
  <c r="BJ863" i="1"/>
  <c r="CF863" i="1"/>
  <c r="BX863" i="1"/>
  <c r="BP863" i="1"/>
  <c r="BV863" i="1"/>
  <c r="BN863" i="1"/>
  <c r="CD863" i="1"/>
  <c r="CB878" i="1"/>
  <c r="BT878" i="1"/>
  <c r="BL878" i="1"/>
  <c r="CH878" i="1"/>
  <c r="BZ878" i="1"/>
  <c r="BR878" i="1"/>
  <c r="BJ878" i="1"/>
  <c r="CF878" i="1"/>
  <c r="BX878" i="1"/>
  <c r="BP878" i="1"/>
  <c r="CD878" i="1"/>
  <c r="BN878" i="1"/>
  <c r="BV878" i="1"/>
  <c r="CB886" i="1"/>
  <c r="BT886" i="1"/>
  <c r="BL886" i="1"/>
  <c r="CH886" i="1"/>
  <c r="BZ886" i="1"/>
  <c r="BR886" i="1"/>
  <c r="BJ886" i="1"/>
  <c r="CF886" i="1"/>
  <c r="BP886" i="1"/>
  <c r="CD886" i="1"/>
  <c r="BN886" i="1"/>
  <c r="BX886" i="1"/>
  <c r="BV886" i="1"/>
  <c r="CB894" i="1"/>
  <c r="BT894" i="1"/>
  <c r="BL894" i="1"/>
  <c r="CH894" i="1"/>
  <c r="BZ894" i="1"/>
  <c r="BR894" i="1"/>
  <c r="BJ894" i="1"/>
  <c r="BX894" i="1"/>
  <c r="BV894" i="1"/>
  <c r="BP894" i="1"/>
  <c r="BN894" i="1"/>
  <c r="CF894" i="1"/>
  <c r="CD894" i="1"/>
  <c r="CD15" i="1"/>
  <c r="BV15" i="1"/>
  <c r="BN15" i="1"/>
  <c r="CB15" i="1"/>
  <c r="BT15" i="1"/>
  <c r="BL15" i="1"/>
  <c r="CF15" i="1"/>
  <c r="BJ15" i="1"/>
  <c r="BZ15" i="1"/>
  <c r="BX15" i="1"/>
  <c r="CH15" i="1"/>
  <c r="BR15" i="1"/>
  <c r="BP15" i="1"/>
  <c r="CD23" i="1"/>
  <c r="BV23" i="1"/>
  <c r="BN23" i="1"/>
  <c r="CB23" i="1"/>
  <c r="BT23" i="1"/>
  <c r="BL23" i="1"/>
  <c r="BP23" i="1"/>
  <c r="CH23" i="1"/>
  <c r="CF23" i="1"/>
  <c r="BJ23" i="1"/>
  <c r="BZ23" i="1"/>
  <c r="BR23" i="1"/>
  <c r="BX23" i="1"/>
  <c r="CD31" i="1"/>
  <c r="BV31" i="1"/>
  <c r="BN31" i="1"/>
  <c r="CB31" i="1"/>
  <c r="BT31" i="1"/>
  <c r="BL31" i="1"/>
  <c r="BR31" i="1"/>
  <c r="BP31" i="1"/>
  <c r="CH31" i="1"/>
  <c r="CF31" i="1"/>
  <c r="BJ31" i="1"/>
  <c r="BX31" i="1"/>
  <c r="BZ31" i="1"/>
  <c r="CD46" i="1"/>
  <c r="BV46" i="1"/>
  <c r="BN46" i="1"/>
  <c r="CB46" i="1"/>
  <c r="BT46" i="1"/>
  <c r="BL46" i="1"/>
  <c r="CF46" i="1"/>
  <c r="BX46" i="1"/>
  <c r="BP46" i="1"/>
  <c r="BJ46" i="1"/>
  <c r="CH46" i="1"/>
  <c r="BZ46" i="1"/>
  <c r="BR46" i="1"/>
  <c r="CD54" i="1"/>
  <c r="BV54" i="1"/>
  <c r="BN54" i="1"/>
  <c r="CB54" i="1"/>
  <c r="BT54" i="1"/>
  <c r="BL54" i="1"/>
  <c r="CF54" i="1"/>
  <c r="BX54" i="1"/>
  <c r="BP54" i="1"/>
  <c r="BZ54" i="1"/>
  <c r="BR54" i="1"/>
  <c r="BJ54" i="1"/>
  <c r="CH54" i="1"/>
  <c r="CD62" i="1"/>
  <c r="BV62" i="1"/>
  <c r="BN62" i="1"/>
  <c r="CB62" i="1"/>
  <c r="BT62" i="1"/>
  <c r="BL62" i="1"/>
  <c r="BZ62" i="1"/>
  <c r="BX62" i="1"/>
  <c r="BR62" i="1"/>
  <c r="BP62" i="1"/>
  <c r="BJ62" i="1"/>
  <c r="CH62" i="1"/>
  <c r="CF62" i="1"/>
  <c r="CD77" i="1"/>
  <c r="BV77" i="1"/>
  <c r="BN77" i="1"/>
  <c r="CB77" i="1"/>
  <c r="BT77" i="1"/>
  <c r="BL77" i="1"/>
  <c r="CF77" i="1"/>
  <c r="BX77" i="1"/>
  <c r="BP77" i="1"/>
  <c r="CH77" i="1"/>
  <c r="BJ77" i="1"/>
  <c r="BZ77" i="1"/>
  <c r="BR77" i="1"/>
  <c r="CD85" i="1"/>
  <c r="BV85" i="1"/>
  <c r="BN85" i="1"/>
  <c r="CB85" i="1"/>
  <c r="BT85" i="1"/>
  <c r="BL85" i="1"/>
  <c r="CF85" i="1"/>
  <c r="BX85" i="1"/>
  <c r="BP85" i="1"/>
  <c r="BR85" i="1"/>
  <c r="CH85" i="1"/>
  <c r="BJ85" i="1"/>
  <c r="BZ85" i="1"/>
  <c r="CD93" i="1"/>
  <c r="BV93" i="1"/>
  <c r="BN93" i="1"/>
  <c r="CB93" i="1"/>
  <c r="BT93" i="1"/>
  <c r="BL93" i="1"/>
  <c r="CF93" i="1"/>
  <c r="BX93" i="1"/>
  <c r="BP93" i="1"/>
  <c r="BZ93" i="1"/>
  <c r="BR93" i="1"/>
  <c r="BJ93" i="1"/>
  <c r="CH93" i="1"/>
  <c r="CD108" i="1"/>
  <c r="BV108" i="1"/>
  <c r="BN108" i="1"/>
  <c r="CB108" i="1"/>
  <c r="BT108" i="1"/>
  <c r="BL108" i="1"/>
  <c r="CF108" i="1"/>
  <c r="BX108" i="1"/>
  <c r="BP108" i="1"/>
  <c r="BR108" i="1"/>
  <c r="CH108" i="1"/>
  <c r="BJ108" i="1"/>
  <c r="BZ108" i="1"/>
  <c r="CD116" i="1"/>
  <c r="BV116" i="1"/>
  <c r="BN116" i="1"/>
  <c r="CB116" i="1"/>
  <c r="BT116" i="1"/>
  <c r="BL116" i="1"/>
  <c r="CF116" i="1"/>
  <c r="BX116" i="1"/>
  <c r="BP116" i="1"/>
  <c r="BR116" i="1"/>
  <c r="CH116" i="1"/>
  <c r="BJ116" i="1"/>
  <c r="BZ116" i="1"/>
  <c r="CD124" i="1"/>
  <c r="BV124" i="1"/>
  <c r="BN124" i="1"/>
  <c r="CB124" i="1"/>
  <c r="BT124" i="1"/>
  <c r="BL124" i="1"/>
  <c r="CF124" i="1"/>
  <c r="BX124" i="1"/>
  <c r="BP124" i="1"/>
  <c r="BZ124" i="1"/>
  <c r="BR124" i="1"/>
  <c r="CH124" i="1"/>
  <c r="BJ124" i="1"/>
  <c r="CD139" i="1"/>
  <c r="BV139" i="1"/>
  <c r="BN139" i="1"/>
  <c r="CB139" i="1"/>
  <c r="BT139" i="1"/>
  <c r="BL139" i="1"/>
  <c r="CF139" i="1"/>
  <c r="BX139" i="1"/>
  <c r="BP139" i="1"/>
  <c r="BR139" i="1"/>
  <c r="CH139" i="1"/>
  <c r="BJ139" i="1"/>
  <c r="BZ139" i="1"/>
  <c r="CD147" i="1"/>
  <c r="BV147" i="1"/>
  <c r="BN147" i="1"/>
  <c r="CB147" i="1"/>
  <c r="BT147" i="1"/>
  <c r="BL147" i="1"/>
  <c r="CF147" i="1"/>
  <c r="BX147" i="1"/>
  <c r="BP147" i="1"/>
  <c r="BZ147" i="1"/>
  <c r="BR147" i="1"/>
  <c r="CH147" i="1"/>
  <c r="BJ147" i="1"/>
  <c r="CD155" i="1"/>
  <c r="BV155" i="1"/>
  <c r="BN155" i="1"/>
  <c r="CB155" i="1"/>
  <c r="BT155" i="1"/>
  <c r="BL155" i="1"/>
  <c r="CF155" i="1"/>
  <c r="BX155" i="1"/>
  <c r="BP155" i="1"/>
  <c r="CH155" i="1"/>
  <c r="BJ155" i="1"/>
  <c r="BZ155" i="1"/>
  <c r="BR155" i="1"/>
  <c r="CF170" i="1"/>
  <c r="BV170" i="1"/>
  <c r="BT170" i="1"/>
  <c r="BJ170" i="1"/>
  <c r="CD170" i="1"/>
  <c r="CB170" i="1"/>
  <c r="BR170" i="1"/>
  <c r="BP170" i="1"/>
  <c r="CH170" i="1"/>
  <c r="BL170" i="1"/>
  <c r="BZ170" i="1"/>
  <c r="BX170" i="1"/>
  <c r="BN170" i="1"/>
  <c r="CH178" i="1"/>
  <c r="BZ178" i="1"/>
  <c r="BR178" i="1"/>
  <c r="BJ178" i="1"/>
  <c r="CF178" i="1"/>
  <c r="BX178" i="1"/>
  <c r="BP178" i="1"/>
  <c r="CD178" i="1"/>
  <c r="BV178" i="1"/>
  <c r="BN178" i="1"/>
  <c r="CB178" i="1"/>
  <c r="BT178" i="1"/>
  <c r="BL178" i="1"/>
  <c r="CH186" i="1"/>
  <c r="BZ186" i="1"/>
  <c r="BR186" i="1"/>
  <c r="BJ186" i="1"/>
  <c r="CF186" i="1"/>
  <c r="BX186" i="1"/>
  <c r="BP186" i="1"/>
  <c r="CD186" i="1"/>
  <c r="BV186" i="1"/>
  <c r="BN186" i="1"/>
  <c r="BL186" i="1"/>
  <c r="BT186" i="1"/>
  <c r="CB186" i="1"/>
  <c r="CD201" i="1"/>
  <c r="BV201" i="1"/>
  <c r="BN201" i="1"/>
  <c r="CB201" i="1"/>
  <c r="BT201" i="1"/>
  <c r="BL201" i="1"/>
  <c r="CH201" i="1"/>
  <c r="BZ201" i="1"/>
  <c r="BR201" i="1"/>
  <c r="BJ201" i="1"/>
  <c r="BX201" i="1"/>
  <c r="BP201" i="1"/>
  <c r="CF201" i="1"/>
  <c r="CD209" i="1"/>
  <c r="BV209" i="1"/>
  <c r="BN209" i="1"/>
  <c r="CB209" i="1"/>
  <c r="BT209" i="1"/>
  <c r="BL209" i="1"/>
  <c r="CH209" i="1"/>
  <c r="BZ209" i="1"/>
  <c r="BR209" i="1"/>
  <c r="BJ209" i="1"/>
  <c r="CF209" i="1"/>
  <c r="BX209" i="1"/>
  <c r="BP209" i="1"/>
  <c r="BP217" i="1"/>
  <c r="BZ217" i="1"/>
  <c r="BX217" i="1"/>
  <c r="BN217" i="1"/>
  <c r="CH217" i="1"/>
  <c r="BL217" i="1"/>
  <c r="CF217" i="1"/>
  <c r="BV217" i="1"/>
  <c r="CB217" i="1"/>
  <c r="BR217" i="1"/>
  <c r="CD217" i="1"/>
  <c r="BT217" i="1"/>
  <c r="BJ217" i="1"/>
  <c r="CD232" i="1"/>
  <c r="BV232" i="1"/>
  <c r="BN232" i="1"/>
  <c r="CB232" i="1"/>
  <c r="BT232" i="1"/>
  <c r="BL232" i="1"/>
  <c r="CH232" i="1"/>
  <c r="BZ232" i="1"/>
  <c r="BR232" i="1"/>
  <c r="BJ232" i="1"/>
  <c r="CF232" i="1"/>
  <c r="BX232" i="1"/>
  <c r="BP232" i="1"/>
  <c r="CD240" i="1"/>
  <c r="BV240" i="1"/>
  <c r="BN240" i="1"/>
  <c r="CB240" i="1"/>
  <c r="BT240" i="1"/>
  <c r="BL240" i="1"/>
  <c r="CH240" i="1"/>
  <c r="BZ240" i="1"/>
  <c r="BR240" i="1"/>
  <c r="BJ240" i="1"/>
  <c r="BX240" i="1"/>
  <c r="BP240" i="1"/>
  <c r="CF240" i="1"/>
  <c r="CD248" i="1"/>
  <c r="BV248" i="1"/>
  <c r="BN248" i="1"/>
  <c r="CB248" i="1"/>
  <c r="BT248" i="1"/>
  <c r="BL248" i="1"/>
  <c r="CH248" i="1"/>
  <c r="BZ248" i="1"/>
  <c r="BR248" i="1"/>
  <c r="BJ248" i="1"/>
  <c r="CF248" i="1"/>
  <c r="BP248" i="1"/>
  <c r="BX248" i="1"/>
  <c r="CD263" i="1"/>
  <c r="BV263" i="1"/>
  <c r="BN263" i="1"/>
  <c r="CB263" i="1"/>
  <c r="BT263" i="1"/>
  <c r="BL263" i="1"/>
  <c r="CH263" i="1"/>
  <c r="BZ263" i="1"/>
  <c r="BR263" i="1"/>
  <c r="BJ263" i="1"/>
  <c r="BX263" i="1"/>
  <c r="BP263" i="1"/>
  <c r="CF263" i="1"/>
  <c r="CD271" i="1"/>
  <c r="BV271" i="1"/>
  <c r="BN271" i="1"/>
  <c r="CB271" i="1"/>
  <c r="BT271" i="1"/>
  <c r="BL271" i="1"/>
  <c r="CH271" i="1"/>
  <c r="BZ271" i="1"/>
  <c r="BR271" i="1"/>
  <c r="BJ271" i="1"/>
  <c r="CF271" i="1"/>
  <c r="BX271" i="1"/>
  <c r="BP271" i="1"/>
  <c r="CD279" i="1"/>
  <c r="BV279" i="1"/>
  <c r="BN279" i="1"/>
  <c r="CB279" i="1"/>
  <c r="BT279" i="1"/>
  <c r="BL279" i="1"/>
  <c r="CH279" i="1"/>
  <c r="BZ279" i="1"/>
  <c r="BR279" i="1"/>
  <c r="BJ279" i="1"/>
  <c r="BX279" i="1"/>
  <c r="BP279" i="1"/>
  <c r="CF279" i="1"/>
  <c r="CH294" i="1"/>
  <c r="BZ294" i="1"/>
  <c r="BR294" i="1"/>
  <c r="BJ294" i="1"/>
  <c r="CF294" i="1"/>
  <c r="BX294" i="1"/>
  <c r="BP294" i="1"/>
  <c r="BN294" i="1"/>
  <c r="BL294" i="1"/>
  <c r="CD294" i="1"/>
  <c r="CB294" i="1"/>
  <c r="BV294" i="1"/>
  <c r="BT294" i="1"/>
  <c r="CD302" i="1"/>
  <c r="BV302" i="1"/>
  <c r="BN302" i="1"/>
  <c r="CB302" i="1"/>
  <c r="BT302" i="1"/>
  <c r="CH302" i="1"/>
  <c r="BZ302" i="1"/>
  <c r="BR302" i="1"/>
  <c r="BJ302" i="1"/>
  <c r="BX302" i="1"/>
  <c r="BP302" i="1"/>
  <c r="CF302" i="1"/>
  <c r="BL302" i="1"/>
  <c r="CD310" i="1"/>
  <c r="BV310" i="1"/>
  <c r="BN310" i="1"/>
  <c r="CB310" i="1"/>
  <c r="BT310" i="1"/>
  <c r="BL310" i="1"/>
  <c r="CH310" i="1"/>
  <c r="BZ310" i="1"/>
  <c r="BR310" i="1"/>
  <c r="BJ310" i="1"/>
  <c r="CF310" i="1"/>
  <c r="BX310" i="1"/>
  <c r="BP310" i="1"/>
  <c r="CH325" i="1"/>
  <c r="BZ325" i="1"/>
  <c r="BR325" i="1"/>
  <c r="BJ325" i="1"/>
  <c r="CF325" i="1"/>
  <c r="BX325" i="1"/>
  <c r="BP325" i="1"/>
  <c r="BV325" i="1"/>
  <c r="BT325" i="1"/>
  <c r="BN325" i="1"/>
  <c r="CD325" i="1"/>
  <c r="BL325" i="1"/>
  <c r="CB325" i="1"/>
  <c r="CH333" i="1"/>
  <c r="BZ333" i="1"/>
  <c r="BR333" i="1"/>
  <c r="BJ333" i="1"/>
  <c r="CF333" i="1"/>
  <c r="BX333" i="1"/>
  <c r="BP333" i="1"/>
  <c r="BN333" i="1"/>
  <c r="BL333" i="1"/>
  <c r="CD333" i="1"/>
  <c r="CB333" i="1"/>
  <c r="BV333" i="1"/>
  <c r="BT333" i="1"/>
  <c r="CH341" i="1"/>
  <c r="BZ341" i="1"/>
  <c r="BR341" i="1"/>
  <c r="BJ341" i="1"/>
  <c r="CF341" i="1"/>
  <c r="BX341" i="1"/>
  <c r="BP341" i="1"/>
  <c r="CD341" i="1"/>
  <c r="CB341" i="1"/>
  <c r="BV341" i="1"/>
  <c r="BT341" i="1"/>
  <c r="BN341" i="1"/>
  <c r="BL341" i="1"/>
  <c r="CH356" i="1"/>
  <c r="BZ356" i="1"/>
  <c r="BR356" i="1"/>
  <c r="BJ356" i="1"/>
  <c r="CF356" i="1"/>
  <c r="BX356" i="1"/>
  <c r="BP356" i="1"/>
  <c r="CB356" i="1"/>
  <c r="BV356" i="1"/>
  <c r="BT356" i="1"/>
  <c r="BN356" i="1"/>
  <c r="BL356" i="1"/>
  <c r="CD356" i="1"/>
  <c r="CH364" i="1"/>
  <c r="BZ364" i="1"/>
  <c r="BR364" i="1"/>
  <c r="BJ364" i="1"/>
  <c r="CF364" i="1"/>
  <c r="BX364" i="1"/>
  <c r="BP364" i="1"/>
  <c r="CD364" i="1"/>
  <c r="BL364" i="1"/>
  <c r="CB364" i="1"/>
  <c r="BV364" i="1"/>
  <c r="BT364" i="1"/>
  <c r="BN364" i="1"/>
  <c r="CH372" i="1"/>
  <c r="BZ372" i="1"/>
  <c r="BR372" i="1"/>
  <c r="BJ372" i="1"/>
  <c r="CF372" i="1"/>
  <c r="BX372" i="1"/>
  <c r="BP372" i="1"/>
  <c r="BT372" i="1"/>
  <c r="BN372" i="1"/>
  <c r="CD372" i="1"/>
  <c r="BL372" i="1"/>
  <c r="CB372" i="1"/>
  <c r="BV372" i="1"/>
  <c r="CH387" i="1"/>
  <c r="BZ387" i="1"/>
  <c r="BR387" i="1"/>
  <c r="BJ387" i="1"/>
  <c r="CF387" i="1"/>
  <c r="BX387" i="1"/>
  <c r="BP387" i="1"/>
  <c r="CD387" i="1"/>
  <c r="BL387" i="1"/>
  <c r="CB387" i="1"/>
  <c r="BV387" i="1"/>
  <c r="BN387" i="1"/>
  <c r="BT387" i="1"/>
  <c r="CH395" i="1"/>
  <c r="BZ395" i="1"/>
  <c r="BR395" i="1"/>
  <c r="BJ395" i="1"/>
  <c r="CF395" i="1"/>
  <c r="BX395" i="1"/>
  <c r="BP395" i="1"/>
  <c r="BT395" i="1"/>
  <c r="BN395" i="1"/>
  <c r="CD395" i="1"/>
  <c r="BL395" i="1"/>
  <c r="CB395" i="1"/>
  <c r="BV395" i="1"/>
  <c r="CH403" i="1"/>
  <c r="BZ403" i="1"/>
  <c r="BR403" i="1"/>
  <c r="BJ403" i="1"/>
  <c r="CF403" i="1"/>
  <c r="BX403" i="1"/>
  <c r="BP403" i="1"/>
  <c r="BV403" i="1"/>
  <c r="BT403" i="1"/>
  <c r="BN403" i="1"/>
  <c r="CD403" i="1"/>
  <c r="BL403" i="1"/>
  <c r="CB403" i="1"/>
  <c r="CH418" i="1"/>
  <c r="BZ418" i="1"/>
  <c r="BR418" i="1"/>
  <c r="BJ418" i="1"/>
  <c r="CF418" i="1"/>
  <c r="BX418" i="1"/>
  <c r="BP418" i="1"/>
  <c r="BT418" i="1"/>
  <c r="BN418" i="1"/>
  <c r="CD418" i="1"/>
  <c r="BL418" i="1"/>
  <c r="CB418" i="1"/>
  <c r="BV418" i="1"/>
  <c r="CH426" i="1"/>
  <c r="BZ426" i="1"/>
  <c r="BR426" i="1"/>
  <c r="BJ426" i="1"/>
  <c r="CF426" i="1"/>
  <c r="BX426" i="1"/>
  <c r="BP426" i="1"/>
  <c r="BV426" i="1"/>
  <c r="BT426" i="1"/>
  <c r="BN426" i="1"/>
  <c r="CD426" i="1"/>
  <c r="BL426" i="1"/>
  <c r="CB426" i="1"/>
  <c r="CH434" i="1"/>
  <c r="BZ434" i="1"/>
  <c r="BR434" i="1"/>
  <c r="BJ434" i="1"/>
  <c r="CF434" i="1"/>
  <c r="BX434" i="1"/>
  <c r="BP434" i="1"/>
  <c r="CB434" i="1"/>
  <c r="BV434" i="1"/>
  <c r="BT434" i="1"/>
  <c r="BN434" i="1"/>
  <c r="CD434" i="1"/>
  <c r="BL434" i="1"/>
  <c r="CH449" i="1"/>
  <c r="BZ449" i="1"/>
  <c r="BR449" i="1"/>
  <c r="BJ449" i="1"/>
  <c r="CF449" i="1"/>
  <c r="BX449" i="1"/>
  <c r="BP449" i="1"/>
  <c r="BV449" i="1"/>
  <c r="BT449" i="1"/>
  <c r="BN449" i="1"/>
  <c r="CD449" i="1"/>
  <c r="BL449" i="1"/>
  <c r="CB449" i="1"/>
  <c r="CH457" i="1"/>
  <c r="BZ457" i="1"/>
  <c r="BR457" i="1"/>
  <c r="BJ457" i="1"/>
  <c r="CF457" i="1"/>
  <c r="BX457" i="1"/>
  <c r="BP457" i="1"/>
  <c r="CB457" i="1"/>
  <c r="BV457" i="1"/>
  <c r="BT457" i="1"/>
  <c r="BN457" i="1"/>
  <c r="CD457" i="1"/>
  <c r="BL457" i="1"/>
  <c r="CH465" i="1"/>
  <c r="BZ465" i="1"/>
  <c r="BR465" i="1"/>
  <c r="BJ465" i="1"/>
  <c r="CF465" i="1"/>
  <c r="BX465" i="1"/>
  <c r="BP465" i="1"/>
  <c r="CD465" i="1"/>
  <c r="BL465" i="1"/>
  <c r="CB465" i="1"/>
  <c r="BV465" i="1"/>
  <c r="BN465" i="1"/>
  <c r="BT465" i="1"/>
  <c r="CB480" i="1"/>
  <c r="BT480" i="1"/>
  <c r="BL480" i="1"/>
  <c r="CH480" i="1"/>
  <c r="BZ480" i="1"/>
  <c r="BR480" i="1"/>
  <c r="BJ480" i="1"/>
  <c r="CD480" i="1"/>
  <c r="BV480" i="1"/>
  <c r="BN480" i="1"/>
  <c r="BP480" i="1"/>
  <c r="CF480" i="1"/>
  <c r="BX480" i="1"/>
  <c r="CB488" i="1"/>
  <c r="BT488" i="1"/>
  <c r="BL488" i="1"/>
  <c r="CH488" i="1"/>
  <c r="BZ488" i="1"/>
  <c r="BR488" i="1"/>
  <c r="BJ488" i="1"/>
  <c r="CD488" i="1"/>
  <c r="BV488" i="1"/>
  <c r="BN488" i="1"/>
  <c r="BP488" i="1"/>
  <c r="CF488" i="1"/>
  <c r="BX488" i="1"/>
  <c r="CH496" i="1"/>
  <c r="BZ496" i="1"/>
  <c r="BR496" i="1"/>
  <c r="BJ496" i="1"/>
  <c r="CF496" i="1"/>
  <c r="BX496" i="1"/>
  <c r="BP496" i="1"/>
  <c r="BT496" i="1"/>
  <c r="BN496" i="1"/>
  <c r="CD496" i="1"/>
  <c r="BL496" i="1"/>
  <c r="CB496" i="1"/>
  <c r="BV496" i="1"/>
  <c r="CB511" i="1"/>
  <c r="BT511" i="1"/>
  <c r="BL511" i="1"/>
  <c r="CH511" i="1"/>
  <c r="BZ511" i="1"/>
  <c r="BR511" i="1"/>
  <c r="BJ511" i="1"/>
  <c r="CD511" i="1"/>
  <c r="BV511" i="1"/>
  <c r="BN511" i="1"/>
  <c r="BP511" i="1"/>
  <c r="CF511" i="1"/>
  <c r="BX511" i="1"/>
  <c r="CB519" i="1"/>
  <c r="BT519" i="1"/>
  <c r="BL519" i="1"/>
  <c r="CH519" i="1"/>
  <c r="BZ519" i="1"/>
  <c r="BR519" i="1"/>
  <c r="BJ519" i="1"/>
  <c r="CD519" i="1"/>
  <c r="BV519" i="1"/>
  <c r="BN519" i="1"/>
  <c r="BX519" i="1"/>
  <c r="BP519" i="1"/>
  <c r="CF519" i="1"/>
  <c r="CB527" i="1"/>
  <c r="BT527" i="1"/>
  <c r="BL527" i="1"/>
  <c r="CH527" i="1"/>
  <c r="BZ527" i="1"/>
  <c r="BR527" i="1"/>
  <c r="BJ527" i="1"/>
  <c r="CD527" i="1"/>
  <c r="BV527" i="1"/>
  <c r="BN527" i="1"/>
  <c r="CF527" i="1"/>
  <c r="BX527" i="1"/>
  <c r="BP527" i="1"/>
  <c r="CH542" i="1"/>
  <c r="BZ542" i="1"/>
  <c r="BR542" i="1"/>
  <c r="BJ542" i="1"/>
  <c r="CD542" i="1"/>
  <c r="BV542" i="1"/>
  <c r="BN542" i="1"/>
  <c r="CB542" i="1"/>
  <c r="BP542" i="1"/>
  <c r="BX542" i="1"/>
  <c r="BL542" i="1"/>
  <c r="CF542" i="1"/>
  <c r="BT542" i="1"/>
  <c r="CH550" i="1"/>
  <c r="BZ550" i="1"/>
  <c r="BR550" i="1"/>
  <c r="BJ550" i="1"/>
  <c r="CD550" i="1"/>
  <c r="BV550" i="1"/>
  <c r="BN550" i="1"/>
  <c r="BT550" i="1"/>
  <c r="CB550" i="1"/>
  <c r="BL550" i="1"/>
  <c r="CF550" i="1"/>
  <c r="BX550" i="1"/>
  <c r="BP550" i="1"/>
  <c r="CH558" i="1"/>
  <c r="BZ558" i="1"/>
  <c r="BR558" i="1"/>
  <c r="BJ558" i="1"/>
  <c r="CD558" i="1"/>
  <c r="BV558" i="1"/>
  <c r="BN558" i="1"/>
  <c r="BT558" i="1"/>
  <c r="CF558" i="1"/>
  <c r="BP558" i="1"/>
  <c r="CB558" i="1"/>
  <c r="BL558" i="1"/>
  <c r="BX558" i="1"/>
  <c r="BX573" i="1"/>
  <c r="CD573" i="1"/>
  <c r="BV573" i="1"/>
  <c r="BN573" i="1"/>
  <c r="CF573" i="1"/>
  <c r="BP573" i="1"/>
  <c r="CB573" i="1"/>
  <c r="BT573" i="1"/>
  <c r="BL573" i="1"/>
  <c r="CH573" i="1"/>
  <c r="BZ573" i="1"/>
  <c r="BR573" i="1"/>
  <c r="BJ573" i="1"/>
  <c r="CH581" i="1"/>
  <c r="BZ581" i="1"/>
  <c r="BR581" i="1"/>
  <c r="BJ581" i="1"/>
  <c r="CD581" i="1"/>
  <c r="BV581" i="1"/>
  <c r="BN581" i="1"/>
  <c r="BP581" i="1"/>
  <c r="BX581" i="1"/>
  <c r="BL581" i="1"/>
  <c r="CB581" i="1"/>
  <c r="CF581" i="1"/>
  <c r="BT581" i="1"/>
  <c r="CH589" i="1"/>
  <c r="BZ589" i="1"/>
  <c r="BR589" i="1"/>
  <c r="BJ589" i="1"/>
  <c r="CD589" i="1"/>
  <c r="BV589" i="1"/>
  <c r="BN589" i="1"/>
  <c r="BT589" i="1"/>
  <c r="BL589" i="1"/>
  <c r="CB589" i="1"/>
  <c r="BP589" i="1"/>
  <c r="CF589" i="1"/>
  <c r="BX589" i="1"/>
  <c r="BP604" i="1"/>
  <c r="CD604" i="1"/>
  <c r="BV604" i="1"/>
  <c r="BN604" i="1"/>
  <c r="BX604" i="1"/>
  <c r="CF604" i="1"/>
  <c r="CB604" i="1"/>
  <c r="BT604" i="1"/>
  <c r="BL604" i="1"/>
  <c r="CH604" i="1"/>
  <c r="BZ604" i="1"/>
  <c r="BR604" i="1"/>
  <c r="BJ604" i="1"/>
  <c r="CF612" i="1"/>
  <c r="CD612" i="1"/>
  <c r="BV612" i="1"/>
  <c r="BN612" i="1"/>
  <c r="BP612" i="1"/>
  <c r="CB612" i="1"/>
  <c r="BT612" i="1"/>
  <c r="BL612" i="1"/>
  <c r="BX612" i="1"/>
  <c r="CH612" i="1"/>
  <c r="BZ612" i="1"/>
  <c r="BR612" i="1"/>
  <c r="BJ612" i="1"/>
  <c r="BX620" i="1"/>
  <c r="CD620" i="1"/>
  <c r="BV620" i="1"/>
  <c r="BN620" i="1"/>
  <c r="BP620" i="1"/>
  <c r="CF620" i="1"/>
  <c r="CB620" i="1"/>
  <c r="BT620" i="1"/>
  <c r="BL620" i="1"/>
  <c r="CH620" i="1"/>
  <c r="BZ620" i="1"/>
  <c r="BR620" i="1"/>
  <c r="BJ620" i="1"/>
  <c r="CB693" i="1"/>
  <c r="BT693" i="1"/>
  <c r="BL693" i="1"/>
  <c r="BV693" i="1"/>
  <c r="BX693" i="1"/>
  <c r="CD693" i="1"/>
  <c r="CH693" i="1"/>
  <c r="BZ693" i="1"/>
  <c r="BR693" i="1"/>
  <c r="BJ693" i="1"/>
  <c r="CF693" i="1"/>
  <c r="BP693" i="1"/>
  <c r="BN693" i="1"/>
  <c r="CB701" i="1"/>
  <c r="BT701" i="1"/>
  <c r="BL701" i="1"/>
  <c r="CF701" i="1"/>
  <c r="BV701" i="1"/>
  <c r="BN701" i="1"/>
  <c r="CH701" i="1"/>
  <c r="BZ701" i="1"/>
  <c r="BR701" i="1"/>
  <c r="BJ701" i="1"/>
  <c r="BX701" i="1"/>
  <c r="BP701" i="1"/>
  <c r="CD701" i="1"/>
  <c r="CB709" i="1"/>
  <c r="BT709" i="1"/>
  <c r="BL709" i="1"/>
  <c r="BP709" i="1"/>
  <c r="BV709" i="1"/>
  <c r="BX709" i="1"/>
  <c r="CH709" i="1"/>
  <c r="BZ709" i="1"/>
  <c r="BR709" i="1"/>
  <c r="BJ709" i="1"/>
  <c r="CF709" i="1"/>
  <c r="CD709" i="1"/>
  <c r="BN709" i="1"/>
  <c r="CD724" i="1"/>
  <c r="BV724" i="1"/>
  <c r="BN724" i="1"/>
  <c r="CB724" i="1"/>
  <c r="BT724" i="1"/>
  <c r="BL724" i="1"/>
  <c r="BX724" i="1"/>
  <c r="BR724" i="1"/>
  <c r="BP724" i="1"/>
  <c r="CH724" i="1"/>
  <c r="BZ724" i="1"/>
  <c r="CF724" i="1"/>
  <c r="BJ724" i="1"/>
  <c r="CD732" i="1"/>
  <c r="BV732" i="1"/>
  <c r="BN732" i="1"/>
  <c r="CB732" i="1"/>
  <c r="BT732" i="1"/>
  <c r="BL732" i="1"/>
  <c r="BR732" i="1"/>
  <c r="CH732" i="1"/>
  <c r="BP732" i="1"/>
  <c r="BZ732" i="1"/>
  <c r="CF732" i="1"/>
  <c r="BJ732" i="1"/>
  <c r="BX732" i="1"/>
  <c r="CD740" i="1"/>
  <c r="BV740" i="1"/>
  <c r="BN740" i="1"/>
  <c r="CB740" i="1"/>
  <c r="BT740" i="1"/>
  <c r="BL740" i="1"/>
  <c r="BX740" i="1"/>
  <c r="BR740" i="1"/>
  <c r="CH740" i="1"/>
  <c r="BJ740" i="1"/>
  <c r="BZ740" i="1"/>
  <c r="BP740" i="1"/>
  <c r="CF740" i="1"/>
  <c r="CD786" i="1"/>
  <c r="BV786" i="1"/>
  <c r="BN786" i="1"/>
  <c r="CB786" i="1"/>
  <c r="BT786" i="1"/>
  <c r="BL786" i="1"/>
  <c r="CH786" i="1"/>
  <c r="BZ786" i="1"/>
  <c r="BR786" i="1"/>
  <c r="BJ786" i="1"/>
  <c r="CF786" i="1"/>
  <c r="BX786" i="1"/>
  <c r="BP786" i="1"/>
  <c r="CD794" i="1"/>
  <c r="BV794" i="1"/>
  <c r="BN794" i="1"/>
  <c r="CB794" i="1"/>
  <c r="BT794" i="1"/>
  <c r="BL794" i="1"/>
  <c r="CH794" i="1"/>
  <c r="BZ794" i="1"/>
  <c r="BR794" i="1"/>
  <c r="BJ794" i="1"/>
  <c r="BX794" i="1"/>
  <c r="BP794" i="1"/>
  <c r="CF794" i="1"/>
  <c r="CD802" i="1"/>
  <c r="BV802" i="1"/>
  <c r="BN802" i="1"/>
  <c r="CB802" i="1"/>
  <c r="BT802" i="1"/>
  <c r="BL802" i="1"/>
  <c r="CH802" i="1"/>
  <c r="BZ802" i="1"/>
  <c r="BR802" i="1"/>
  <c r="BJ802" i="1"/>
  <c r="CF802" i="1"/>
  <c r="BX802" i="1"/>
  <c r="BP802" i="1"/>
  <c r="CD817" i="1"/>
  <c r="BV817" i="1"/>
  <c r="BN817" i="1"/>
  <c r="CH817" i="1"/>
  <c r="BZ817" i="1"/>
  <c r="BR817" i="1"/>
  <c r="BJ817" i="1"/>
  <c r="BT817" i="1"/>
  <c r="CF817" i="1"/>
  <c r="BP817" i="1"/>
  <c r="CB817" i="1"/>
  <c r="BL817" i="1"/>
  <c r="BX817" i="1"/>
  <c r="CD825" i="1"/>
  <c r="BV825" i="1"/>
  <c r="BN825" i="1"/>
  <c r="CH825" i="1"/>
  <c r="BZ825" i="1"/>
  <c r="BR825" i="1"/>
  <c r="BJ825" i="1"/>
  <c r="BT825" i="1"/>
  <c r="CF825" i="1"/>
  <c r="BP825" i="1"/>
  <c r="CB825" i="1"/>
  <c r="BL825" i="1"/>
  <c r="BX825" i="1"/>
  <c r="CD833" i="1"/>
  <c r="CF833" i="1"/>
  <c r="BV833" i="1"/>
  <c r="BN833" i="1"/>
  <c r="CB833" i="1"/>
  <c r="BT833" i="1"/>
  <c r="BL833" i="1"/>
  <c r="BZ833" i="1"/>
  <c r="BR833" i="1"/>
  <c r="BJ833" i="1"/>
  <c r="BX833" i="1"/>
  <c r="BP833" i="1"/>
  <c r="CH833" i="1"/>
  <c r="CD848" i="1"/>
  <c r="BV848" i="1"/>
  <c r="BN848" i="1"/>
  <c r="CB848" i="1"/>
  <c r="BT848" i="1"/>
  <c r="BL848" i="1"/>
  <c r="CH848" i="1"/>
  <c r="BZ848" i="1"/>
  <c r="BR848" i="1"/>
  <c r="BJ848" i="1"/>
  <c r="CF848" i="1"/>
  <c r="BX848" i="1"/>
  <c r="BP848" i="1"/>
  <c r="CD856" i="1"/>
  <c r="BV856" i="1"/>
  <c r="BN856" i="1"/>
  <c r="CB856" i="1"/>
  <c r="BT856" i="1"/>
  <c r="BL856" i="1"/>
  <c r="CH856" i="1"/>
  <c r="BZ856" i="1"/>
  <c r="BR856" i="1"/>
  <c r="BJ856" i="1"/>
  <c r="BX856" i="1"/>
  <c r="BP856" i="1"/>
  <c r="CF856" i="1"/>
  <c r="CH864" i="1"/>
  <c r="BZ864" i="1"/>
  <c r="BR864" i="1"/>
  <c r="BJ864" i="1"/>
  <c r="CF864" i="1"/>
  <c r="BX864" i="1"/>
  <c r="BP864" i="1"/>
  <c r="CD864" i="1"/>
  <c r="BV864" i="1"/>
  <c r="BN864" i="1"/>
  <c r="CB864" i="1"/>
  <c r="BT864" i="1"/>
  <c r="BL864" i="1"/>
  <c r="CH879" i="1"/>
  <c r="BZ879" i="1"/>
  <c r="BR879" i="1"/>
  <c r="BJ879" i="1"/>
  <c r="CF879" i="1"/>
  <c r="BX879" i="1"/>
  <c r="BP879" i="1"/>
  <c r="CD879" i="1"/>
  <c r="BV879" i="1"/>
  <c r="BN879" i="1"/>
  <c r="BL879" i="1"/>
  <c r="BT879" i="1"/>
  <c r="CB879" i="1"/>
  <c r="CH887" i="1"/>
  <c r="BZ887" i="1"/>
  <c r="BR887" i="1"/>
  <c r="BJ887" i="1"/>
  <c r="CF887" i="1"/>
  <c r="BX887" i="1"/>
  <c r="BP887" i="1"/>
  <c r="BV887" i="1"/>
  <c r="BT887" i="1"/>
  <c r="CD887" i="1"/>
  <c r="BN887" i="1"/>
  <c r="CB887" i="1"/>
  <c r="BL887" i="1"/>
  <c r="CH895" i="1"/>
  <c r="BZ895" i="1"/>
  <c r="BR895" i="1"/>
  <c r="BJ895" i="1"/>
  <c r="CF895" i="1"/>
  <c r="BX895" i="1"/>
  <c r="BP895" i="1"/>
  <c r="BT895" i="1"/>
  <c r="BN895" i="1"/>
  <c r="BL895" i="1"/>
  <c r="CD895" i="1"/>
  <c r="CB895" i="1"/>
  <c r="BV895" i="1"/>
  <c r="CI962" i="1"/>
  <c r="CA962" i="1"/>
  <c r="BS962" i="1"/>
  <c r="BK962" i="1"/>
  <c r="CG962" i="1"/>
  <c r="BY962" i="1"/>
  <c r="BQ962" i="1"/>
  <c r="CE962" i="1"/>
  <c r="CC962" i="1"/>
  <c r="BW962" i="1"/>
  <c r="BU962" i="1"/>
  <c r="BO962" i="1"/>
  <c r="BM962" i="1"/>
  <c r="CF22" i="1"/>
  <c r="BX22" i="1"/>
  <c r="BP22" i="1"/>
  <c r="CD22" i="1"/>
  <c r="BV22" i="1"/>
  <c r="BN22" i="1"/>
  <c r="BT22" i="1"/>
  <c r="BR22" i="1"/>
  <c r="CH22" i="1"/>
  <c r="BL22" i="1"/>
  <c r="BJ22" i="1"/>
  <c r="CB22" i="1"/>
  <c r="BZ22" i="1"/>
  <c r="CF84" i="1"/>
  <c r="BX84" i="1"/>
  <c r="BP84" i="1"/>
  <c r="CD84" i="1"/>
  <c r="BV84" i="1"/>
  <c r="BN84" i="1"/>
  <c r="CH84" i="1"/>
  <c r="BZ84" i="1"/>
  <c r="BR84" i="1"/>
  <c r="BJ84" i="1"/>
  <c r="BT84" i="1"/>
  <c r="BL84" i="1"/>
  <c r="CB84" i="1"/>
  <c r="CF123" i="1"/>
  <c r="BX123" i="1"/>
  <c r="BP123" i="1"/>
  <c r="CD123" i="1"/>
  <c r="BV123" i="1"/>
  <c r="BN123" i="1"/>
  <c r="CH123" i="1"/>
  <c r="BZ123" i="1"/>
  <c r="BR123" i="1"/>
  <c r="BJ123" i="1"/>
  <c r="BL123" i="1"/>
  <c r="CB123" i="1"/>
  <c r="BT123" i="1"/>
  <c r="CB185" i="1"/>
  <c r="BT185" i="1"/>
  <c r="BL185" i="1"/>
  <c r="CH185" i="1"/>
  <c r="BZ185" i="1"/>
  <c r="BR185" i="1"/>
  <c r="BJ185" i="1"/>
  <c r="CF185" i="1"/>
  <c r="BX185" i="1"/>
  <c r="BP185" i="1"/>
  <c r="CD185" i="1"/>
  <c r="BN185" i="1"/>
  <c r="BV185" i="1"/>
  <c r="CF231" i="1"/>
  <c r="BX231" i="1"/>
  <c r="BP231" i="1"/>
  <c r="CD231" i="1"/>
  <c r="BV231" i="1"/>
  <c r="BN231" i="1"/>
  <c r="CB231" i="1"/>
  <c r="BT231" i="1"/>
  <c r="BL231" i="1"/>
  <c r="CH231" i="1"/>
  <c r="BZ231" i="1"/>
  <c r="BR231" i="1"/>
  <c r="BJ231" i="1"/>
  <c r="CF262" i="1"/>
  <c r="BX262" i="1"/>
  <c r="BP262" i="1"/>
  <c r="CD262" i="1"/>
  <c r="BV262" i="1"/>
  <c r="BN262" i="1"/>
  <c r="CB262" i="1"/>
  <c r="BT262" i="1"/>
  <c r="BL262" i="1"/>
  <c r="BR262" i="1"/>
  <c r="BJ262" i="1"/>
  <c r="CH262" i="1"/>
  <c r="BZ262" i="1"/>
  <c r="CF309" i="1"/>
  <c r="BX309" i="1"/>
  <c r="BP309" i="1"/>
  <c r="CD309" i="1"/>
  <c r="BV309" i="1"/>
  <c r="BN309" i="1"/>
  <c r="CB309" i="1"/>
  <c r="BT309" i="1"/>
  <c r="BL309" i="1"/>
  <c r="CH309" i="1"/>
  <c r="BZ309" i="1"/>
  <c r="BR309" i="1"/>
  <c r="BJ309" i="1"/>
  <c r="CB332" i="1"/>
  <c r="BT332" i="1"/>
  <c r="BL332" i="1"/>
  <c r="CH332" i="1"/>
  <c r="BZ332" i="1"/>
  <c r="BR332" i="1"/>
  <c r="BJ332" i="1"/>
  <c r="CF332" i="1"/>
  <c r="CD332" i="1"/>
  <c r="BX332" i="1"/>
  <c r="BV332" i="1"/>
  <c r="BN332" i="1"/>
  <c r="BP332" i="1"/>
  <c r="CB355" i="1"/>
  <c r="BT355" i="1"/>
  <c r="BL355" i="1"/>
  <c r="CH355" i="1"/>
  <c r="BZ355" i="1"/>
  <c r="BR355" i="1"/>
  <c r="BJ355" i="1"/>
  <c r="CF355" i="1"/>
  <c r="BN355" i="1"/>
  <c r="CD355" i="1"/>
  <c r="BX355" i="1"/>
  <c r="BV355" i="1"/>
  <c r="BP355" i="1"/>
  <c r="CB363" i="1"/>
  <c r="BT363" i="1"/>
  <c r="BL363" i="1"/>
  <c r="CH363" i="1"/>
  <c r="BZ363" i="1"/>
  <c r="BR363" i="1"/>
  <c r="BJ363" i="1"/>
  <c r="BP363" i="1"/>
  <c r="CF363" i="1"/>
  <c r="BN363" i="1"/>
  <c r="CD363" i="1"/>
  <c r="BX363" i="1"/>
  <c r="BV363" i="1"/>
  <c r="CB386" i="1"/>
  <c r="BT386" i="1"/>
  <c r="BL386" i="1"/>
  <c r="CH386" i="1"/>
  <c r="BZ386" i="1"/>
  <c r="BR386" i="1"/>
  <c r="BJ386" i="1"/>
  <c r="BP386" i="1"/>
  <c r="CF386" i="1"/>
  <c r="BN386" i="1"/>
  <c r="CD386" i="1"/>
  <c r="BX386" i="1"/>
  <c r="BV386" i="1"/>
  <c r="CB402" i="1"/>
  <c r="BT402" i="1"/>
  <c r="BL402" i="1"/>
  <c r="CH402" i="1"/>
  <c r="BZ402" i="1"/>
  <c r="BR402" i="1"/>
  <c r="BJ402" i="1"/>
  <c r="CD402" i="1"/>
  <c r="BX402" i="1"/>
  <c r="BV402" i="1"/>
  <c r="BP402" i="1"/>
  <c r="CF402" i="1"/>
  <c r="BN402" i="1"/>
  <c r="CB425" i="1"/>
  <c r="BT425" i="1"/>
  <c r="BL425" i="1"/>
  <c r="CH425" i="1"/>
  <c r="BZ425" i="1"/>
  <c r="BR425" i="1"/>
  <c r="BJ425" i="1"/>
  <c r="CD425" i="1"/>
  <c r="BX425" i="1"/>
  <c r="BV425" i="1"/>
  <c r="BP425" i="1"/>
  <c r="BN425" i="1"/>
  <c r="CF425" i="1"/>
  <c r="CB448" i="1"/>
  <c r="BT448" i="1"/>
  <c r="BL448" i="1"/>
  <c r="CH448" i="1"/>
  <c r="BZ448" i="1"/>
  <c r="BR448" i="1"/>
  <c r="BJ448" i="1"/>
  <c r="CD448" i="1"/>
  <c r="BX448" i="1"/>
  <c r="BV448" i="1"/>
  <c r="BP448" i="1"/>
  <c r="CF448" i="1"/>
  <c r="BN448" i="1"/>
  <c r="CB456" i="1"/>
  <c r="BT456" i="1"/>
  <c r="BL456" i="1"/>
  <c r="CH456" i="1"/>
  <c r="BZ456" i="1"/>
  <c r="BR456" i="1"/>
  <c r="BJ456" i="1"/>
  <c r="CF456" i="1"/>
  <c r="BN456" i="1"/>
  <c r="CD456" i="1"/>
  <c r="BX456" i="1"/>
  <c r="BV456" i="1"/>
  <c r="BP456" i="1"/>
  <c r="CD479" i="1"/>
  <c r="BV479" i="1"/>
  <c r="BN479" i="1"/>
  <c r="CB479" i="1"/>
  <c r="BT479" i="1"/>
  <c r="BL479" i="1"/>
  <c r="CF479" i="1"/>
  <c r="BX479" i="1"/>
  <c r="BP479" i="1"/>
  <c r="BR479" i="1"/>
  <c r="CH479" i="1"/>
  <c r="BJ479" i="1"/>
  <c r="BZ479" i="1"/>
  <c r="CB495" i="1"/>
  <c r="BT495" i="1"/>
  <c r="BL495" i="1"/>
  <c r="CH495" i="1"/>
  <c r="BZ495" i="1"/>
  <c r="BR495" i="1"/>
  <c r="BJ495" i="1"/>
  <c r="BV495" i="1"/>
  <c r="BP495" i="1"/>
  <c r="CF495" i="1"/>
  <c r="BN495" i="1"/>
  <c r="CD495" i="1"/>
  <c r="BX495" i="1"/>
  <c r="CD518" i="1"/>
  <c r="BV518" i="1"/>
  <c r="BN518" i="1"/>
  <c r="CB518" i="1"/>
  <c r="BT518" i="1"/>
  <c r="BL518" i="1"/>
  <c r="CF518" i="1"/>
  <c r="BX518" i="1"/>
  <c r="BP518" i="1"/>
  <c r="BJ518" i="1"/>
  <c r="BZ518" i="1"/>
  <c r="BR518" i="1"/>
  <c r="CH518" i="1"/>
  <c r="CB541" i="1"/>
  <c r="BT541" i="1"/>
  <c r="BL541" i="1"/>
  <c r="CF541" i="1"/>
  <c r="BX541" i="1"/>
  <c r="BP541" i="1"/>
  <c r="CD541" i="1"/>
  <c r="BJ541" i="1"/>
  <c r="BR541" i="1"/>
  <c r="BV541" i="1"/>
  <c r="BZ541" i="1"/>
  <c r="BN541" i="1"/>
  <c r="CH541" i="1"/>
  <c r="CB557" i="1"/>
  <c r="BT557" i="1"/>
  <c r="BL557" i="1"/>
  <c r="CF557" i="1"/>
  <c r="BX557" i="1"/>
  <c r="BP557" i="1"/>
  <c r="CD557" i="1"/>
  <c r="BN557" i="1"/>
  <c r="BZ557" i="1"/>
  <c r="BJ557" i="1"/>
  <c r="BV557" i="1"/>
  <c r="BR557" i="1"/>
  <c r="CH557" i="1"/>
  <c r="BR572" i="1"/>
  <c r="CF572" i="1"/>
  <c r="BX572" i="1"/>
  <c r="BP572" i="1"/>
  <c r="BJ572" i="1"/>
  <c r="CD572" i="1"/>
  <c r="BV572" i="1"/>
  <c r="BN572" i="1"/>
  <c r="BZ572" i="1"/>
  <c r="CB572" i="1"/>
  <c r="BT572" i="1"/>
  <c r="BL572" i="1"/>
  <c r="CH572" i="1"/>
  <c r="CB588" i="1"/>
  <c r="BT588" i="1"/>
  <c r="BL588" i="1"/>
  <c r="CF588" i="1"/>
  <c r="BX588" i="1"/>
  <c r="BP588" i="1"/>
  <c r="BN588" i="1"/>
  <c r="CH588" i="1"/>
  <c r="BV588" i="1"/>
  <c r="BZ588" i="1"/>
  <c r="BJ588" i="1"/>
  <c r="CD588" i="1"/>
  <c r="BR588" i="1"/>
  <c r="CH611" i="1"/>
  <c r="BJ611" i="1"/>
  <c r="CF611" i="1"/>
  <c r="BX611" i="1"/>
  <c r="BP611" i="1"/>
  <c r="BZ611" i="1"/>
  <c r="BR611" i="1"/>
  <c r="CD611" i="1"/>
  <c r="BV611" i="1"/>
  <c r="BN611" i="1"/>
  <c r="CB611" i="1"/>
  <c r="BT611" i="1"/>
  <c r="BL611" i="1"/>
  <c r="CF660" i="1"/>
  <c r="BX660" i="1"/>
  <c r="BP660" i="1"/>
  <c r="CB660" i="1"/>
  <c r="BT660" i="1"/>
  <c r="BR660" i="1"/>
  <c r="CH660" i="1"/>
  <c r="BJ660" i="1"/>
  <c r="CD660" i="1"/>
  <c r="BV660" i="1"/>
  <c r="BN660" i="1"/>
  <c r="BL660" i="1"/>
  <c r="BZ660" i="1"/>
  <c r="CF731" i="1"/>
  <c r="BX731" i="1"/>
  <c r="BP731" i="1"/>
  <c r="CD731" i="1"/>
  <c r="BV731" i="1"/>
  <c r="BN731" i="1"/>
  <c r="CH731" i="1"/>
  <c r="BL731" i="1"/>
  <c r="BJ731" i="1"/>
  <c r="CB731" i="1"/>
  <c r="BZ731" i="1"/>
  <c r="BT731" i="1"/>
  <c r="BR731" i="1"/>
  <c r="CB16" i="1"/>
  <c r="BT16" i="1"/>
  <c r="BL16" i="1"/>
  <c r="CH16" i="1"/>
  <c r="BZ16" i="1"/>
  <c r="BR16" i="1"/>
  <c r="BJ16" i="1"/>
  <c r="BX16" i="1"/>
  <c r="BV16" i="1"/>
  <c r="BP16" i="1"/>
  <c r="CD16" i="1"/>
  <c r="CF16" i="1"/>
  <c r="BN16" i="1"/>
  <c r="CB24" i="1"/>
  <c r="BT24" i="1"/>
  <c r="BL24" i="1"/>
  <c r="CH24" i="1"/>
  <c r="BZ24" i="1"/>
  <c r="BR24" i="1"/>
  <c r="BJ24" i="1"/>
  <c r="CF24" i="1"/>
  <c r="CD24" i="1"/>
  <c r="BX24" i="1"/>
  <c r="BV24" i="1"/>
  <c r="BN24" i="1"/>
  <c r="BP24" i="1"/>
  <c r="CB32" i="1"/>
  <c r="BT32" i="1"/>
  <c r="BL32" i="1"/>
  <c r="CH32" i="1"/>
  <c r="BZ32" i="1"/>
  <c r="BR32" i="1"/>
  <c r="BJ32" i="1"/>
  <c r="BP32" i="1"/>
  <c r="BN32" i="1"/>
  <c r="CF32" i="1"/>
  <c r="CD32" i="1"/>
  <c r="BX32" i="1"/>
  <c r="BV32" i="1"/>
  <c r="CB47" i="1"/>
  <c r="BT47" i="1"/>
  <c r="BL47" i="1"/>
  <c r="CH47" i="1"/>
  <c r="BZ47" i="1"/>
  <c r="BR47" i="1"/>
  <c r="BJ47" i="1"/>
  <c r="CD47" i="1"/>
  <c r="BV47" i="1"/>
  <c r="BN47" i="1"/>
  <c r="BP47" i="1"/>
  <c r="CF47" i="1"/>
  <c r="BX47" i="1"/>
  <c r="CB55" i="1"/>
  <c r="BT55" i="1"/>
  <c r="BL55" i="1"/>
  <c r="CH55" i="1"/>
  <c r="BZ55" i="1"/>
  <c r="BR55" i="1"/>
  <c r="BJ55" i="1"/>
  <c r="CD55" i="1"/>
  <c r="BV55" i="1"/>
  <c r="BN55" i="1"/>
  <c r="CF55" i="1"/>
  <c r="BX55" i="1"/>
  <c r="BP55" i="1"/>
  <c r="CB63" i="1"/>
  <c r="BT63" i="1"/>
  <c r="BL63" i="1"/>
  <c r="CH63" i="1"/>
  <c r="BZ63" i="1"/>
  <c r="BR63" i="1"/>
  <c r="BJ63" i="1"/>
  <c r="BV63" i="1"/>
  <c r="BP63" i="1"/>
  <c r="BN63" i="1"/>
  <c r="CF63" i="1"/>
  <c r="BX63" i="1"/>
  <c r="CD63" i="1"/>
  <c r="CB78" i="1"/>
  <c r="BT78" i="1"/>
  <c r="BL78" i="1"/>
  <c r="CH78" i="1"/>
  <c r="BZ78" i="1"/>
  <c r="BR78" i="1"/>
  <c r="BJ78" i="1"/>
  <c r="CD78" i="1"/>
  <c r="BV78" i="1"/>
  <c r="BN78" i="1"/>
  <c r="BX78" i="1"/>
  <c r="BP78" i="1"/>
  <c r="CF78" i="1"/>
  <c r="CB86" i="1"/>
  <c r="BT86" i="1"/>
  <c r="BL86" i="1"/>
  <c r="CH86" i="1"/>
  <c r="BZ86" i="1"/>
  <c r="BR86" i="1"/>
  <c r="BJ86" i="1"/>
  <c r="CD86" i="1"/>
  <c r="BV86" i="1"/>
  <c r="BN86" i="1"/>
  <c r="CF86" i="1"/>
  <c r="BX86" i="1"/>
  <c r="BP86" i="1"/>
  <c r="CB94" i="1"/>
  <c r="BT94" i="1"/>
  <c r="BL94" i="1"/>
  <c r="CH94" i="1"/>
  <c r="BZ94" i="1"/>
  <c r="BR94" i="1"/>
  <c r="BJ94" i="1"/>
  <c r="CD94" i="1"/>
  <c r="BV94" i="1"/>
  <c r="BN94" i="1"/>
  <c r="CF94" i="1"/>
  <c r="BX94" i="1"/>
  <c r="BP94" i="1"/>
  <c r="CB109" i="1"/>
  <c r="BT109" i="1"/>
  <c r="BL109" i="1"/>
  <c r="CH109" i="1"/>
  <c r="BZ109" i="1"/>
  <c r="BR109" i="1"/>
  <c r="BJ109" i="1"/>
  <c r="CD109" i="1"/>
  <c r="BV109" i="1"/>
  <c r="BN109" i="1"/>
  <c r="CF109" i="1"/>
  <c r="BX109" i="1"/>
  <c r="BP109" i="1"/>
  <c r="CB117" i="1"/>
  <c r="BT117" i="1"/>
  <c r="BL117" i="1"/>
  <c r="CH117" i="1"/>
  <c r="BZ117" i="1"/>
  <c r="BR117" i="1"/>
  <c r="BJ117" i="1"/>
  <c r="CD117" i="1"/>
  <c r="BV117" i="1"/>
  <c r="BN117" i="1"/>
  <c r="BP117" i="1"/>
  <c r="CF117" i="1"/>
  <c r="BX117" i="1"/>
  <c r="CB125" i="1"/>
  <c r="BT125" i="1"/>
  <c r="BL125" i="1"/>
  <c r="CH125" i="1"/>
  <c r="BZ125" i="1"/>
  <c r="BR125" i="1"/>
  <c r="BJ125" i="1"/>
  <c r="CD125" i="1"/>
  <c r="BV125" i="1"/>
  <c r="BN125" i="1"/>
  <c r="BX125" i="1"/>
  <c r="BP125" i="1"/>
  <c r="CF125" i="1"/>
  <c r="CB140" i="1"/>
  <c r="BT140" i="1"/>
  <c r="BL140" i="1"/>
  <c r="CH140" i="1"/>
  <c r="BZ140" i="1"/>
  <c r="BR140" i="1"/>
  <c r="BJ140" i="1"/>
  <c r="CD140" i="1"/>
  <c r="BV140" i="1"/>
  <c r="BN140" i="1"/>
  <c r="BP140" i="1"/>
  <c r="CF140" i="1"/>
  <c r="BX140" i="1"/>
  <c r="CB148" i="1"/>
  <c r="BT148" i="1"/>
  <c r="BL148" i="1"/>
  <c r="CH148" i="1"/>
  <c r="BZ148" i="1"/>
  <c r="BR148" i="1"/>
  <c r="BJ148" i="1"/>
  <c r="CD148" i="1"/>
  <c r="BV148" i="1"/>
  <c r="BN148" i="1"/>
  <c r="BX148" i="1"/>
  <c r="BP148" i="1"/>
  <c r="CF148" i="1"/>
  <c r="CB156" i="1"/>
  <c r="BT156" i="1"/>
  <c r="BL156" i="1"/>
  <c r="CH156" i="1"/>
  <c r="BZ156" i="1"/>
  <c r="BR156" i="1"/>
  <c r="BJ156" i="1"/>
  <c r="CD156" i="1"/>
  <c r="BV156" i="1"/>
  <c r="BN156" i="1"/>
  <c r="BX156" i="1"/>
  <c r="BP156" i="1"/>
  <c r="CF156" i="1"/>
  <c r="CF171" i="1"/>
  <c r="BX171" i="1"/>
  <c r="CD171" i="1"/>
  <c r="BV171" i="1"/>
  <c r="BP171" i="1"/>
  <c r="CB171" i="1"/>
  <c r="BN171" i="1"/>
  <c r="BZ171" i="1"/>
  <c r="BL171" i="1"/>
  <c r="CH171" i="1"/>
  <c r="BR171" i="1"/>
  <c r="BJ171" i="1"/>
  <c r="BT171" i="1"/>
  <c r="CF179" i="1"/>
  <c r="BX179" i="1"/>
  <c r="BP179" i="1"/>
  <c r="CD179" i="1"/>
  <c r="BV179" i="1"/>
  <c r="BN179" i="1"/>
  <c r="CB179" i="1"/>
  <c r="BT179" i="1"/>
  <c r="BL179" i="1"/>
  <c r="CH179" i="1"/>
  <c r="BZ179" i="1"/>
  <c r="BJ179" i="1"/>
  <c r="BR179" i="1"/>
  <c r="CF187" i="1"/>
  <c r="BX187" i="1"/>
  <c r="BP187" i="1"/>
  <c r="CD187" i="1"/>
  <c r="BV187" i="1"/>
  <c r="BN187" i="1"/>
  <c r="CB187" i="1"/>
  <c r="BT187" i="1"/>
  <c r="BL187" i="1"/>
  <c r="BR187" i="1"/>
  <c r="BJ187" i="1"/>
  <c r="BZ187" i="1"/>
  <c r="CH187" i="1"/>
  <c r="CB202" i="1"/>
  <c r="BT202" i="1"/>
  <c r="BL202" i="1"/>
  <c r="CH202" i="1"/>
  <c r="BZ202" i="1"/>
  <c r="BR202" i="1"/>
  <c r="BJ202" i="1"/>
  <c r="CF202" i="1"/>
  <c r="BX202" i="1"/>
  <c r="BP202" i="1"/>
  <c r="CD202" i="1"/>
  <c r="BV202" i="1"/>
  <c r="BN202" i="1"/>
  <c r="CB210" i="1"/>
  <c r="BT210" i="1"/>
  <c r="BL210" i="1"/>
  <c r="CH210" i="1"/>
  <c r="BZ210" i="1"/>
  <c r="BR210" i="1"/>
  <c r="BJ210" i="1"/>
  <c r="CF210" i="1"/>
  <c r="BX210" i="1"/>
  <c r="BP210" i="1"/>
  <c r="BN210" i="1"/>
  <c r="CD210" i="1"/>
  <c r="BV210" i="1"/>
  <c r="BV218" i="1"/>
  <c r="BL218" i="1"/>
  <c r="CF218" i="1"/>
  <c r="BJ218" i="1"/>
  <c r="CD218" i="1"/>
  <c r="BT218" i="1"/>
  <c r="BR218" i="1"/>
  <c r="CB218" i="1"/>
  <c r="CH218" i="1"/>
  <c r="BX218" i="1"/>
  <c r="BZ218" i="1"/>
  <c r="BP218" i="1"/>
  <c r="BN218" i="1"/>
  <c r="CB233" i="1"/>
  <c r="BT233" i="1"/>
  <c r="BL233" i="1"/>
  <c r="CH233" i="1"/>
  <c r="BZ233" i="1"/>
  <c r="BR233" i="1"/>
  <c r="BJ233" i="1"/>
  <c r="CF233" i="1"/>
  <c r="BX233" i="1"/>
  <c r="BP233" i="1"/>
  <c r="BN233" i="1"/>
  <c r="CD233" i="1"/>
  <c r="BV233" i="1"/>
  <c r="CB241" i="1"/>
  <c r="BT241" i="1"/>
  <c r="BL241" i="1"/>
  <c r="CH241" i="1"/>
  <c r="BZ241" i="1"/>
  <c r="BR241" i="1"/>
  <c r="BJ241" i="1"/>
  <c r="CF241" i="1"/>
  <c r="BX241" i="1"/>
  <c r="BP241" i="1"/>
  <c r="CD241" i="1"/>
  <c r="BV241" i="1"/>
  <c r="BN241" i="1"/>
  <c r="CB249" i="1"/>
  <c r="BT249" i="1"/>
  <c r="BL249" i="1"/>
  <c r="CH249" i="1"/>
  <c r="BZ249" i="1"/>
  <c r="BR249" i="1"/>
  <c r="BJ249" i="1"/>
  <c r="CF249" i="1"/>
  <c r="BX249" i="1"/>
  <c r="BP249" i="1"/>
  <c r="BN249" i="1"/>
  <c r="CD249" i="1"/>
  <c r="BV249" i="1"/>
  <c r="CB264" i="1"/>
  <c r="BT264" i="1"/>
  <c r="BL264" i="1"/>
  <c r="CH264" i="1"/>
  <c r="BZ264" i="1"/>
  <c r="BR264" i="1"/>
  <c r="BJ264" i="1"/>
  <c r="CF264" i="1"/>
  <c r="BX264" i="1"/>
  <c r="BP264" i="1"/>
  <c r="CD264" i="1"/>
  <c r="BV264" i="1"/>
  <c r="BN264" i="1"/>
  <c r="CB272" i="1"/>
  <c r="BT272" i="1"/>
  <c r="BL272" i="1"/>
  <c r="CH272" i="1"/>
  <c r="BZ272" i="1"/>
  <c r="BR272" i="1"/>
  <c r="BJ272" i="1"/>
  <c r="CF272" i="1"/>
  <c r="BX272" i="1"/>
  <c r="BP272" i="1"/>
  <c r="BN272" i="1"/>
  <c r="CD272" i="1"/>
  <c r="BV272" i="1"/>
  <c r="CB280" i="1"/>
  <c r="BT280" i="1"/>
  <c r="BL280" i="1"/>
  <c r="CH280" i="1"/>
  <c r="BZ280" i="1"/>
  <c r="BR280" i="1"/>
  <c r="BJ280" i="1"/>
  <c r="CF280" i="1"/>
  <c r="BX280" i="1"/>
  <c r="BP280" i="1"/>
  <c r="CD280" i="1"/>
  <c r="BV280" i="1"/>
  <c r="BN280" i="1"/>
  <c r="CF295" i="1"/>
  <c r="BX295" i="1"/>
  <c r="BP295" i="1"/>
  <c r="CD295" i="1"/>
  <c r="BV295" i="1"/>
  <c r="BN295" i="1"/>
  <c r="BT295" i="1"/>
  <c r="BR295" i="1"/>
  <c r="BL295" i="1"/>
  <c r="BJ295" i="1"/>
  <c r="CH295" i="1"/>
  <c r="BZ295" i="1"/>
  <c r="CB295" i="1"/>
  <c r="CB303" i="1"/>
  <c r="BT303" i="1"/>
  <c r="BL303" i="1"/>
  <c r="CH303" i="1"/>
  <c r="BZ303" i="1"/>
  <c r="BR303" i="1"/>
  <c r="BJ303" i="1"/>
  <c r="CF303" i="1"/>
  <c r="BX303" i="1"/>
  <c r="BP303" i="1"/>
  <c r="CD303" i="1"/>
  <c r="BV303" i="1"/>
  <c r="BN303" i="1"/>
  <c r="CB311" i="1"/>
  <c r="BT311" i="1"/>
  <c r="BL311" i="1"/>
  <c r="CH311" i="1"/>
  <c r="BZ311" i="1"/>
  <c r="BR311" i="1"/>
  <c r="BJ311" i="1"/>
  <c r="CF311" i="1"/>
  <c r="BX311" i="1"/>
  <c r="BP311" i="1"/>
  <c r="BN311" i="1"/>
  <c r="CD311" i="1"/>
  <c r="BV311" i="1"/>
  <c r="CF326" i="1"/>
  <c r="BX326" i="1"/>
  <c r="BP326" i="1"/>
  <c r="CD326" i="1"/>
  <c r="BV326" i="1"/>
  <c r="BN326" i="1"/>
  <c r="BR326" i="1"/>
  <c r="BL326" i="1"/>
  <c r="CH326" i="1"/>
  <c r="CB326" i="1"/>
  <c r="BJ326" i="1"/>
  <c r="BT326" i="1"/>
  <c r="BZ326" i="1"/>
  <c r="CF334" i="1"/>
  <c r="BX334" i="1"/>
  <c r="BP334" i="1"/>
  <c r="CD334" i="1"/>
  <c r="BV334" i="1"/>
  <c r="BN334" i="1"/>
  <c r="BT334" i="1"/>
  <c r="BR334" i="1"/>
  <c r="BL334" i="1"/>
  <c r="BJ334" i="1"/>
  <c r="CH334" i="1"/>
  <c r="CB334" i="1"/>
  <c r="BZ334" i="1"/>
  <c r="CF342" i="1"/>
  <c r="BX342" i="1"/>
  <c r="BP342" i="1"/>
  <c r="CD342" i="1"/>
  <c r="BV342" i="1"/>
  <c r="BN342" i="1"/>
  <c r="CH342" i="1"/>
  <c r="CB342" i="1"/>
  <c r="BZ342" i="1"/>
  <c r="BT342" i="1"/>
  <c r="BR342" i="1"/>
  <c r="BJ342" i="1"/>
  <c r="BL342" i="1"/>
  <c r="CF357" i="1"/>
  <c r="BX357" i="1"/>
  <c r="BP357" i="1"/>
  <c r="CD357" i="1"/>
  <c r="BV357" i="1"/>
  <c r="BN357" i="1"/>
  <c r="BZ357" i="1"/>
  <c r="BT357" i="1"/>
  <c r="BR357" i="1"/>
  <c r="BL357" i="1"/>
  <c r="CH357" i="1"/>
  <c r="CB357" i="1"/>
  <c r="BJ357" i="1"/>
  <c r="CF365" i="1"/>
  <c r="BX365" i="1"/>
  <c r="BP365" i="1"/>
  <c r="CD365" i="1"/>
  <c r="BV365" i="1"/>
  <c r="BN365" i="1"/>
  <c r="CB365" i="1"/>
  <c r="BJ365" i="1"/>
  <c r="BZ365" i="1"/>
  <c r="BT365" i="1"/>
  <c r="BR365" i="1"/>
  <c r="CH365" i="1"/>
  <c r="BL365" i="1"/>
  <c r="CF373" i="1"/>
  <c r="BX373" i="1"/>
  <c r="BP373" i="1"/>
  <c r="CD373" i="1"/>
  <c r="BV373" i="1"/>
  <c r="BN373" i="1"/>
  <c r="BL373" i="1"/>
  <c r="CH373" i="1"/>
  <c r="CB373" i="1"/>
  <c r="BJ373" i="1"/>
  <c r="BZ373" i="1"/>
  <c r="BT373" i="1"/>
  <c r="BR373" i="1"/>
  <c r="CF388" i="1"/>
  <c r="BX388" i="1"/>
  <c r="BP388" i="1"/>
  <c r="CD388" i="1"/>
  <c r="BV388" i="1"/>
  <c r="BN388" i="1"/>
  <c r="CB388" i="1"/>
  <c r="BJ388" i="1"/>
  <c r="BZ388" i="1"/>
  <c r="BT388" i="1"/>
  <c r="BR388" i="1"/>
  <c r="CH388" i="1"/>
  <c r="BL388" i="1"/>
  <c r="CF396" i="1"/>
  <c r="BX396" i="1"/>
  <c r="BP396" i="1"/>
  <c r="CD396" i="1"/>
  <c r="BV396" i="1"/>
  <c r="BN396" i="1"/>
  <c r="BL396" i="1"/>
  <c r="CH396" i="1"/>
  <c r="CB396" i="1"/>
  <c r="BJ396" i="1"/>
  <c r="BZ396" i="1"/>
  <c r="BT396" i="1"/>
  <c r="BR396" i="1"/>
  <c r="CF404" i="1"/>
  <c r="BX404" i="1"/>
  <c r="BP404" i="1"/>
  <c r="CD404" i="1"/>
  <c r="BV404" i="1"/>
  <c r="BN404" i="1"/>
  <c r="BR404" i="1"/>
  <c r="BL404" i="1"/>
  <c r="CH404" i="1"/>
  <c r="CB404" i="1"/>
  <c r="BJ404" i="1"/>
  <c r="BT404" i="1"/>
  <c r="BZ404" i="1"/>
  <c r="CF419" i="1"/>
  <c r="BX419" i="1"/>
  <c r="BP419" i="1"/>
  <c r="CD419" i="1"/>
  <c r="BV419" i="1"/>
  <c r="BN419" i="1"/>
  <c r="BL419" i="1"/>
  <c r="CH419" i="1"/>
  <c r="CB419" i="1"/>
  <c r="BJ419" i="1"/>
  <c r="BZ419" i="1"/>
  <c r="BT419" i="1"/>
  <c r="BR419" i="1"/>
  <c r="CF427" i="1"/>
  <c r="BX427" i="1"/>
  <c r="BP427" i="1"/>
  <c r="CD427" i="1"/>
  <c r="BV427" i="1"/>
  <c r="BN427" i="1"/>
  <c r="BR427" i="1"/>
  <c r="BL427" i="1"/>
  <c r="CH427" i="1"/>
  <c r="CB427" i="1"/>
  <c r="BJ427" i="1"/>
  <c r="BZ427" i="1"/>
  <c r="BT427" i="1"/>
  <c r="CF435" i="1"/>
  <c r="BX435" i="1"/>
  <c r="BP435" i="1"/>
  <c r="CD435" i="1"/>
  <c r="BV435" i="1"/>
  <c r="BN435" i="1"/>
  <c r="BZ435" i="1"/>
  <c r="BT435" i="1"/>
  <c r="BR435" i="1"/>
  <c r="BL435" i="1"/>
  <c r="CH435" i="1"/>
  <c r="CB435" i="1"/>
  <c r="BJ435" i="1"/>
  <c r="CF450" i="1"/>
  <c r="BX450" i="1"/>
  <c r="BP450" i="1"/>
  <c r="CD450" i="1"/>
  <c r="BV450" i="1"/>
  <c r="BN450" i="1"/>
  <c r="BR450" i="1"/>
  <c r="BL450" i="1"/>
  <c r="CH450" i="1"/>
  <c r="CB450" i="1"/>
  <c r="BJ450" i="1"/>
  <c r="BZ450" i="1"/>
  <c r="BT450" i="1"/>
  <c r="CF458" i="1"/>
  <c r="BX458" i="1"/>
  <c r="BP458" i="1"/>
  <c r="CD458" i="1"/>
  <c r="BV458" i="1"/>
  <c r="BN458" i="1"/>
  <c r="BZ458" i="1"/>
  <c r="BT458" i="1"/>
  <c r="BR458" i="1"/>
  <c r="BL458" i="1"/>
  <c r="CH458" i="1"/>
  <c r="BJ458" i="1"/>
  <c r="CB458" i="1"/>
  <c r="CF466" i="1"/>
  <c r="BX466" i="1"/>
  <c r="BP466" i="1"/>
  <c r="CD466" i="1"/>
  <c r="BV466" i="1"/>
  <c r="BN466" i="1"/>
  <c r="CB466" i="1"/>
  <c r="BJ466" i="1"/>
  <c r="BZ466" i="1"/>
  <c r="BT466" i="1"/>
  <c r="BR466" i="1"/>
  <c r="CH466" i="1"/>
  <c r="BL466" i="1"/>
  <c r="CH481" i="1"/>
  <c r="BZ481" i="1"/>
  <c r="BR481" i="1"/>
  <c r="BJ481" i="1"/>
  <c r="CF481" i="1"/>
  <c r="BX481" i="1"/>
  <c r="BP481" i="1"/>
  <c r="CB481" i="1"/>
  <c r="BT481" i="1"/>
  <c r="BL481" i="1"/>
  <c r="CD481" i="1"/>
  <c r="BV481" i="1"/>
  <c r="BN481" i="1"/>
  <c r="CH489" i="1"/>
  <c r="BZ489" i="1"/>
  <c r="BR489" i="1"/>
  <c r="BJ489" i="1"/>
  <c r="CF489" i="1"/>
  <c r="BX489" i="1"/>
  <c r="BP489" i="1"/>
  <c r="CB489" i="1"/>
  <c r="BT489" i="1"/>
  <c r="BL489" i="1"/>
  <c r="BN489" i="1"/>
  <c r="CD489" i="1"/>
  <c r="BV489" i="1"/>
  <c r="CF497" i="1"/>
  <c r="BX497" i="1"/>
  <c r="BP497" i="1"/>
  <c r="CD497" i="1"/>
  <c r="BV497" i="1"/>
  <c r="BN497" i="1"/>
  <c r="BL497" i="1"/>
  <c r="CH497" i="1"/>
  <c r="CB497" i="1"/>
  <c r="BJ497" i="1"/>
  <c r="BZ497" i="1"/>
  <c r="BT497" i="1"/>
  <c r="BR497" i="1"/>
  <c r="CH512" i="1"/>
  <c r="BZ512" i="1"/>
  <c r="BR512" i="1"/>
  <c r="BJ512" i="1"/>
  <c r="CF512" i="1"/>
  <c r="BX512" i="1"/>
  <c r="BP512" i="1"/>
  <c r="CB512" i="1"/>
  <c r="BT512" i="1"/>
  <c r="BL512" i="1"/>
  <c r="BN512" i="1"/>
  <c r="CD512" i="1"/>
  <c r="BV512" i="1"/>
  <c r="CH520" i="1"/>
  <c r="BZ520" i="1"/>
  <c r="BR520" i="1"/>
  <c r="BJ520" i="1"/>
  <c r="CF520" i="1"/>
  <c r="BX520" i="1"/>
  <c r="BP520" i="1"/>
  <c r="CB520" i="1"/>
  <c r="BT520" i="1"/>
  <c r="BL520" i="1"/>
  <c r="BV520" i="1"/>
  <c r="BN520" i="1"/>
  <c r="CD520" i="1"/>
  <c r="CH528" i="1"/>
  <c r="BZ528" i="1"/>
  <c r="BR528" i="1"/>
  <c r="BJ528" i="1"/>
  <c r="CF528" i="1"/>
  <c r="BX528" i="1"/>
  <c r="BP528" i="1"/>
  <c r="CB528" i="1"/>
  <c r="BT528" i="1"/>
  <c r="BL528" i="1"/>
  <c r="BV528" i="1"/>
  <c r="BN528" i="1"/>
  <c r="CD528" i="1"/>
  <c r="CF543" i="1"/>
  <c r="BX543" i="1"/>
  <c r="BP543" i="1"/>
  <c r="CB543" i="1"/>
  <c r="BT543" i="1"/>
  <c r="BL543" i="1"/>
  <c r="BJ543" i="1"/>
  <c r="BV543" i="1"/>
  <c r="CH543" i="1"/>
  <c r="BR543" i="1"/>
  <c r="BZ543" i="1"/>
  <c r="CD543" i="1"/>
  <c r="BN543" i="1"/>
  <c r="CF551" i="1"/>
  <c r="BX551" i="1"/>
  <c r="BP551" i="1"/>
  <c r="CB551" i="1"/>
  <c r="BT551" i="1"/>
  <c r="BL551" i="1"/>
  <c r="BV551" i="1"/>
  <c r="CH551" i="1"/>
  <c r="BR551" i="1"/>
  <c r="BZ551" i="1"/>
  <c r="CD551" i="1"/>
  <c r="BN551" i="1"/>
  <c r="BJ551" i="1"/>
  <c r="CH559" i="1"/>
  <c r="BZ559" i="1"/>
  <c r="BR559" i="1"/>
  <c r="CF559" i="1"/>
  <c r="BX559" i="1"/>
  <c r="BP559" i="1"/>
  <c r="CB559" i="1"/>
  <c r="BT559" i="1"/>
  <c r="BL559" i="1"/>
  <c r="CD559" i="1"/>
  <c r="BJ559" i="1"/>
  <c r="BV559" i="1"/>
  <c r="BN559" i="1"/>
  <c r="BV574" i="1"/>
  <c r="CB574" i="1"/>
  <c r="BT574" i="1"/>
  <c r="BL574" i="1"/>
  <c r="CD574" i="1"/>
  <c r="CH574" i="1"/>
  <c r="BZ574" i="1"/>
  <c r="BR574" i="1"/>
  <c r="BJ574" i="1"/>
  <c r="BN574" i="1"/>
  <c r="CF574" i="1"/>
  <c r="BX574" i="1"/>
  <c r="BP574" i="1"/>
  <c r="CF582" i="1"/>
  <c r="BX582" i="1"/>
  <c r="BP582" i="1"/>
  <c r="CB582" i="1"/>
  <c r="BT582" i="1"/>
  <c r="BL582" i="1"/>
  <c r="BJ582" i="1"/>
  <c r="CH582" i="1"/>
  <c r="CD582" i="1"/>
  <c r="BR582" i="1"/>
  <c r="BZ582" i="1"/>
  <c r="BN582" i="1"/>
  <c r="BV582" i="1"/>
  <c r="CF590" i="1"/>
  <c r="BX590" i="1"/>
  <c r="BP590" i="1"/>
  <c r="CB590" i="1"/>
  <c r="BT590" i="1"/>
  <c r="BL590" i="1"/>
  <c r="BZ590" i="1"/>
  <c r="BR590" i="1"/>
  <c r="BN590" i="1"/>
  <c r="CH590" i="1"/>
  <c r="BV590" i="1"/>
  <c r="BJ590" i="1"/>
  <c r="CD590" i="1"/>
  <c r="BN605" i="1"/>
  <c r="CB605" i="1"/>
  <c r="BT605" i="1"/>
  <c r="BL605" i="1"/>
  <c r="BV605" i="1"/>
  <c r="CH605" i="1"/>
  <c r="BZ605" i="1"/>
  <c r="BR605" i="1"/>
  <c r="BJ605" i="1"/>
  <c r="CD605" i="1"/>
  <c r="CF605" i="1"/>
  <c r="BX605" i="1"/>
  <c r="BP605" i="1"/>
  <c r="CD613" i="1"/>
  <c r="CB613" i="1"/>
  <c r="BT613" i="1"/>
  <c r="BL613" i="1"/>
  <c r="BV613" i="1"/>
  <c r="BN613" i="1"/>
  <c r="CH613" i="1"/>
  <c r="BZ613" i="1"/>
  <c r="BR613" i="1"/>
  <c r="BJ613" i="1"/>
  <c r="CF613" i="1"/>
  <c r="BX613" i="1"/>
  <c r="BP613" i="1"/>
  <c r="CD621" i="1"/>
  <c r="CB621" i="1"/>
  <c r="BT621" i="1"/>
  <c r="BL621" i="1"/>
  <c r="CH621" i="1"/>
  <c r="BZ621" i="1"/>
  <c r="BR621" i="1"/>
  <c r="BJ621" i="1"/>
  <c r="BV621" i="1"/>
  <c r="CF621" i="1"/>
  <c r="BX621" i="1"/>
  <c r="BP621" i="1"/>
  <c r="BN621" i="1"/>
  <c r="CH694" i="1"/>
  <c r="BZ694" i="1"/>
  <c r="BR694" i="1"/>
  <c r="BJ694" i="1"/>
  <c r="BV694" i="1"/>
  <c r="BT694" i="1"/>
  <c r="CF694" i="1"/>
  <c r="BX694" i="1"/>
  <c r="BP694" i="1"/>
  <c r="CD694" i="1"/>
  <c r="BN694" i="1"/>
  <c r="CB694" i="1"/>
  <c r="BL694" i="1"/>
  <c r="CH702" i="1"/>
  <c r="BZ702" i="1"/>
  <c r="BR702" i="1"/>
  <c r="BJ702" i="1"/>
  <c r="BT702" i="1"/>
  <c r="BV702" i="1"/>
  <c r="BL702" i="1"/>
  <c r="CF702" i="1"/>
  <c r="BX702" i="1"/>
  <c r="BP702" i="1"/>
  <c r="CD702" i="1"/>
  <c r="CB702" i="1"/>
  <c r="BN702" i="1"/>
  <c r="CH710" i="1"/>
  <c r="BZ710" i="1"/>
  <c r="BR710" i="1"/>
  <c r="BJ710" i="1"/>
  <c r="BN710" i="1"/>
  <c r="BT710" i="1"/>
  <c r="BL710" i="1"/>
  <c r="CF710" i="1"/>
  <c r="BX710" i="1"/>
  <c r="BP710" i="1"/>
  <c r="CD710" i="1"/>
  <c r="CB710" i="1"/>
  <c r="BV710" i="1"/>
  <c r="CB725" i="1"/>
  <c r="BT725" i="1"/>
  <c r="BL725" i="1"/>
  <c r="CH725" i="1"/>
  <c r="BZ725" i="1"/>
  <c r="BR725" i="1"/>
  <c r="BJ725" i="1"/>
  <c r="BP725" i="1"/>
  <c r="BN725" i="1"/>
  <c r="CF725" i="1"/>
  <c r="CD725" i="1"/>
  <c r="BV725" i="1"/>
  <c r="BX725" i="1"/>
  <c r="CB733" i="1"/>
  <c r="BT733" i="1"/>
  <c r="BL733" i="1"/>
  <c r="CH733" i="1"/>
  <c r="BZ733" i="1"/>
  <c r="BR733" i="1"/>
  <c r="BJ733" i="1"/>
  <c r="CF733" i="1"/>
  <c r="BN733" i="1"/>
  <c r="CD733" i="1"/>
  <c r="BX733" i="1"/>
  <c r="BV733" i="1"/>
  <c r="BP733" i="1"/>
  <c r="CB741" i="1"/>
  <c r="BT741" i="1"/>
  <c r="BL741" i="1"/>
  <c r="CH741" i="1"/>
  <c r="BZ741" i="1"/>
  <c r="BR741" i="1"/>
  <c r="BJ741" i="1"/>
  <c r="BV741" i="1"/>
  <c r="BP741" i="1"/>
  <c r="CF741" i="1"/>
  <c r="BN741" i="1"/>
  <c r="CD741" i="1"/>
  <c r="BX741" i="1"/>
  <c r="CB787" i="1"/>
  <c r="BT787" i="1"/>
  <c r="BL787" i="1"/>
  <c r="CH787" i="1"/>
  <c r="BZ787" i="1"/>
  <c r="BR787" i="1"/>
  <c r="BJ787" i="1"/>
  <c r="CF787" i="1"/>
  <c r="BX787" i="1"/>
  <c r="BP787" i="1"/>
  <c r="BN787" i="1"/>
  <c r="CD787" i="1"/>
  <c r="BV787" i="1"/>
  <c r="CB795" i="1"/>
  <c r="BT795" i="1"/>
  <c r="BL795" i="1"/>
  <c r="CH795" i="1"/>
  <c r="BZ795" i="1"/>
  <c r="BR795" i="1"/>
  <c r="BJ795" i="1"/>
  <c r="CF795" i="1"/>
  <c r="BX795" i="1"/>
  <c r="BP795" i="1"/>
  <c r="CD795" i="1"/>
  <c r="BV795" i="1"/>
  <c r="BN795" i="1"/>
  <c r="CB803" i="1"/>
  <c r="BT803" i="1"/>
  <c r="BL803" i="1"/>
  <c r="CH803" i="1"/>
  <c r="BZ803" i="1"/>
  <c r="BR803" i="1"/>
  <c r="BJ803" i="1"/>
  <c r="CF803" i="1"/>
  <c r="BX803" i="1"/>
  <c r="BP803" i="1"/>
  <c r="BN803" i="1"/>
  <c r="CD803" i="1"/>
  <c r="BV803" i="1"/>
  <c r="CB818" i="1"/>
  <c r="BT818" i="1"/>
  <c r="BL818" i="1"/>
  <c r="CF818" i="1"/>
  <c r="BX818" i="1"/>
  <c r="BP818" i="1"/>
  <c r="BZ818" i="1"/>
  <c r="BJ818" i="1"/>
  <c r="BV818" i="1"/>
  <c r="CH818" i="1"/>
  <c r="BR818" i="1"/>
  <c r="CD818" i="1"/>
  <c r="BN818" i="1"/>
  <c r="CB826" i="1"/>
  <c r="BT826" i="1"/>
  <c r="BL826" i="1"/>
  <c r="CF826" i="1"/>
  <c r="BX826" i="1"/>
  <c r="BP826" i="1"/>
  <c r="BZ826" i="1"/>
  <c r="BJ826" i="1"/>
  <c r="BV826" i="1"/>
  <c r="CH826" i="1"/>
  <c r="BR826" i="1"/>
  <c r="BN826" i="1"/>
  <c r="CD826" i="1"/>
  <c r="CB834" i="1"/>
  <c r="BT834" i="1"/>
  <c r="BL834" i="1"/>
  <c r="CH834" i="1"/>
  <c r="BZ834" i="1"/>
  <c r="BR834" i="1"/>
  <c r="BJ834" i="1"/>
  <c r="CF834" i="1"/>
  <c r="BX834" i="1"/>
  <c r="BP834" i="1"/>
  <c r="CD834" i="1"/>
  <c r="BV834" i="1"/>
  <c r="BN834" i="1"/>
  <c r="CB849" i="1"/>
  <c r="BT849" i="1"/>
  <c r="BL849" i="1"/>
  <c r="CH849" i="1"/>
  <c r="BZ849" i="1"/>
  <c r="BR849" i="1"/>
  <c r="BJ849" i="1"/>
  <c r="CF849" i="1"/>
  <c r="BX849" i="1"/>
  <c r="BP849" i="1"/>
  <c r="BN849" i="1"/>
  <c r="CD849" i="1"/>
  <c r="BV849" i="1"/>
  <c r="CB857" i="1"/>
  <c r="BT857" i="1"/>
  <c r="BL857" i="1"/>
  <c r="CH857" i="1"/>
  <c r="BZ857" i="1"/>
  <c r="BR857" i="1"/>
  <c r="BJ857" i="1"/>
  <c r="CF857" i="1"/>
  <c r="BX857" i="1"/>
  <c r="BP857" i="1"/>
  <c r="CD857" i="1"/>
  <c r="BV857" i="1"/>
  <c r="BN857" i="1"/>
  <c r="CF865" i="1"/>
  <c r="BX865" i="1"/>
  <c r="BP865" i="1"/>
  <c r="CD865" i="1"/>
  <c r="BV865" i="1"/>
  <c r="BN865" i="1"/>
  <c r="CB865" i="1"/>
  <c r="BT865" i="1"/>
  <c r="BL865" i="1"/>
  <c r="CH865" i="1"/>
  <c r="BZ865" i="1"/>
  <c r="BJ865" i="1"/>
  <c r="BR865" i="1"/>
  <c r="CF880" i="1"/>
  <c r="BX880" i="1"/>
  <c r="BP880" i="1"/>
  <c r="CD880" i="1"/>
  <c r="BV880" i="1"/>
  <c r="BN880" i="1"/>
  <c r="CB880" i="1"/>
  <c r="BT880" i="1"/>
  <c r="BL880" i="1"/>
  <c r="BR880" i="1"/>
  <c r="BJ880" i="1"/>
  <c r="BZ880" i="1"/>
  <c r="CH880" i="1"/>
  <c r="CF888" i="1"/>
  <c r="BX888" i="1"/>
  <c r="BP888" i="1"/>
  <c r="CD888" i="1"/>
  <c r="BV888" i="1"/>
  <c r="BN888" i="1"/>
  <c r="CB888" i="1"/>
  <c r="BL888" i="1"/>
  <c r="BZ888" i="1"/>
  <c r="BJ888" i="1"/>
  <c r="BT888" i="1"/>
  <c r="CH888" i="1"/>
  <c r="BR888" i="1"/>
  <c r="CF896" i="1"/>
  <c r="BX896" i="1"/>
  <c r="BP896" i="1"/>
  <c r="CD896" i="1"/>
  <c r="BV896" i="1"/>
  <c r="BN896" i="1"/>
  <c r="CH896" i="1"/>
  <c r="BL896" i="1"/>
  <c r="BJ896" i="1"/>
  <c r="CB896" i="1"/>
  <c r="BZ896" i="1"/>
  <c r="BT896" i="1"/>
  <c r="BR896" i="1"/>
  <c r="CH962" i="1"/>
  <c r="BZ962" i="1"/>
  <c r="BR962" i="1"/>
  <c r="BJ962" i="1"/>
  <c r="CF962" i="1"/>
  <c r="BX962" i="1"/>
  <c r="BP962" i="1"/>
  <c r="CD962" i="1"/>
  <c r="BV962" i="1"/>
  <c r="BN962" i="1"/>
  <c r="CB962" i="1"/>
  <c r="BT962" i="1"/>
  <c r="BL962" i="1"/>
  <c r="CF61" i="1"/>
  <c r="BX61" i="1"/>
  <c r="BP61" i="1"/>
  <c r="CD61" i="1"/>
  <c r="BV61" i="1"/>
  <c r="BN61" i="1"/>
  <c r="BJ61" i="1"/>
  <c r="CB61" i="1"/>
  <c r="BZ61" i="1"/>
  <c r="BT61" i="1"/>
  <c r="CH61" i="1"/>
  <c r="BL61" i="1"/>
  <c r="BR61" i="1"/>
  <c r="CF115" i="1"/>
  <c r="BX115" i="1"/>
  <c r="BP115" i="1"/>
  <c r="CD115" i="1"/>
  <c r="BV115" i="1"/>
  <c r="BN115" i="1"/>
  <c r="CH115" i="1"/>
  <c r="BZ115" i="1"/>
  <c r="BR115" i="1"/>
  <c r="BJ115" i="1"/>
  <c r="CB115" i="1"/>
  <c r="BT115" i="1"/>
  <c r="BL115" i="1"/>
  <c r="CB177" i="1"/>
  <c r="BT177" i="1"/>
  <c r="BL177" i="1"/>
  <c r="CH177" i="1"/>
  <c r="BZ177" i="1"/>
  <c r="BR177" i="1"/>
  <c r="BJ177" i="1"/>
  <c r="CF177" i="1"/>
  <c r="BX177" i="1"/>
  <c r="BP177" i="1"/>
  <c r="BV177" i="1"/>
  <c r="BN177" i="1"/>
  <c r="CD177" i="1"/>
  <c r="CF208" i="1"/>
  <c r="BX208" i="1"/>
  <c r="BP208" i="1"/>
  <c r="CD208" i="1"/>
  <c r="BV208" i="1"/>
  <c r="BN208" i="1"/>
  <c r="CB208" i="1"/>
  <c r="BT208" i="1"/>
  <c r="BL208" i="1"/>
  <c r="CH208" i="1"/>
  <c r="BZ208" i="1"/>
  <c r="BR208" i="1"/>
  <c r="BJ208" i="1"/>
  <c r="CF278" i="1"/>
  <c r="BX278" i="1"/>
  <c r="BP278" i="1"/>
  <c r="CD278" i="1"/>
  <c r="BV278" i="1"/>
  <c r="BN278" i="1"/>
  <c r="CB278" i="1"/>
  <c r="BT278" i="1"/>
  <c r="BL278" i="1"/>
  <c r="BR278" i="1"/>
  <c r="BJ278" i="1"/>
  <c r="CH278" i="1"/>
  <c r="BZ278" i="1"/>
  <c r="CH25" i="1"/>
  <c r="BZ25" i="1"/>
  <c r="BR25" i="1"/>
  <c r="BJ25" i="1"/>
  <c r="CF25" i="1"/>
  <c r="BX25" i="1"/>
  <c r="BP25" i="1"/>
  <c r="CB25" i="1"/>
  <c r="BV25" i="1"/>
  <c r="BT25" i="1"/>
  <c r="CD25" i="1"/>
  <c r="BN25" i="1"/>
  <c r="BL25" i="1"/>
  <c r="CH71" i="1"/>
  <c r="BZ71" i="1"/>
  <c r="BR71" i="1"/>
  <c r="BJ71" i="1"/>
  <c r="CF71" i="1"/>
  <c r="BX71" i="1"/>
  <c r="BP71" i="1"/>
  <c r="CB71" i="1"/>
  <c r="BT71" i="1"/>
  <c r="BL71" i="1"/>
  <c r="BN71" i="1"/>
  <c r="CD71" i="1"/>
  <c r="BV71" i="1"/>
  <c r="CH102" i="1"/>
  <c r="BZ102" i="1"/>
  <c r="BR102" i="1"/>
  <c r="BJ102" i="1"/>
  <c r="CF102" i="1"/>
  <c r="BX102" i="1"/>
  <c r="BP102" i="1"/>
  <c r="CB102" i="1"/>
  <c r="BT102" i="1"/>
  <c r="BL102" i="1"/>
  <c r="BV102" i="1"/>
  <c r="BN102" i="1"/>
  <c r="CD102" i="1"/>
  <c r="CH141" i="1"/>
  <c r="BZ141" i="1"/>
  <c r="BR141" i="1"/>
  <c r="BJ141" i="1"/>
  <c r="CF141" i="1"/>
  <c r="BX141" i="1"/>
  <c r="BP141" i="1"/>
  <c r="CB141" i="1"/>
  <c r="BT141" i="1"/>
  <c r="BL141" i="1"/>
  <c r="BN141" i="1"/>
  <c r="CD141" i="1"/>
  <c r="BV141" i="1"/>
  <c r="CD172" i="1"/>
  <c r="BV172" i="1"/>
  <c r="BN172" i="1"/>
  <c r="CB172" i="1"/>
  <c r="BT172" i="1"/>
  <c r="BL172" i="1"/>
  <c r="CH172" i="1"/>
  <c r="BR172" i="1"/>
  <c r="CF172" i="1"/>
  <c r="BP172" i="1"/>
  <c r="BX172" i="1"/>
  <c r="BZ172" i="1"/>
  <c r="BJ172" i="1"/>
  <c r="CH211" i="1"/>
  <c r="BZ211" i="1"/>
  <c r="BR211" i="1"/>
  <c r="BJ211" i="1"/>
  <c r="CF211" i="1"/>
  <c r="BX211" i="1"/>
  <c r="BP211" i="1"/>
  <c r="CD211" i="1"/>
  <c r="BV211" i="1"/>
  <c r="BN211" i="1"/>
  <c r="BT211" i="1"/>
  <c r="BL211" i="1"/>
  <c r="CB211" i="1"/>
  <c r="CH234" i="1"/>
  <c r="BZ234" i="1"/>
  <c r="BR234" i="1"/>
  <c r="BJ234" i="1"/>
  <c r="CF234" i="1"/>
  <c r="BX234" i="1"/>
  <c r="BP234" i="1"/>
  <c r="CD234" i="1"/>
  <c r="BV234" i="1"/>
  <c r="BN234" i="1"/>
  <c r="BT234" i="1"/>
  <c r="BL234" i="1"/>
  <c r="CB234" i="1"/>
  <c r="CD288" i="1"/>
  <c r="BV288" i="1"/>
  <c r="BN288" i="1"/>
  <c r="CB288" i="1"/>
  <c r="BT288" i="1"/>
  <c r="BL288" i="1"/>
  <c r="BJ288" i="1"/>
  <c r="CH288" i="1"/>
  <c r="CF288" i="1"/>
  <c r="BZ288" i="1"/>
  <c r="BX288" i="1"/>
  <c r="BR288" i="1"/>
  <c r="BP288" i="1"/>
  <c r="CD327" i="1"/>
  <c r="BV327" i="1"/>
  <c r="BN327" i="1"/>
  <c r="CB327" i="1"/>
  <c r="BT327" i="1"/>
  <c r="BL327" i="1"/>
  <c r="BP327" i="1"/>
  <c r="BJ327" i="1"/>
  <c r="CH327" i="1"/>
  <c r="CF327" i="1"/>
  <c r="BZ327" i="1"/>
  <c r="BX327" i="1"/>
  <c r="BR327" i="1"/>
  <c r="CD358" i="1"/>
  <c r="BV358" i="1"/>
  <c r="BN358" i="1"/>
  <c r="CB358" i="1"/>
  <c r="BT358" i="1"/>
  <c r="BL358" i="1"/>
  <c r="BR358" i="1"/>
  <c r="CH358" i="1"/>
  <c r="BP358" i="1"/>
  <c r="BJ358" i="1"/>
  <c r="CF358" i="1"/>
  <c r="BZ358" i="1"/>
  <c r="BX358" i="1"/>
  <c r="CD389" i="1"/>
  <c r="BV389" i="1"/>
  <c r="BN389" i="1"/>
  <c r="CB389" i="1"/>
  <c r="BT389" i="1"/>
  <c r="BL389" i="1"/>
  <c r="BX389" i="1"/>
  <c r="BR389" i="1"/>
  <c r="CH389" i="1"/>
  <c r="BP389" i="1"/>
  <c r="BJ389" i="1"/>
  <c r="CF389" i="1"/>
  <c r="BZ389" i="1"/>
  <c r="CD420" i="1"/>
  <c r="BV420" i="1"/>
  <c r="BN420" i="1"/>
  <c r="CB420" i="1"/>
  <c r="BT420" i="1"/>
  <c r="BL420" i="1"/>
  <c r="CF420" i="1"/>
  <c r="BZ420" i="1"/>
  <c r="BX420" i="1"/>
  <c r="BR420" i="1"/>
  <c r="CH420" i="1"/>
  <c r="BJ420" i="1"/>
  <c r="BP420" i="1"/>
  <c r="CD451" i="1"/>
  <c r="BV451" i="1"/>
  <c r="BN451" i="1"/>
  <c r="CB451" i="1"/>
  <c r="BT451" i="1"/>
  <c r="BL451" i="1"/>
  <c r="CH451" i="1"/>
  <c r="BP451" i="1"/>
  <c r="BJ451" i="1"/>
  <c r="CF451" i="1"/>
  <c r="BZ451" i="1"/>
  <c r="BX451" i="1"/>
  <c r="BR451" i="1"/>
  <c r="CF474" i="1"/>
  <c r="BX474" i="1"/>
  <c r="BP474" i="1"/>
  <c r="CD474" i="1"/>
  <c r="BV474" i="1"/>
  <c r="BN474" i="1"/>
  <c r="CH474" i="1"/>
  <c r="BZ474" i="1"/>
  <c r="BR474" i="1"/>
  <c r="BJ474" i="1"/>
  <c r="BT474" i="1"/>
  <c r="BL474" i="1"/>
  <c r="CB474" i="1"/>
  <c r="CF505" i="1"/>
  <c r="BX505" i="1"/>
  <c r="BP505" i="1"/>
  <c r="CD505" i="1"/>
  <c r="BV505" i="1"/>
  <c r="BN505" i="1"/>
  <c r="CH505" i="1"/>
  <c r="BZ505" i="1"/>
  <c r="BR505" i="1"/>
  <c r="BJ505" i="1"/>
  <c r="CB505" i="1"/>
  <c r="BT505" i="1"/>
  <c r="BL505" i="1"/>
  <c r="CF513" i="1"/>
  <c r="BX513" i="1"/>
  <c r="BP513" i="1"/>
  <c r="CD513" i="1"/>
  <c r="BV513" i="1"/>
  <c r="BN513" i="1"/>
  <c r="CH513" i="1"/>
  <c r="BZ513" i="1"/>
  <c r="BR513" i="1"/>
  <c r="BJ513" i="1"/>
  <c r="BL513" i="1"/>
  <c r="CB513" i="1"/>
  <c r="BT513" i="1"/>
  <c r="CD544" i="1"/>
  <c r="BV544" i="1"/>
  <c r="BN544" i="1"/>
  <c r="CH544" i="1"/>
  <c r="BZ544" i="1"/>
  <c r="BR544" i="1"/>
  <c r="BJ544" i="1"/>
  <c r="BP544" i="1"/>
  <c r="CB544" i="1"/>
  <c r="BX544" i="1"/>
  <c r="CF544" i="1"/>
  <c r="BL544" i="1"/>
  <c r="BT544" i="1"/>
  <c r="CD552" i="1"/>
  <c r="BV552" i="1"/>
  <c r="BN552" i="1"/>
  <c r="CB552" i="1"/>
  <c r="CH552" i="1"/>
  <c r="BZ552" i="1"/>
  <c r="BR552" i="1"/>
  <c r="BJ552" i="1"/>
  <c r="BP552" i="1"/>
  <c r="CF552" i="1"/>
  <c r="BX552" i="1"/>
  <c r="BL552" i="1"/>
  <c r="BT552" i="1"/>
  <c r="CB567" i="1"/>
  <c r="CH567" i="1"/>
  <c r="BZ567" i="1"/>
  <c r="BR567" i="1"/>
  <c r="BJ567" i="1"/>
  <c r="BL567" i="1"/>
  <c r="BT567" i="1"/>
  <c r="CF567" i="1"/>
  <c r="BX567" i="1"/>
  <c r="BP567" i="1"/>
  <c r="CD567" i="1"/>
  <c r="BV567" i="1"/>
  <c r="BN567" i="1"/>
  <c r="CB575" i="1"/>
  <c r="CH575" i="1"/>
  <c r="BZ575" i="1"/>
  <c r="BR575" i="1"/>
  <c r="BJ575" i="1"/>
  <c r="BT575" i="1"/>
  <c r="CF575" i="1"/>
  <c r="BX575" i="1"/>
  <c r="BP575" i="1"/>
  <c r="CD575" i="1"/>
  <c r="BV575" i="1"/>
  <c r="BN575" i="1"/>
  <c r="BL575" i="1"/>
  <c r="CD583" i="1"/>
  <c r="BV583" i="1"/>
  <c r="BN583" i="1"/>
  <c r="CH583" i="1"/>
  <c r="BZ583" i="1"/>
  <c r="BR583" i="1"/>
  <c r="BJ583" i="1"/>
  <c r="BP583" i="1"/>
  <c r="CB583" i="1"/>
  <c r="BX583" i="1"/>
  <c r="BL583" i="1"/>
  <c r="CF583" i="1"/>
  <c r="BT583" i="1"/>
  <c r="CB598" i="1"/>
  <c r="BL598" i="1"/>
  <c r="CH598" i="1"/>
  <c r="BZ598" i="1"/>
  <c r="BR598" i="1"/>
  <c r="BJ598" i="1"/>
  <c r="BT598" i="1"/>
  <c r="CF598" i="1"/>
  <c r="BX598" i="1"/>
  <c r="BP598" i="1"/>
  <c r="CD598" i="1"/>
  <c r="BV598" i="1"/>
  <c r="BN598" i="1"/>
  <c r="CB606" i="1"/>
  <c r="CH606" i="1"/>
  <c r="BZ606" i="1"/>
  <c r="BR606" i="1"/>
  <c r="BJ606" i="1"/>
  <c r="BT606" i="1"/>
  <c r="CF606" i="1"/>
  <c r="BX606" i="1"/>
  <c r="BP606" i="1"/>
  <c r="CD606" i="1"/>
  <c r="BV606" i="1"/>
  <c r="BN606" i="1"/>
  <c r="BL606" i="1"/>
  <c r="CH614" i="1"/>
  <c r="BZ614" i="1"/>
  <c r="BR614" i="1"/>
  <c r="BJ614" i="1"/>
  <c r="BT614" i="1"/>
  <c r="CF614" i="1"/>
  <c r="BX614" i="1"/>
  <c r="BP614" i="1"/>
  <c r="CB614" i="1"/>
  <c r="CD614" i="1"/>
  <c r="BV614" i="1"/>
  <c r="BN614" i="1"/>
  <c r="BL614" i="1"/>
  <c r="BV629" i="1"/>
  <c r="CB629" i="1"/>
  <c r="CH629" i="1"/>
  <c r="BZ629" i="1"/>
  <c r="BR629" i="1"/>
  <c r="BJ629" i="1"/>
  <c r="BN629" i="1"/>
  <c r="BT629" i="1"/>
  <c r="CF629" i="1"/>
  <c r="BX629" i="1"/>
  <c r="BP629" i="1"/>
  <c r="CD629" i="1"/>
  <c r="BL629" i="1"/>
  <c r="CF695" i="1"/>
  <c r="BX695" i="1"/>
  <c r="BP695" i="1"/>
  <c r="BR695" i="1"/>
  <c r="CB695" i="1"/>
  <c r="BL695" i="1"/>
  <c r="BJ695" i="1"/>
  <c r="CD695" i="1"/>
  <c r="BV695" i="1"/>
  <c r="BN695" i="1"/>
  <c r="CH695" i="1"/>
  <c r="BT695" i="1"/>
  <c r="BZ695" i="1"/>
  <c r="CF703" i="1"/>
  <c r="BX703" i="1"/>
  <c r="BP703" i="1"/>
  <c r="CB703" i="1"/>
  <c r="BL703" i="1"/>
  <c r="BR703" i="1"/>
  <c r="CH703" i="1"/>
  <c r="CD703" i="1"/>
  <c r="BV703" i="1"/>
  <c r="BN703" i="1"/>
  <c r="BT703" i="1"/>
  <c r="BZ703" i="1"/>
  <c r="BJ703" i="1"/>
  <c r="CF711" i="1"/>
  <c r="BX711" i="1"/>
  <c r="BP711" i="1"/>
  <c r="CB711" i="1"/>
  <c r="BL711" i="1"/>
  <c r="BZ711" i="1"/>
  <c r="BJ711" i="1"/>
  <c r="CD711" i="1"/>
  <c r="BV711" i="1"/>
  <c r="BN711" i="1"/>
  <c r="BT711" i="1"/>
  <c r="CH711" i="1"/>
  <c r="BR711" i="1"/>
  <c r="CH726" i="1"/>
  <c r="BZ726" i="1"/>
  <c r="BR726" i="1"/>
  <c r="BJ726" i="1"/>
  <c r="CF726" i="1"/>
  <c r="BX726" i="1"/>
  <c r="BP726" i="1"/>
  <c r="BN726" i="1"/>
  <c r="BL726" i="1"/>
  <c r="CD726" i="1"/>
  <c r="CB726" i="1"/>
  <c r="BV726" i="1"/>
  <c r="BT726" i="1"/>
  <c r="CH734" i="1"/>
  <c r="BZ734" i="1"/>
  <c r="BR734" i="1"/>
  <c r="BJ734" i="1"/>
  <c r="CF734" i="1"/>
  <c r="BX734" i="1"/>
  <c r="BP734" i="1"/>
  <c r="CD734" i="1"/>
  <c r="BL734" i="1"/>
  <c r="CB734" i="1"/>
  <c r="BV734" i="1"/>
  <c r="BT734" i="1"/>
  <c r="BN734" i="1"/>
  <c r="CH742" i="1"/>
  <c r="BZ742" i="1"/>
  <c r="BR742" i="1"/>
  <c r="BJ742" i="1"/>
  <c r="CF742" i="1"/>
  <c r="BX742" i="1"/>
  <c r="BP742" i="1"/>
  <c r="BN742" i="1"/>
  <c r="CD742" i="1"/>
  <c r="BL742" i="1"/>
  <c r="CB742" i="1"/>
  <c r="BV742" i="1"/>
  <c r="BT742" i="1"/>
  <c r="CH788" i="1"/>
  <c r="BZ788" i="1"/>
  <c r="BR788" i="1"/>
  <c r="BJ788" i="1"/>
  <c r="CF788" i="1"/>
  <c r="BX788" i="1"/>
  <c r="BP788" i="1"/>
  <c r="CD788" i="1"/>
  <c r="BV788" i="1"/>
  <c r="BN788" i="1"/>
  <c r="BT788" i="1"/>
  <c r="BL788" i="1"/>
  <c r="CB788" i="1"/>
  <c r="CH796" i="1"/>
  <c r="BZ796" i="1"/>
  <c r="BR796" i="1"/>
  <c r="BJ796" i="1"/>
  <c r="CF796" i="1"/>
  <c r="BX796" i="1"/>
  <c r="BP796" i="1"/>
  <c r="CD796" i="1"/>
  <c r="BV796" i="1"/>
  <c r="BN796" i="1"/>
  <c r="CB796" i="1"/>
  <c r="BT796" i="1"/>
  <c r="BL796" i="1"/>
  <c r="CH804" i="1"/>
  <c r="BZ804" i="1"/>
  <c r="BR804" i="1"/>
  <c r="BJ804" i="1"/>
  <c r="CF804" i="1"/>
  <c r="BX804" i="1"/>
  <c r="BP804" i="1"/>
  <c r="CD804" i="1"/>
  <c r="BV804" i="1"/>
  <c r="BN804" i="1"/>
  <c r="BT804" i="1"/>
  <c r="BL804" i="1"/>
  <c r="CB804" i="1"/>
  <c r="CH819" i="1"/>
  <c r="BZ819" i="1"/>
  <c r="BR819" i="1"/>
  <c r="BJ819" i="1"/>
  <c r="CD819" i="1"/>
  <c r="BV819" i="1"/>
  <c r="BN819" i="1"/>
  <c r="CF819" i="1"/>
  <c r="BP819" i="1"/>
  <c r="CB819" i="1"/>
  <c r="BL819" i="1"/>
  <c r="BX819" i="1"/>
  <c r="BT819" i="1"/>
  <c r="CH827" i="1"/>
  <c r="BZ827" i="1"/>
  <c r="BR827" i="1"/>
  <c r="BJ827" i="1"/>
  <c r="CD827" i="1"/>
  <c r="BV827" i="1"/>
  <c r="BN827" i="1"/>
  <c r="CF827" i="1"/>
  <c r="BP827" i="1"/>
  <c r="CB827" i="1"/>
  <c r="BL827" i="1"/>
  <c r="BX827" i="1"/>
  <c r="BT827" i="1"/>
  <c r="CH835" i="1"/>
  <c r="BZ835" i="1"/>
  <c r="BR835" i="1"/>
  <c r="BJ835" i="1"/>
  <c r="CF835" i="1"/>
  <c r="BX835" i="1"/>
  <c r="BP835" i="1"/>
  <c r="CD835" i="1"/>
  <c r="BV835" i="1"/>
  <c r="BN835" i="1"/>
  <c r="CB835" i="1"/>
  <c r="BT835" i="1"/>
  <c r="BL835" i="1"/>
  <c r="CH850" i="1"/>
  <c r="BZ850" i="1"/>
  <c r="BR850" i="1"/>
  <c r="BJ850" i="1"/>
  <c r="CF850" i="1"/>
  <c r="BX850" i="1"/>
  <c r="BP850" i="1"/>
  <c r="CD850" i="1"/>
  <c r="BV850" i="1"/>
  <c r="BN850" i="1"/>
  <c r="BT850" i="1"/>
  <c r="BL850" i="1"/>
  <c r="CB850" i="1"/>
  <c r="CH858" i="1"/>
  <c r="BZ858" i="1"/>
  <c r="BR858" i="1"/>
  <c r="BJ858" i="1"/>
  <c r="CF858" i="1"/>
  <c r="BX858" i="1"/>
  <c r="BP858" i="1"/>
  <c r="CD858" i="1"/>
  <c r="BV858" i="1"/>
  <c r="BN858" i="1"/>
  <c r="CB858" i="1"/>
  <c r="BT858" i="1"/>
  <c r="BL858" i="1"/>
  <c r="CD866" i="1"/>
  <c r="BV866" i="1"/>
  <c r="BN866" i="1"/>
  <c r="CB866" i="1"/>
  <c r="BT866" i="1"/>
  <c r="BL866" i="1"/>
  <c r="CH866" i="1"/>
  <c r="BZ866" i="1"/>
  <c r="BR866" i="1"/>
  <c r="BJ866" i="1"/>
  <c r="CF866" i="1"/>
  <c r="BP866" i="1"/>
  <c r="BX866" i="1"/>
  <c r="CD881" i="1"/>
  <c r="BV881" i="1"/>
  <c r="BN881" i="1"/>
  <c r="CB881" i="1"/>
  <c r="BT881" i="1"/>
  <c r="BL881" i="1"/>
  <c r="CH881" i="1"/>
  <c r="BZ881" i="1"/>
  <c r="BR881" i="1"/>
  <c r="BJ881" i="1"/>
  <c r="BX881" i="1"/>
  <c r="BP881" i="1"/>
  <c r="CF881" i="1"/>
  <c r="CD889" i="1"/>
  <c r="BV889" i="1"/>
  <c r="BN889" i="1"/>
  <c r="CB889" i="1"/>
  <c r="BT889" i="1"/>
  <c r="BL889" i="1"/>
  <c r="CH889" i="1"/>
  <c r="BR889" i="1"/>
  <c r="CF889" i="1"/>
  <c r="BP889" i="1"/>
  <c r="BZ889" i="1"/>
  <c r="BJ889" i="1"/>
  <c r="BX889" i="1"/>
  <c r="CD897" i="1"/>
  <c r="BV897" i="1"/>
  <c r="BN897" i="1"/>
  <c r="CB897" i="1"/>
  <c r="BT897" i="1"/>
  <c r="BL897" i="1"/>
  <c r="CF897" i="1"/>
  <c r="BJ897" i="1"/>
  <c r="BZ897" i="1"/>
  <c r="BX897" i="1"/>
  <c r="BR897" i="1"/>
  <c r="CH897" i="1"/>
  <c r="BP897" i="1"/>
  <c r="CB928" i="1"/>
  <c r="BT928" i="1"/>
  <c r="BL928" i="1"/>
  <c r="CH928" i="1"/>
  <c r="BZ928" i="1"/>
  <c r="BR928" i="1"/>
  <c r="BJ928" i="1"/>
  <c r="CD928" i="1"/>
  <c r="BX928" i="1"/>
  <c r="BV928" i="1"/>
  <c r="BP928" i="1"/>
  <c r="CF928" i="1"/>
  <c r="BN928" i="1"/>
  <c r="CC961" i="1"/>
  <c r="BU961" i="1"/>
  <c r="BM961" i="1"/>
  <c r="CI961" i="1"/>
  <c r="CA961" i="1"/>
  <c r="BS961" i="1"/>
  <c r="BK961" i="1"/>
  <c r="BQ961" i="1"/>
  <c r="BO961" i="1"/>
  <c r="CG961" i="1"/>
  <c r="CE961" i="1"/>
  <c r="BY961" i="1"/>
  <c r="BW961" i="1"/>
  <c r="CF10" i="1"/>
  <c r="BX10" i="1"/>
  <c r="BP10" i="1"/>
  <c r="CD10" i="1"/>
  <c r="BV10" i="1"/>
  <c r="BN10" i="1"/>
  <c r="CH10" i="1"/>
  <c r="BL10" i="1"/>
  <c r="BJ10" i="1"/>
  <c r="CB10" i="1"/>
  <c r="BZ10" i="1"/>
  <c r="BR10" i="1"/>
  <c r="BT10" i="1"/>
  <c r="CF18" i="1"/>
  <c r="BX18" i="1"/>
  <c r="BP18" i="1"/>
  <c r="CD18" i="1"/>
  <c r="BV18" i="1"/>
  <c r="BN18" i="1"/>
  <c r="BR18" i="1"/>
  <c r="CH18" i="1"/>
  <c r="BL18" i="1"/>
  <c r="BJ18" i="1"/>
  <c r="CB18" i="1"/>
  <c r="BT18" i="1"/>
  <c r="BZ18" i="1"/>
  <c r="CF26" i="1"/>
  <c r="BX26" i="1"/>
  <c r="BP26" i="1"/>
  <c r="CD26" i="1"/>
  <c r="BV26" i="1"/>
  <c r="BN26" i="1"/>
  <c r="BT26" i="1"/>
  <c r="BR26" i="1"/>
  <c r="CH26" i="1"/>
  <c r="BL26" i="1"/>
  <c r="BZ26" i="1"/>
  <c r="CB26" i="1"/>
  <c r="BJ26" i="1"/>
  <c r="CF41" i="1"/>
  <c r="BX41" i="1"/>
  <c r="BP41" i="1"/>
  <c r="CD41" i="1"/>
  <c r="BV41" i="1"/>
  <c r="BN41" i="1"/>
  <c r="CH41" i="1"/>
  <c r="BZ41" i="1"/>
  <c r="BR41" i="1"/>
  <c r="BJ41" i="1"/>
  <c r="BL41" i="1"/>
  <c r="CB41" i="1"/>
  <c r="BT41" i="1"/>
  <c r="CF49" i="1"/>
  <c r="BX49" i="1"/>
  <c r="BP49" i="1"/>
  <c r="CD49" i="1"/>
  <c r="BV49" i="1"/>
  <c r="BN49" i="1"/>
  <c r="CH49" i="1"/>
  <c r="BZ49" i="1"/>
  <c r="BR49" i="1"/>
  <c r="BJ49" i="1"/>
  <c r="CB49" i="1"/>
  <c r="BT49" i="1"/>
  <c r="BL49" i="1"/>
  <c r="CF57" i="1"/>
  <c r="BX57" i="1"/>
  <c r="BP57" i="1"/>
  <c r="CD57" i="1"/>
  <c r="BV57" i="1"/>
  <c r="BN57" i="1"/>
  <c r="CH57" i="1"/>
  <c r="BZ57" i="1"/>
  <c r="BR57" i="1"/>
  <c r="BJ57" i="1"/>
  <c r="BL57" i="1"/>
  <c r="CB57" i="1"/>
  <c r="BT57" i="1"/>
  <c r="CF72" i="1"/>
  <c r="BX72" i="1"/>
  <c r="BP72" i="1"/>
  <c r="CD72" i="1"/>
  <c r="BV72" i="1"/>
  <c r="BN72" i="1"/>
  <c r="CH72" i="1"/>
  <c r="BZ72" i="1"/>
  <c r="BR72" i="1"/>
  <c r="BJ72" i="1"/>
  <c r="BL72" i="1"/>
  <c r="CB72" i="1"/>
  <c r="BT72" i="1"/>
  <c r="CF80" i="1"/>
  <c r="BX80" i="1"/>
  <c r="BP80" i="1"/>
  <c r="CD80" i="1"/>
  <c r="BV80" i="1"/>
  <c r="BN80" i="1"/>
  <c r="CH80" i="1"/>
  <c r="BZ80" i="1"/>
  <c r="BR80" i="1"/>
  <c r="BJ80" i="1"/>
  <c r="BT80" i="1"/>
  <c r="BL80" i="1"/>
  <c r="CB80" i="1"/>
  <c r="CF88" i="1"/>
  <c r="BX88" i="1"/>
  <c r="BP88" i="1"/>
  <c r="CD88" i="1"/>
  <c r="BV88" i="1"/>
  <c r="BN88" i="1"/>
  <c r="CH88" i="1"/>
  <c r="BZ88" i="1"/>
  <c r="BR88" i="1"/>
  <c r="BJ88" i="1"/>
  <c r="CB88" i="1"/>
  <c r="BT88" i="1"/>
  <c r="BL88" i="1"/>
  <c r="CF103" i="1"/>
  <c r="BX103" i="1"/>
  <c r="BP103" i="1"/>
  <c r="CD103" i="1"/>
  <c r="BV103" i="1"/>
  <c r="BN103" i="1"/>
  <c r="CH103" i="1"/>
  <c r="BZ103" i="1"/>
  <c r="BR103" i="1"/>
  <c r="BJ103" i="1"/>
  <c r="BT103" i="1"/>
  <c r="BL103" i="1"/>
  <c r="CB103" i="1"/>
  <c r="CF111" i="1"/>
  <c r="BX111" i="1"/>
  <c r="BP111" i="1"/>
  <c r="CD111" i="1"/>
  <c r="BV111" i="1"/>
  <c r="BN111" i="1"/>
  <c r="CH111" i="1"/>
  <c r="BZ111" i="1"/>
  <c r="BR111" i="1"/>
  <c r="BJ111" i="1"/>
  <c r="BT111" i="1"/>
  <c r="BL111" i="1"/>
  <c r="CB111" i="1"/>
  <c r="CF119" i="1"/>
  <c r="BX119" i="1"/>
  <c r="BP119" i="1"/>
  <c r="CD119" i="1"/>
  <c r="BV119" i="1"/>
  <c r="BN119" i="1"/>
  <c r="CH119" i="1"/>
  <c r="BZ119" i="1"/>
  <c r="BR119" i="1"/>
  <c r="BJ119" i="1"/>
  <c r="CB119" i="1"/>
  <c r="BT119" i="1"/>
  <c r="BL119" i="1"/>
  <c r="CB134" i="1"/>
  <c r="BT134" i="1"/>
  <c r="BL134" i="1"/>
  <c r="CH134" i="1"/>
  <c r="BZ134" i="1"/>
  <c r="BR134" i="1"/>
  <c r="BJ134" i="1"/>
  <c r="CF134" i="1"/>
  <c r="BX134" i="1"/>
  <c r="BP134" i="1"/>
  <c r="CD134" i="1"/>
  <c r="BV134" i="1"/>
  <c r="BN134" i="1"/>
  <c r="CF142" i="1"/>
  <c r="BX142" i="1"/>
  <c r="BP142" i="1"/>
  <c r="CD142" i="1"/>
  <c r="BV142" i="1"/>
  <c r="BN142" i="1"/>
  <c r="CH142" i="1"/>
  <c r="BZ142" i="1"/>
  <c r="BR142" i="1"/>
  <c r="BJ142" i="1"/>
  <c r="CB142" i="1"/>
  <c r="BT142" i="1"/>
  <c r="BL142" i="1"/>
  <c r="CF150" i="1"/>
  <c r="BX150" i="1"/>
  <c r="BP150" i="1"/>
  <c r="CD150" i="1"/>
  <c r="BV150" i="1"/>
  <c r="BN150" i="1"/>
  <c r="CH150" i="1"/>
  <c r="BZ150" i="1"/>
  <c r="BR150" i="1"/>
  <c r="BJ150" i="1"/>
  <c r="BL150" i="1"/>
  <c r="CB150" i="1"/>
  <c r="BT150" i="1"/>
  <c r="CH165" i="1"/>
  <c r="BX165" i="1"/>
  <c r="BV165" i="1"/>
  <c r="BL165" i="1"/>
  <c r="CF165" i="1"/>
  <c r="BJ165" i="1"/>
  <c r="CD165" i="1"/>
  <c r="BT165" i="1"/>
  <c r="BR165" i="1"/>
  <c r="BN165" i="1"/>
  <c r="CB165" i="1"/>
  <c r="BZ165" i="1"/>
  <c r="BP165" i="1"/>
  <c r="CB173" i="1"/>
  <c r="BT173" i="1"/>
  <c r="BL173" i="1"/>
  <c r="CH173" i="1"/>
  <c r="BZ173" i="1"/>
  <c r="BR173" i="1"/>
  <c r="BJ173" i="1"/>
  <c r="BX173" i="1"/>
  <c r="BV173" i="1"/>
  <c r="CD173" i="1"/>
  <c r="BN173" i="1"/>
  <c r="BP173" i="1"/>
  <c r="CF173" i="1"/>
  <c r="CB181" i="1"/>
  <c r="BT181" i="1"/>
  <c r="BL181" i="1"/>
  <c r="CH181" i="1"/>
  <c r="BZ181" i="1"/>
  <c r="BR181" i="1"/>
  <c r="BJ181" i="1"/>
  <c r="CF181" i="1"/>
  <c r="BX181" i="1"/>
  <c r="BP181" i="1"/>
  <c r="BN181" i="1"/>
  <c r="BV181" i="1"/>
  <c r="CD181" i="1"/>
  <c r="CF196" i="1"/>
  <c r="BX196" i="1"/>
  <c r="BP196" i="1"/>
  <c r="CD196" i="1"/>
  <c r="BV196" i="1"/>
  <c r="BN196" i="1"/>
  <c r="CB196" i="1"/>
  <c r="BT196" i="1"/>
  <c r="BL196" i="1"/>
  <c r="BZ196" i="1"/>
  <c r="BR196" i="1"/>
  <c r="CH196" i="1"/>
  <c r="BJ196" i="1"/>
  <c r="CF204" i="1"/>
  <c r="BX204" i="1"/>
  <c r="BP204" i="1"/>
  <c r="CD204" i="1"/>
  <c r="BV204" i="1"/>
  <c r="BN204" i="1"/>
  <c r="CB204" i="1"/>
  <c r="BT204" i="1"/>
  <c r="BL204" i="1"/>
  <c r="BJ204" i="1"/>
  <c r="CH204" i="1"/>
  <c r="BZ204" i="1"/>
  <c r="BR204" i="1"/>
  <c r="CF212" i="1"/>
  <c r="BX212" i="1"/>
  <c r="BP212" i="1"/>
  <c r="CD212" i="1"/>
  <c r="BV212" i="1"/>
  <c r="BN212" i="1"/>
  <c r="CB212" i="1"/>
  <c r="BT212" i="1"/>
  <c r="BL212" i="1"/>
  <c r="BZ212" i="1"/>
  <c r="BR212" i="1"/>
  <c r="BJ212" i="1"/>
  <c r="CH212" i="1"/>
  <c r="CF227" i="1"/>
  <c r="BX227" i="1"/>
  <c r="BP227" i="1"/>
  <c r="CD227" i="1"/>
  <c r="BV227" i="1"/>
  <c r="BN227" i="1"/>
  <c r="CB227" i="1"/>
  <c r="BT227" i="1"/>
  <c r="BL227" i="1"/>
  <c r="BJ227" i="1"/>
  <c r="CH227" i="1"/>
  <c r="BZ227" i="1"/>
  <c r="BR227" i="1"/>
  <c r="CF235" i="1"/>
  <c r="BX235" i="1"/>
  <c r="BP235" i="1"/>
  <c r="CD235" i="1"/>
  <c r="BV235" i="1"/>
  <c r="BN235" i="1"/>
  <c r="CB235" i="1"/>
  <c r="BT235" i="1"/>
  <c r="BL235" i="1"/>
  <c r="BZ235" i="1"/>
  <c r="BR235" i="1"/>
  <c r="CH235" i="1"/>
  <c r="BJ235" i="1"/>
  <c r="CF243" i="1"/>
  <c r="BX243" i="1"/>
  <c r="BP243" i="1"/>
  <c r="CD243" i="1"/>
  <c r="BV243" i="1"/>
  <c r="BN243" i="1"/>
  <c r="CB243" i="1"/>
  <c r="BT243" i="1"/>
  <c r="BL243" i="1"/>
  <c r="BJ243" i="1"/>
  <c r="CH243" i="1"/>
  <c r="BZ243" i="1"/>
  <c r="BR243" i="1"/>
  <c r="CF258" i="1"/>
  <c r="BX258" i="1"/>
  <c r="BP258" i="1"/>
  <c r="CD258" i="1"/>
  <c r="BV258" i="1"/>
  <c r="BN258" i="1"/>
  <c r="CB258" i="1"/>
  <c r="BT258" i="1"/>
  <c r="BL258" i="1"/>
  <c r="BZ258" i="1"/>
  <c r="BR258" i="1"/>
  <c r="BJ258" i="1"/>
  <c r="CH258" i="1"/>
  <c r="CF266" i="1"/>
  <c r="BX266" i="1"/>
  <c r="BP266" i="1"/>
  <c r="CD266" i="1"/>
  <c r="BV266" i="1"/>
  <c r="BN266" i="1"/>
  <c r="CB266" i="1"/>
  <c r="BT266" i="1"/>
  <c r="BL266" i="1"/>
  <c r="BJ266" i="1"/>
  <c r="CH266" i="1"/>
  <c r="BZ266" i="1"/>
  <c r="BR266" i="1"/>
  <c r="CF274" i="1"/>
  <c r="BX274" i="1"/>
  <c r="BP274" i="1"/>
  <c r="CD274" i="1"/>
  <c r="BV274" i="1"/>
  <c r="BN274" i="1"/>
  <c r="CB274" i="1"/>
  <c r="BT274" i="1"/>
  <c r="BL274" i="1"/>
  <c r="BZ274" i="1"/>
  <c r="BR274" i="1"/>
  <c r="CH274" i="1"/>
  <c r="BJ274" i="1"/>
  <c r="CB289" i="1"/>
  <c r="BT289" i="1"/>
  <c r="BL289" i="1"/>
  <c r="CH289" i="1"/>
  <c r="BZ289" i="1"/>
  <c r="BR289" i="1"/>
  <c r="BJ289" i="1"/>
  <c r="BP289" i="1"/>
  <c r="BN289" i="1"/>
  <c r="CF289" i="1"/>
  <c r="CD289" i="1"/>
  <c r="BX289" i="1"/>
  <c r="BV289" i="1"/>
  <c r="CB297" i="1"/>
  <c r="BT297" i="1"/>
  <c r="BL297" i="1"/>
  <c r="CH297" i="1"/>
  <c r="BZ297" i="1"/>
  <c r="BR297" i="1"/>
  <c r="BJ297" i="1"/>
  <c r="CF297" i="1"/>
  <c r="CD297" i="1"/>
  <c r="BX297" i="1"/>
  <c r="BV297" i="1"/>
  <c r="BP297" i="1"/>
  <c r="BN297" i="1"/>
  <c r="CF305" i="1"/>
  <c r="BX305" i="1"/>
  <c r="BP305" i="1"/>
  <c r="CD305" i="1"/>
  <c r="BV305" i="1"/>
  <c r="BN305" i="1"/>
  <c r="CB305" i="1"/>
  <c r="BT305" i="1"/>
  <c r="BL305" i="1"/>
  <c r="BJ305" i="1"/>
  <c r="CH305" i="1"/>
  <c r="BZ305" i="1"/>
  <c r="BR305" i="1"/>
  <c r="CB320" i="1"/>
  <c r="BT320" i="1"/>
  <c r="BL320" i="1"/>
  <c r="CH320" i="1"/>
  <c r="BZ320" i="1"/>
  <c r="BR320" i="1"/>
  <c r="BJ320" i="1"/>
  <c r="BX320" i="1"/>
  <c r="BV320" i="1"/>
  <c r="BP320" i="1"/>
  <c r="CF320" i="1"/>
  <c r="BN320" i="1"/>
  <c r="CD320" i="1"/>
  <c r="CB328" i="1"/>
  <c r="BT328" i="1"/>
  <c r="BL328" i="1"/>
  <c r="CH328" i="1"/>
  <c r="BZ328" i="1"/>
  <c r="BR328" i="1"/>
  <c r="BJ328" i="1"/>
  <c r="BP328" i="1"/>
  <c r="BN328" i="1"/>
  <c r="CF328" i="1"/>
  <c r="CD328" i="1"/>
  <c r="BX328" i="1"/>
  <c r="BV328" i="1"/>
  <c r="CB336" i="1"/>
  <c r="BT336" i="1"/>
  <c r="BL336" i="1"/>
  <c r="CH336" i="1"/>
  <c r="BZ336" i="1"/>
  <c r="BR336" i="1"/>
  <c r="BJ336" i="1"/>
  <c r="CF336" i="1"/>
  <c r="CD336" i="1"/>
  <c r="BX336" i="1"/>
  <c r="BV336" i="1"/>
  <c r="BP336" i="1"/>
  <c r="BN336" i="1"/>
  <c r="CB351" i="1"/>
  <c r="BT351" i="1"/>
  <c r="BL351" i="1"/>
  <c r="CH351" i="1"/>
  <c r="BZ351" i="1"/>
  <c r="BR351" i="1"/>
  <c r="BJ351" i="1"/>
  <c r="CD351" i="1"/>
  <c r="BX351" i="1"/>
  <c r="BV351" i="1"/>
  <c r="BP351" i="1"/>
  <c r="CF351" i="1"/>
  <c r="BN351" i="1"/>
  <c r="CB359" i="1"/>
  <c r="BT359" i="1"/>
  <c r="BL359" i="1"/>
  <c r="CH359" i="1"/>
  <c r="BZ359" i="1"/>
  <c r="BR359" i="1"/>
  <c r="BJ359" i="1"/>
  <c r="CF359" i="1"/>
  <c r="BN359" i="1"/>
  <c r="CD359" i="1"/>
  <c r="BX359" i="1"/>
  <c r="BP359" i="1"/>
  <c r="BV359" i="1"/>
  <c r="CB367" i="1"/>
  <c r="BT367" i="1"/>
  <c r="BL367" i="1"/>
  <c r="CH367" i="1"/>
  <c r="BZ367" i="1"/>
  <c r="BR367" i="1"/>
  <c r="BJ367" i="1"/>
  <c r="BV367" i="1"/>
  <c r="BP367" i="1"/>
  <c r="CF367" i="1"/>
  <c r="BN367" i="1"/>
  <c r="CD367" i="1"/>
  <c r="BX367" i="1"/>
  <c r="CB382" i="1"/>
  <c r="BT382" i="1"/>
  <c r="BL382" i="1"/>
  <c r="CH382" i="1"/>
  <c r="BZ382" i="1"/>
  <c r="BR382" i="1"/>
  <c r="BJ382" i="1"/>
  <c r="CF382" i="1"/>
  <c r="BN382" i="1"/>
  <c r="CD382" i="1"/>
  <c r="BX382" i="1"/>
  <c r="BV382" i="1"/>
  <c r="BP382" i="1"/>
  <c r="CB390" i="1"/>
  <c r="BT390" i="1"/>
  <c r="BL390" i="1"/>
  <c r="CH390" i="1"/>
  <c r="BZ390" i="1"/>
  <c r="BR390" i="1"/>
  <c r="BJ390" i="1"/>
  <c r="BV390" i="1"/>
  <c r="BP390" i="1"/>
  <c r="CF390" i="1"/>
  <c r="BN390" i="1"/>
  <c r="CD390" i="1"/>
  <c r="BX390" i="1"/>
  <c r="CB398" i="1"/>
  <c r="BT398" i="1"/>
  <c r="BL398" i="1"/>
  <c r="CH398" i="1"/>
  <c r="BZ398" i="1"/>
  <c r="BR398" i="1"/>
  <c r="BJ398" i="1"/>
  <c r="BX398" i="1"/>
  <c r="BV398" i="1"/>
  <c r="BP398" i="1"/>
  <c r="CF398" i="1"/>
  <c r="BN398" i="1"/>
  <c r="CD398" i="1"/>
  <c r="CB413" i="1"/>
  <c r="BT413" i="1"/>
  <c r="BL413" i="1"/>
  <c r="CH413" i="1"/>
  <c r="BZ413" i="1"/>
  <c r="BR413" i="1"/>
  <c r="BJ413" i="1"/>
  <c r="BV413" i="1"/>
  <c r="BP413" i="1"/>
  <c r="CF413" i="1"/>
  <c r="BN413" i="1"/>
  <c r="CD413" i="1"/>
  <c r="BX413" i="1"/>
  <c r="CB421" i="1"/>
  <c r="BT421" i="1"/>
  <c r="BL421" i="1"/>
  <c r="CH421" i="1"/>
  <c r="BZ421" i="1"/>
  <c r="BR421" i="1"/>
  <c r="BJ421" i="1"/>
  <c r="BX421" i="1"/>
  <c r="BV421" i="1"/>
  <c r="BP421" i="1"/>
  <c r="CF421" i="1"/>
  <c r="BN421" i="1"/>
  <c r="CD421" i="1"/>
  <c r="CB429" i="1"/>
  <c r="BT429" i="1"/>
  <c r="BL429" i="1"/>
  <c r="CH429" i="1"/>
  <c r="BZ429" i="1"/>
  <c r="BR429" i="1"/>
  <c r="BJ429" i="1"/>
  <c r="CD429" i="1"/>
  <c r="BX429" i="1"/>
  <c r="BV429" i="1"/>
  <c r="BP429" i="1"/>
  <c r="BN429" i="1"/>
  <c r="CF429" i="1"/>
  <c r="CB444" i="1"/>
  <c r="BT444" i="1"/>
  <c r="BL444" i="1"/>
  <c r="CH444" i="1"/>
  <c r="BZ444" i="1"/>
  <c r="BR444" i="1"/>
  <c r="BJ444" i="1"/>
  <c r="BX444" i="1"/>
  <c r="BV444" i="1"/>
  <c r="BP444" i="1"/>
  <c r="CF444" i="1"/>
  <c r="BN444" i="1"/>
  <c r="CD444" i="1"/>
  <c r="CB452" i="1"/>
  <c r="BT452" i="1"/>
  <c r="BL452" i="1"/>
  <c r="CH452" i="1"/>
  <c r="BZ452" i="1"/>
  <c r="BR452" i="1"/>
  <c r="BJ452" i="1"/>
  <c r="CD452" i="1"/>
  <c r="BX452" i="1"/>
  <c r="BV452" i="1"/>
  <c r="BP452" i="1"/>
  <c r="BN452" i="1"/>
  <c r="CF452" i="1"/>
  <c r="CB460" i="1"/>
  <c r="BT460" i="1"/>
  <c r="BL460" i="1"/>
  <c r="CH460" i="1"/>
  <c r="BZ460" i="1"/>
  <c r="BR460" i="1"/>
  <c r="BJ460" i="1"/>
  <c r="CF460" i="1"/>
  <c r="BN460" i="1"/>
  <c r="CD460" i="1"/>
  <c r="BX460" i="1"/>
  <c r="BV460" i="1"/>
  <c r="BP460" i="1"/>
  <c r="CD475" i="1"/>
  <c r="BV475" i="1"/>
  <c r="BN475" i="1"/>
  <c r="CB475" i="1"/>
  <c r="BT475" i="1"/>
  <c r="BL475" i="1"/>
  <c r="CF475" i="1"/>
  <c r="BX475" i="1"/>
  <c r="BP475" i="1"/>
  <c r="BR475" i="1"/>
  <c r="CH475" i="1"/>
  <c r="BJ475" i="1"/>
  <c r="BZ475" i="1"/>
  <c r="CD483" i="1"/>
  <c r="BV483" i="1"/>
  <c r="BN483" i="1"/>
  <c r="CB483" i="1"/>
  <c r="BT483" i="1"/>
  <c r="BL483" i="1"/>
  <c r="CF483" i="1"/>
  <c r="BX483" i="1"/>
  <c r="BP483" i="1"/>
  <c r="BR483" i="1"/>
  <c r="CH483" i="1"/>
  <c r="BJ483" i="1"/>
  <c r="BZ483" i="1"/>
  <c r="CD491" i="1"/>
  <c r="BV491" i="1"/>
  <c r="BN491" i="1"/>
  <c r="CB491" i="1"/>
  <c r="BT491" i="1"/>
  <c r="BL491" i="1"/>
  <c r="CF491" i="1"/>
  <c r="BX491" i="1"/>
  <c r="BP491" i="1"/>
  <c r="BZ491" i="1"/>
  <c r="BR491" i="1"/>
  <c r="CH491" i="1"/>
  <c r="BJ491" i="1"/>
  <c r="CD506" i="1"/>
  <c r="BV506" i="1"/>
  <c r="BN506" i="1"/>
  <c r="CB506" i="1"/>
  <c r="BT506" i="1"/>
  <c r="BL506" i="1"/>
  <c r="CF506" i="1"/>
  <c r="BX506" i="1"/>
  <c r="BP506" i="1"/>
  <c r="BR506" i="1"/>
  <c r="CH506" i="1"/>
  <c r="BJ506" i="1"/>
  <c r="BZ506" i="1"/>
  <c r="CD514" i="1"/>
  <c r="BV514" i="1"/>
  <c r="BN514" i="1"/>
  <c r="CB514" i="1"/>
  <c r="BT514" i="1"/>
  <c r="BL514" i="1"/>
  <c r="CF514" i="1"/>
  <c r="BX514" i="1"/>
  <c r="BP514" i="1"/>
  <c r="BZ514" i="1"/>
  <c r="BR514" i="1"/>
  <c r="BJ514" i="1"/>
  <c r="CH514" i="1"/>
  <c r="CD522" i="1"/>
  <c r="BV522" i="1"/>
  <c r="BN522" i="1"/>
  <c r="CB522" i="1"/>
  <c r="BT522" i="1"/>
  <c r="BL522" i="1"/>
  <c r="CF522" i="1"/>
  <c r="BX522" i="1"/>
  <c r="BP522" i="1"/>
  <c r="CH522" i="1"/>
  <c r="BJ522" i="1"/>
  <c r="BZ522" i="1"/>
  <c r="BR522" i="1"/>
  <c r="CB537" i="1"/>
  <c r="BT537" i="1"/>
  <c r="BL537" i="1"/>
  <c r="CF537" i="1"/>
  <c r="BX537" i="1"/>
  <c r="BP537" i="1"/>
  <c r="BZ537" i="1"/>
  <c r="CD537" i="1"/>
  <c r="BN537" i="1"/>
  <c r="CH537" i="1"/>
  <c r="BV537" i="1"/>
  <c r="BJ537" i="1"/>
  <c r="BR537" i="1"/>
  <c r="CB545" i="1"/>
  <c r="BT545" i="1"/>
  <c r="BL545" i="1"/>
  <c r="CF545" i="1"/>
  <c r="BX545" i="1"/>
  <c r="BP545" i="1"/>
  <c r="BV545" i="1"/>
  <c r="BR545" i="1"/>
  <c r="CD545" i="1"/>
  <c r="BN545" i="1"/>
  <c r="BZ545" i="1"/>
  <c r="BJ545" i="1"/>
  <c r="CH545" i="1"/>
  <c r="CB553" i="1"/>
  <c r="BT553" i="1"/>
  <c r="BL553" i="1"/>
  <c r="CH553" i="1"/>
  <c r="BZ553" i="1"/>
  <c r="BR553" i="1"/>
  <c r="BJ553" i="1"/>
  <c r="CF553" i="1"/>
  <c r="BX553" i="1"/>
  <c r="BP553" i="1"/>
  <c r="CD553" i="1"/>
  <c r="BV553" i="1"/>
  <c r="BN553" i="1"/>
  <c r="CH568" i="1"/>
  <c r="CF568" i="1"/>
  <c r="BX568" i="1"/>
  <c r="BP568" i="1"/>
  <c r="BR568" i="1"/>
  <c r="CD568" i="1"/>
  <c r="BV568" i="1"/>
  <c r="BN568" i="1"/>
  <c r="BJ568" i="1"/>
  <c r="CB568" i="1"/>
  <c r="BT568" i="1"/>
  <c r="BL568" i="1"/>
  <c r="BZ568" i="1"/>
  <c r="BR576" i="1"/>
  <c r="CF576" i="1"/>
  <c r="BX576" i="1"/>
  <c r="BP576" i="1"/>
  <c r="BJ576" i="1"/>
  <c r="CD576" i="1"/>
  <c r="BV576" i="1"/>
  <c r="BN576" i="1"/>
  <c r="BZ576" i="1"/>
  <c r="CB576" i="1"/>
  <c r="BT576" i="1"/>
  <c r="BL576" i="1"/>
  <c r="CH576" i="1"/>
  <c r="CB584" i="1"/>
  <c r="BT584" i="1"/>
  <c r="BL584" i="1"/>
  <c r="CF584" i="1"/>
  <c r="BX584" i="1"/>
  <c r="BP584" i="1"/>
  <c r="BV584" i="1"/>
  <c r="BN584" i="1"/>
  <c r="CH584" i="1"/>
  <c r="BJ584" i="1"/>
  <c r="CD584" i="1"/>
  <c r="BR584" i="1"/>
  <c r="BZ584" i="1"/>
  <c r="CF599" i="1"/>
  <c r="BX599" i="1"/>
  <c r="BP599" i="1"/>
  <c r="CH599" i="1"/>
  <c r="BJ599" i="1"/>
  <c r="CD599" i="1"/>
  <c r="BV599" i="1"/>
  <c r="BN599" i="1"/>
  <c r="BZ599" i="1"/>
  <c r="CB599" i="1"/>
  <c r="BT599" i="1"/>
  <c r="BL599" i="1"/>
  <c r="BR599" i="1"/>
  <c r="BZ607" i="1"/>
  <c r="CF607" i="1"/>
  <c r="BX607" i="1"/>
  <c r="BP607" i="1"/>
  <c r="BJ607" i="1"/>
  <c r="BR607" i="1"/>
  <c r="CD607" i="1"/>
  <c r="BV607" i="1"/>
  <c r="BN607" i="1"/>
  <c r="CH607" i="1"/>
  <c r="CB607" i="1"/>
  <c r="BT607" i="1"/>
  <c r="BL607" i="1"/>
  <c r="BZ615" i="1"/>
  <c r="BJ615" i="1"/>
  <c r="CF615" i="1"/>
  <c r="BX615" i="1"/>
  <c r="BP615" i="1"/>
  <c r="CH615" i="1"/>
  <c r="BR615" i="1"/>
  <c r="CD615" i="1"/>
  <c r="BV615" i="1"/>
  <c r="BN615" i="1"/>
  <c r="CB615" i="1"/>
  <c r="BT615" i="1"/>
  <c r="BL615" i="1"/>
  <c r="BT649" i="1"/>
  <c r="CH649" i="1"/>
  <c r="BZ649" i="1"/>
  <c r="BR649" i="1"/>
  <c r="BJ649" i="1"/>
  <c r="CB649" i="1"/>
  <c r="BL649" i="1"/>
  <c r="CF649" i="1"/>
  <c r="BX649" i="1"/>
  <c r="BP649" i="1"/>
  <c r="CD649" i="1"/>
  <c r="BV649" i="1"/>
  <c r="BN649" i="1"/>
  <c r="CB681" i="1"/>
  <c r="BR681" i="1"/>
  <c r="CF681" i="1"/>
  <c r="BX681" i="1"/>
  <c r="BP681" i="1"/>
  <c r="BJ681" i="1"/>
  <c r="BL681" i="1"/>
  <c r="BZ681" i="1"/>
  <c r="CD681" i="1"/>
  <c r="BV681" i="1"/>
  <c r="BN681" i="1"/>
  <c r="BT681" i="1"/>
  <c r="CH681" i="1"/>
  <c r="CD696" i="1"/>
  <c r="BV696" i="1"/>
  <c r="BN696" i="1"/>
  <c r="BX696" i="1"/>
  <c r="CH696" i="1"/>
  <c r="BR696" i="1"/>
  <c r="CB696" i="1"/>
  <c r="BT696" i="1"/>
  <c r="BL696" i="1"/>
  <c r="BZ696" i="1"/>
  <c r="BJ696" i="1"/>
  <c r="CF696" i="1"/>
  <c r="BP696" i="1"/>
  <c r="CD704" i="1"/>
  <c r="BV704" i="1"/>
  <c r="BN704" i="1"/>
  <c r="CH704" i="1"/>
  <c r="BR704" i="1"/>
  <c r="CF704" i="1"/>
  <c r="BP704" i="1"/>
  <c r="CB704" i="1"/>
  <c r="BT704" i="1"/>
  <c r="BL704" i="1"/>
  <c r="BZ704" i="1"/>
  <c r="BJ704" i="1"/>
  <c r="BX704" i="1"/>
  <c r="CD712" i="1"/>
  <c r="BV712" i="1"/>
  <c r="BN712" i="1"/>
  <c r="BZ712" i="1"/>
  <c r="BX712" i="1"/>
  <c r="CH712" i="1"/>
  <c r="BP712" i="1"/>
  <c r="CB712" i="1"/>
  <c r="BT712" i="1"/>
  <c r="BL712" i="1"/>
  <c r="BJ712" i="1"/>
  <c r="CF712" i="1"/>
  <c r="BR712" i="1"/>
  <c r="CF727" i="1"/>
  <c r="BX727" i="1"/>
  <c r="BP727" i="1"/>
  <c r="CD727" i="1"/>
  <c r="BV727" i="1"/>
  <c r="BN727" i="1"/>
  <c r="BJ727" i="1"/>
  <c r="CB727" i="1"/>
  <c r="BZ727" i="1"/>
  <c r="BT727" i="1"/>
  <c r="CH727" i="1"/>
  <c r="BL727" i="1"/>
  <c r="BR727" i="1"/>
  <c r="CF735" i="1"/>
  <c r="BX735" i="1"/>
  <c r="BP735" i="1"/>
  <c r="CD735" i="1"/>
  <c r="BV735" i="1"/>
  <c r="BN735" i="1"/>
  <c r="BZ735" i="1"/>
  <c r="BT735" i="1"/>
  <c r="BL735" i="1"/>
  <c r="CH735" i="1"/>
  <c r="CB735" i="1"/>
  <c r="BR735" i="1"/>
  <c r="BJ735" i="1"/>
  <c r="CF743" i="1"/>
  <c r="BX743" i="1"/>
  <c r="BP743" i="1"/>
  <c r="CD743" i="1"/>
  <c r="BV743" i="1"/>
  <c r="BN743" i="1"/>
  <c r="CH743" i="1"/>
  <c r="CB743" i="1"/>
  <c r="BJ743" i="1"/>
  <c r="BZ743" i="1"/>
  <c r="BT743" i="1"/>
  <c r="BR743" i="1"/>
  <c r="BL743" i="1"/>
  <c r="CF774" i="1"/>
  <c r="BX774" i="1"/>
  <c r="BP774" i="1"/>
  <c r="CD774" i="1"/>
  <c r="BV774" i="1"/>
  <c r="BN774" i="1"/>
  <c r="CB774" i="1"/>
  <c r="BT774" i="1"/>
  <c r="BL774" i="1"/>
  <c r="BJ774" i="1"/>
  <c r="CH774" i="1"/>
  <c r="BZ774" i="1"/>
  <c r="BR774" i="1"/>
  <c r="CF789" i="1"/>
  <c r="BX789" i="1"/>
  <c r="BP789" i="1"/>
  <c r="CD789" i="1"/>
  <c r="BV789" i="1"/>
  <c r="BN789" i="1"/>
  <c r="CB789" i="1"/>
  <c r="BT789" i="1"/>
  <c r="BL789" i="1"/>
  <c r="BZ789" i="1"/>
  <c r="BR789" i="1"/>
  <c r="BJ789" i="1"/>
  <c r="CH789" i="1"/>
  <c r="CF797" i="1"/>
  <c r="BX797" i="1"/>
  <c r="BP797" i="1"/>
  <c r="CD797" i="1"/>
  <c r="BV797" i="1"/>
  <c r="BN797" i="1"/>
  <c r="CB797" i="1"/>
  <c r="BT797" i="1"/>
  <c r="BL797" i="1"/>
  <c r="BJ797" i="1"/>
  <c r="CH797" i="1"/>
  <c r="BZ797" i="1"/>
  <c r="BR797" i="1"/>
  <c r="CF805" i="1"/>
  <c r="BX805" i="1"/>
  <c r="BP805" i="1"/>
  <c r="CD805" i="1"/>
  <c r="BV805" i="1"/>
  <c r="BN805" i="1"/>
  <c r="CB805" i="1"/>
  <c r="BT805" i="1"/>
  <c r="BL805" i="1"/>
  <c r="BZ805" i="1"/>
  <c r="BR805" i="1"/>
  <c r="BJ805" i="1"/>
  <c r="CH805" i="1"/>
  <c r="CF820" i="1"/>
  <c r="BX820" i="1"/>
  <c r="BP820" i="1"/>
  <c r="CB820" i="1"/>
  <c r="BT820" i="1"/>
  <c r="BL820" i="1"/>
  <c r="BV820" i="1"/>
  <c r="CH820" i="1"/>
  <c r="BR820" i="1"/>
  <c r="CD820" i="1"/>
  <c r="BN820" i="1"/>
  <c r="BZ820" i="1"/>
  <c r="BJ820" i="1"/>
  <c r="CF828" i="1"/>
  <c r="BX828" i="1"/>
  <c r="BP828" i="1"/>
  <c r="CB828" i="1"/>
  <c r="BT828" i="1"/>
  <c r="BL828" i="1"/>
  <c r="BV828" i="1"/>
  <c r="CH828" i="1"/>
  <c r="BR828" i="1"/>
  <c r="CD828" i="1"/>
  <c r="BN828" i="1"/>
  <c r="BZ828" i="1"/>
  <c r="BJ828" i="1"/>
  <c r="CF836" i="1"/>
  <c r="BX836" i="1"/>
  <c r="BP836" i="1"/>
  <c r="CD836" i="1"/>
  <c r="BV836" i="1"/>
  <c r="BN836" i="1"/>
  <c r="CB836" i="1"/>
  <c r="BT836" i="1"/>
  <c r="BL836" i="1"/>
  <c r="BJ836" i="1"/>
  <c r="CH836" i="1"/>
  <c r="BZ836" i="1"/>
  <c r="BR836" i="1"/>
  <c r="CF851" i="1"/>
  <c r="BX851" i="1"/>
  <c r="BP851" i="1"/>
  <c r="CD851" i="1"/>
  <c r="BV851" i="1"/>
  <c r="BN851" i="1"/>
  <c r="CB851" i="1"/>
  <c r="BT851" i="1"/>
  <c r="BL851" i="1"/>
  <c r="BZ851" i="1"/>
  <c r="BR851" i="1"/>
  <c r="BJ851" i="1"/>
  <c r="CH851" i="1"/>
  <c r="CF859" i="1"/>
  <c r="BX859" i="1"/>
  <c r="BP859" i="1"/>
  <c r="CD859" i="1"/>
  <c r="BV859" i="1"/>
  <c r="BN859" i="1"/>
  <c r="CB859" i="1"/>
  <c r="BT859" i="1"/>
  <c r="BL859" i="1"/>
  <c r="BJ859" i="1"/>
  <c r="CH859" i="1"/>
  <c r="BZ859" i="1"/>
  <c r="BR859" i="1"/>
  <c r="CB867" i="1"/>
  <c r="BT867" i="1"/>
  <c r="BL867" i="1"/>
  <c r="CH867" i="1"/>
  <c r="BZ867" i="1"/>
  <c r="BR867" i="1"/>
  <c r="BJ867" i="1"/>
  <c r="CF867" i="1"/>
  <c r="BX867" i="1"/>
  <c r="BP867" i="1"/>
  <c r="BN867" i="1"/>
  <c r="BV867" i="1"/>
  <c r="CD867" i="1"/>
  <c r="CB882" i="1"/>
  <c r="BT882" i="1"/>
  <c r="BL882" i="1"/>
  <c r="BZ882" i="1"/>
  <c r="BR882" i="1"/>
  <c r="BJ882" i="1"/>
  <c r="CH882" i="1"/>
  <c r="BX882" i="1"/>
  <c r="BP882" i="1"/>
  <c r="CF882" i="1"/>
  <c r="CD882" i="1"/>
  <c r="BV882" i="1"/>
  <c r="BN882" i="1"/>
  <c r="CB890" i="1"/>
  <c r="BT890" i="1"/>
  <c r="BL890" i="1"/>
  <c r="CH890" i="1"/>
  <c r="BZ890" i="1"/>
  <c r="BR890" i="1"/>
  <c r="BJ890" i="1"/>
  <c r="BX890" i="1"/>
  <c r="BV890" i="1"/>
  <c r="CF890" i="1"/>
  <c r="BP890" i="1"/>
  <c r="CD890" i="1"/>
  <c r="BN890" i="1"/>
  <c r="CB898" i="1"/>
  <c r="BT898" i="1"/>
  <c r="BL898" i="1"/>
  <c r="CH898" i="1"/>
  <c r="BZ898" i="1"/>
  <c r="BR898" i="1"/>
  <c r="BJ898" i="1"/>
  <c r="BX898" i="1"/>
  <c r="BV898" i="1"/>
  <c r="BP898" i="1"/>
  <c r="BN898" i="1"/>
  <c r="CF898" i="1"/>
  <c r="CD898" i="1"/>
  <c r="CH929" i="1"/>
  <c r="BZ929" i="1"/>
  <c r="BR929" i="1"/>
  <c r="BJ929" i="1"/>
  <c r="CF929" i="1"/>
  <c r="BX929" i="1"/>
  <c r="BP929" i="1"/>
  <c r="BV929" i="1"/>
  <c r="BT929" i="1"/>
  <c r="BN929" i="1"/>
  <c r="BL929" i="1"/>
  <c r="CB929" i="1"/>
  <c r="CD929" i="1"/>
  <c r="CB961" i="1"/>
  <c r="BT961" i="1"/>
  <c r="BL961" i="1"/>
  <c r="CH961" i="1"/>
  <c r="BZ961" i="1"/>
  <c r="BR961" i="1"/>
  <c r="BJ961" i="1"/>
  <c r="CF961" i="1"/>
  <c r="BX961" i="1"/>
  <c r="BP961" i="1"/>
  <c r="CD961" i="1"/>
  <c r="BV961" i="1"/>
  <c r="BN961" i="1"/>
  <c r="CI939" i="1"/>
  <c r="CA939" i="1"/>
  <c r="BS939" i="1"/>
  <c r="BK939" i="1"/>
  <c r="CE939" i="1"/>
  <c r="BW939" i="1"/>
  <c r="BO939" i="1"/>
  <c r="CC939" i="1"/>
  <c r="BU939" i="1"/>
  <c r="BU963" i="1" s="1"/>
  <c r="BM939" i="1"/>
  <c r="BY939" i="1"/>
  <c r="BQ939" i="1"/>
  <c r="CG939" i="1"/>
  <c r="CF53" i="1"/>
  <c r="BX53" i="1"/>
  <c r="BP53" i="1"/>
  <c r="CD53" i="1"/>
  <c r="BV53" i="1"/>
  <c r="BN53" i="1"/>
  <c r="CH53" i="1"/>
  <c r="BZ53" i="1"/>
  <c r="BR53" i="1"/>
  <c r="BJ53" i="1"/>
  <c r="BT53" i="1"/>
  <c r="BL53" i="1"/>
  <c r="CB53" i="1"/>
  <c r="CF138" i="1"/>
  <c r="CD138" i="1"/>
  <c r="CH138" i="1"/>
  <c r="CB138" i="1"/>
  <c r="BT138" i="1"/>
  <c r="BL138" i="1"/>
  <c r="BZ138" i="1"/>
  <c r="BR138" i="1"/>
  <c r="BJ138" i="1"/>
  <c r="BX138" i="1"/>
  <c r="BP138" i="1"/>
  <c r="BV138" i="1"/>
  <c r="BN138" i="1"/>
  <c r="CF239" i="1"/>
  <c r="BX239" i="1"/>
  <c r="BP239" i="1"/>
  <c r="CD239" i="1"/>
  <c r="BV239" i="1"/>
  <c r="BN239" i="1"/>
  <c r="CB239" i="1"/>
  <c r="BT239" i="1"/>
  <c r="BL239" i="1"/>
  <c r="BR239" i="1"/>
  <c r="BJ239" i="1"/>
  <c r="CH239" i="1"/>
  <c r="BZ239" i="1"/>
  <c r="CH9" i="1"/>
  <c r="BZ9" i="1"/>
  <c r="BR9" i="1"/>
  <c r="BJ9" i="1"/>
  <c r="CF9" i="1"/>
  <c r="BX9" i="1"/>
  <c r="BP9" i="1"/>
  <c r="BN9" i="1"/>
  <c r="BL9" i="1"/>
  <c r="CD9" i="1"/>
  <c r="CB9" i="1"/>
  <c r="BT9" i="1"/>
  <c r="BV9" i="1"/>
  <c r="CH56" i="1"/>
  <c r="BZ56" i="1"/>
  <c r="BR56" i="1"/>
  <c r="BJ56" i="1"/>
  <c r="CF56" i="1"/>
  <c r="BX56" i="1"/>
  <c r="BP56" i="1"/>
  <c r="CB56" i="1"/>
  <c r="BT56" i="1"/>
  <c r="BL56" i="1"/>
  <c r="CD56" i="1"/>
  <c r="BV56" i="1"/>
  <c r="BN56" i="1"/>
  <c r="CH118" i="1"/>
  <c r="BZ118" i="1"/>
  <c r="BR118" i="1"/>
  <c r="BJ118" i="1"/>
  <c r="CF118" i="1"/>
  <c r="BX118" i="1"/>
  <c r="BP118" i="1"/>
  <c r="CB118" i="1"/>
  <c r="BT118" i="1"/>
  <c r="BL118" i="1"/>
  <c r="BN118" i="1"/>
  <c r="CD118" i="1"/>
  <c r="BV118" i="1"/>
  <c r="CD180" i="1"/>
  <c r="BV180" i="1"/>
  <c r="BN180" i="1"/>
  <c r="CB180" i="1"/>
  <c r="BT180" i="1"/>
  <c r="BL180" i="1"/>
  <c r="CH180" i="1"/>
  <c r="BZ180" i="1"/>
  <c r="BR180" i="1"/>
  <c r="BJ180" i="1"/>
  <c r="CF180" i="1"/>
  <c r="BP180" i="1"/>
  <c r="BX180" i="1"/>
  <c r="CH257" i="1"/>
  <c r="BZ257" i="1"/>
  <c r="BR257" i="1"/>
  <c r="BJ257" i="1"/>
  <c r="CF257" i="1"/>
  <c r="BX257" i="1"/>
  <c r="BP257" i="1"/>
  <c r="CD257" i="1"/>
  <c r="BV257" i="1"/>
  <c r="BN257" i="1"/>
  <c r="BT257" i="1"/>
  <c r="BL257" i="1"/>
  <c r="CB257" i="1"/>
  <c r="CD319" i="1"/>
  <c r="BV319" i="1"/>
  <c r="BN319" i="1"/>
  <c r="CB319" i="1"/>
  <c r="BT319" i="1"/>
  <c r="BL319" i="1"/>
  <c r="CF319" i="1"/>
  <c r="BZ319" i="1"/>
  <c r="BX319" i="1"/>
  <c r="BR319" i="1"/>
  <c r="BP319" i="1"/>
  <c r="BJ319" i="1"/>
  <c r="CH319" i="1"/>
  <c r="CD381" i="1"/>
  <c r="BV381" i="1"/>
  <c r="BN381" i="1"/>
  <c r="CB381" i="1"/>
  <c r="BT381" i="1"/>
  <c r="BL381" i="1"/>
  <c r="BR381" i="1"/>
  <c r="CH381" i="1"/>
  <c r="BP381" i="1"/>
  <c r="BJ381" i="1"/>
  <c r="CF381" i="1"/>
  <c r="BZ381" i="1"/>
  <c r="BX381" i="1"/>
  <c r="CD443" i="1"/>
  <c r="BV443" i="1"/>
  <c r="BN443" i="1"/>
  <c r="CB443" i="1"/>
  <c r="BT443" i="1"/>
  <c r="BL443" i="1"/>
  <c r="CF443" i="1"/>
  <c r="BZ443" i="1"/>
  <c r="BX443" i="1"/>
  <c r="BR443" i="1"/>
  <c r="CH443" i="1"/>
  <c r="BP443" i="1"/>
  <c r="BJ443" i="1"/>
  <c r="CF521" i="1"/>
  <c r="BX521" i="1"/>
  <c r="BP521" i="1"/>
  <c r="CD521" i="1"/>
  <c r="BV521" i="1"/>
  <c r="BN521" i="1"/>
  <c r="CH521" i="1"/>
  <c r="BZ521" i="1"/>
  <c r="BR521" i="1"/>
  <c r="BJ521" i="1"/>
  <c r="BL521" i="1"/>
  <c r="CB521" i="1"/>
  <c r="BT521" i="1"/>
  <c r="CD11" i="1"/>
  <c r="BV11" i="1"/>
  <c r="BN11" i="1"/>
  <c r="CB11" i="1"/>
  <c r="BT11" i="1"/>
  <c r="BL11" i="1"/>
  <c r="BZ11" i="1"/>
  <c r="BX11" i="1"/>
  <c r="BR11" i="1"/>
  <c r="CF11" i="1"/>
  <c r="BJ11" i="1"/>
  <c r="CH11" i="1"/>
  <c r="BP11" i="1"/>
  <c r="CD50" i="1"/>
  <c r="BV50" i="1"/>
  <c r="BN50" i="1"/>
  <c r="CB50" i="1"/>
  <c r="BT50" i="1"/>
  <c r="BL50" i="1"/>
  <c r="CF50" i="1"/>
  <c r="BX50" i="1"/>
  <c r="BP50" i="1"/>
  <c r="CH50" i="1"/>
  <c r="BZ50" i="1"/>
  <c r="BR50" i="1"/>
  <c r="BJ50" i="1"/>
  <c r="CD104" i="1"/>
  <c r="BV104" i="1"/>
  <c r="BN104" i="1"/>
  <c r="CB104" i="1"/>
  <c r="BT104" i="1"/>
  <c r="BL104" i="1"/>
  <c r="CF104" i="1"/>
  <c r="BX104" i="1"/>
  <c r="BP104" i="1"/>
  <c r="CH104" i="1"/>
  <c r="BJ104" i="1"/>
  <c r="BZ104" i="1"/>
  <c r="BR104" i="1"/>
  <c r="CD143" i="1"/>
  <c r="BV143" i="1"/>
  <c r="BN143" i="1"/>
  <c r="CB143" i="1"/>
  <c r="BT143" i="1"/>
  <c r="BL143" i="1"/>
  <c r="CF143" i="1"/>
  <c r="BX143" i="1"/>
  <c r="BP143" i="1"/>
  <c r="BZ143" i="1"/>
  <c r="BR143" i="1"/>
  <c r="CH143" i="1"/>
  <c r="BJ143" i="1"/>
  <c r="CD197" i="1"/>
  <c r="BV197" i="1"/>
  <c r="BN197" i="1"/>
  <c r="CB197" i="1"/>
  <c r="BT197" i="1"/>
  <c r="BL197" i="1"/>
  <c r="CH197" i="1"/>
  <c r="BZ197" i="1"/>
  <c r="BR197" i="1"/>
  <c r="BJ197" i="1"/>
  <c r="CF197" i="1"/>
  <c r="BX197" i="1"/>
  <c r="BP197" i="1"/>
  <c r="CD244" i="1"/>
  <c r="BV244" i="1"/>
  <c r="BN244" i="1"/>
  <c r="CB244" i="1"/>
  <c r="BT244" i="1"/>
  <c r="BL244" i="1"/>
  <c r="CH244" i="1"/>
  <c r="BZ244" i="1"/>
  <c r="BR244" i="1"/>
  <c r="BJ244" i="1"/>
  <c r="BP244" i="1"/>
  <c r="CF244" i="1"/>
  <c r="BX244" i="1"/>
  <c r="CH298" i="1"/>
  <c r="BZ298" i="1"/>
  <c r="BR298" i="1"/>
  <c r="BJ298" i="1"/>
  <c r="CF298" i="1"/>
  <c r="BX298" i="1"/>
  <c r="BP298" i="1"/>
  <c r="CD298" i="1"/>
  <c r="CB298" i="1"/>
  <c r="BV298" i="1"/>
  <c r="BT298" i="1"/>
  <c r="BN298" i="1"/>
  <c r="BL298" i="1"/>
  <c r="CH352" i="1"/>
  <c r="BZ352" i="1"/>
  <c r="BR352" i="1"/>
  <c r="BJ352" i="1"/>
  <c r="CF352" i="1"/>
  <c r="BX352" i="1"/>
  <c r="BP352" i="1"/>
  <c r="CB352" i="1"/>
  <c r="BV352" i="1"/>
  <c r="BT352" i="1"/>
  <c r="BN352" i="1"/>
  <c r="BL352" i="1"/>
  <c r="CD352" i="1"/>
  <c r="CH399" i="1"/>
  <c r="BZ399" i="1"/>
  <c r="BR399" i="1"/>
  <c r="BJ399" i="1"/>
  <c r="CF399" i="1"/>
  <c r="BX399" i="1"/>
  <c r="BP399" i="1"/>
  <c r="BT399" i="1"/>
  <c r="BN399" i="1"/>
  <c r="CD399" i="1"/>
  <c r="BL399" i="1"/>
  <c r="CB399" i="1"/>
  <c r="BV399" i="1"/>
  <c r="CH453" i="1"/>
  <c r="BZ453" i="1"/>
  <c r="BR453" i="1"/>
  <c r="BJ453" i="1"/>
  <c r="CF453" i="1"/>
  <c r="BX453" i="1"/>
  <c r="BP453" i="1"/>
  <c r="CB453" i="1"/>
  <c r="BV453" i="1"/>
  <c r="BT453" i="1"/>
  <c r="BN453" i="1"/>
  <c r="CD453" i="1"/>
  <c r="BL453" i="1"/>
  <c r="CB507" i="1"/>
  <c r="BT507" i="1"/>
  <c r="BL507" i="1"/>
  <c r="CH507" i="1"/>
  <c r="BZ507" i="1"/>
  <c r="BR507" i="1"/>
  <c r="BJ507" i="1"/>
  <c r="CD507" i="1"/>
  <c r="BV507" i="1"/>
  <c r="BN507" i="1"/>
  <c r="BP507" i="1"/>
  <c r="CF507" i="1"/>
  <c r="BX507" i="1"/>
  <c r="CH554" i="1"/>
  <c r="BZ554" i="1"/>
  <c r="BR554" i="1"/>
  <c r="BJ554" i="1"/>
  <c r="CF554" i="1"/>
  <c r="BX554" i="1"/>
  <c r="BP554" i="1"/>
  <c r="CD554" i="1"/>
  <c r="BV554" i="1"/>
  <c r="BN554" i="1"/>
  <c r="BT554" i="1"/>
  <c r="CB554" i="1"/>
  <c r="BL554" i="1"/>
  <c r="CF608" i="1"/>
  <c r="CD608" i="1"/>
  <c r="BV608" i="1"/>
  <c r="BN608" i="1"/>
  <c r="BP608" i="1"/>
  <c r="CB608" i="1"/>
  <c r="BT608" i="1"/>
  <c r="BL608" i="1"/>
  <c r="CH608" i="1"/>
  <c r="BZ608" i="1"/>
  <c r="BR608" i="1"/>
  <c r="BJ608" i="1"/>
  <c r="BX608" i="1"/>
  <c r="CD728" i="1"/>
  <c r="BV728" i="1"/>
  <c r="BN728" i="1"/>
  <c r="CB728" i="1"/>
  <c r="BT728" i="1"/>
  <c r="BL728" i="1"/>
  <c r="BZ728" i="1"/>
  <c r="BX728" i="1"/>
  <c r="BR728" i="1"/>
  <c r="BP728" i="1"/>
  <c r="CF728" i="1"/>
  <c r="BJ728" i="1"/>
  <c r="CH728" i="1"/>
  <c r="CD821" i="1"/>
  <c r="BV821" i="1"/>
  <c r="BN821" i="1"/>
  <c r="CH821" i="1"/>
  <c r="BZ821" i="1"/>
  <c r="BR821" i="1"/>
  <c r="BJ821" i="1"/>
  <c r="CB821" i="1"/>
  <c r="BL821" i="1"/>
  <c r="BX821" i="1"/>
  <c r="BT821" i="1"/>
  <c r="BP821" i="1"/>
  <c r="CF821" i="1"/>
  <c r="CH860" i="1"/>
  <c r="BZ860" i="1"/>
  <c r="BR860" i="1"/>
  <c r="CF860" i="1"/>
  <c r="BX860" i="1"/>
  <c r="BP860" i="1"/>
  <c r="CD860" i="1"/>
  <c r="BN860" i="1"/>
  <c r="CB860" i="1"/>
  <c r="BL860" i="1"/>
  <c r="BJ860" i="1"/>
  <c r="BT860" i="1"/>
  <c r="BV860" i="1"/>
  <c r="CB939" i="1"/>
  <c r="BT939" i="1"/>
  <c r="BL939" i="1"/>
  <c r="CH939" i="1"/>
  <c r="BZ939" i="1"/>
  <c r="BR939" i="1"/>
  <c r="BJ939" i="1"/>
  <c r="CF939" i="1"/>
  <c r="CD939" i="1"/>
  <c r="BX939" i="1"/>
  <c r="BV939" i="1"/>
  <c r="BP939" i="1"/>
  <c r="BN939" i="1"/>
  <c r="CF14" i="1"/>
  <c r="BX14" i="1"/>
  <c r="BP14" i="1"/>
  <c r="CD14" i="1"/>
  <c r="BV14" i="1"/>
  <c r="BN14" i="1"/>
  <c r="CH14" i="1"/>
  <c r="BL14" i="1"/>
  <c r="BJ14" i="1"/>
  <c r="CB14" i="1"/>
  <c r="BZ14" i="1"/>
  <c r="BR14" i="1"/>
  <c r="BT14" i="1"/>
  <c r="CF76" i="1"/>
  <c r="BX76" i="1"/>
  <c r="BP76" i="1"/>
  <c r="CD76" i="1"/>
  <c r="BV76" i="1"/>
  <c r="BN76" i="1"/>
  <c r="CH76" i="1"/>
  <c r="BZ76" i="1"/>
  <c r="BR76" i="1"/>
  <c r="BJ76" i="1"/>
  <c r="BL76" i="1"/>
  <c r="CB76" i="1"/>
  <c r="BT76" i="1"/>
  <c r="CF107" i="1"/>
  <c r="BX107" i="1"/>
  <c r="BP107" i="1"/>
  <c r="CD107" i="1"/>
  <c r="BV107" i="1"/>
  <c r="BN107" i="1"/>
  <c r="CH107" i="1"/>
  <c r="BZ107" i="1"/>
  <c r="BR107" i="1"/>
  <c r="BJ107" i="1"/>
  <c r="BT107" i="1"/>
  <c r="BL107" i="1"/>
  <c r="CB107" i="1"/>
  <c r="BZ169" i="1"/>
  <c r="BP169" i="1"/>
  <c r="BN169" i="1"/>
  <c r="CH169" i="1"/>
  <c r="BX169" i="1"/>
  <c r="BV169" i="1"/>
  <c r="BL169" i="1"/>
  <c r="CF169" i="1"/>
  <c r="BJ169" i="1"/>
  <c r="CB169" i="1"/>
  <c r="BR169" i="1"/>
  <c r="CD169" i="1"/>
  <c r="BT169" i="1"/>
  <c r="CF216" i="1"/>
  <c r="BX216" i="1"/>
  <c r="BP216" i="1"/>
  <c r="CD216" i="1"/>
  <c r="BV216" i="1"/>
  <c r="BN216" i="1"/>
  <c r="CB216" i="1"/>
  <c r="BT216" i="1"/>
  <c r="BL216" i="1"/>
  <c r="BR216" i="1"/>
  <c r="BJ216" i="1"/>
  <c r="CH216" i="1"/>
  <c r="BZ216" i="1"/>
  <c r="CB293" i="1"/>
  <c r="BT293" i="1"/>
  <c r="BL293" i="1"/>
  <c r="CH293" i="1"/>
  <c r="BZ293" i="1"/>
  <c r="BR293" i="1"/>
  <c r="BJ293" i="1"/>
  <c r="CF293" i="1"/>
  <c r="CD293" i="1"/>
  <c r="BX293" i="1"/>
  <c r="BV293" i="1"/>
  <c r="BP293" i="1"/>
  <c r="BN293" i="1"/>
  <c r="CH17" i="1"/>
  <c r="BZ17" i="1"/>
  <c r="BR17" i="1"/>
  <c r="BJ17" i="1"/>
  <c r="CF17" i="1"/>
  <c r="BX17" i="1"/>
  <c r="BP17" i="1"/>
  <c r="BV17" i="1"/>
  <c r="BT17" i="1"/>
  <c r="BN17" i="1"/>
  <c r="BL17" i="1"/>
  <c r="CD17" i="1"/>
  <c r="CB17" i="1"/>
  <c r="CH48" i="1"/>
  <c r="BZ48" i="1"/>
  <c r="BR48" i="1"/>
  <c r="BJ48" i="1"/>
  <c r="CF48" i="1"/>
  <c r="BX48" i="1"/>
  <c r="BP48" i="1"/>
  <c r="CB48" i="1"/>
  <c r="BT48" i="1"/>
  <c r="BL48" i="1"/>
  <c r="BV48" i="1"/>
  <c r="BN48" i="1"/>
  <c r="CD48" i="1"/>
  <c r="CH87" i="1"/>
  <c r="BZ87" i="1"/>
  <c r="BR87" i="1"/>
  <c r="BJ87" i="1"/>
  <c r="CF87" i="1"/>
  <c r="BX87" i="1"/>
  <c r="BP87" i="1"/>
  <c r="CB87" i="1"/>
  <c r="BT87" i="1"/>
  <c r="BL87" i="1"/>
  <c r="CD87" i="1"/>
  <c r="BV87" i="1"/>
  <c r="BN87" i="1"/>
  <c r="CH110" i="1"/>
  <c r="BZ110" i="1"/>
  <c r="BR110" i="1"/>
  <c r="BJ110" i="1"/>
  <c r="CF110" i="1"/>
  <c r="BX110" i="1"/>
  <c r="BP110" i="1"/>
  <c r="CB110" i="1"/>
  <c r="BT110" i="1"/>
  <c r="BL110" i="1"/>
  <c r="CD110" i="1"/>
  <c r="BV110" i="1"/>
  <c r="BN110" i="1"/>
  <c r="CH149" i="1"/>
  <c r="BZ149" i="1"/>
  <c r="BR149" i="1"/>
  <c r="BJ149" i="1"/>
  <c r="CF149" i="1"/>
  <c r="BX149" i="1"/>
  <c r="BP149" i="1"/>
  <c r="CB149" i="1"/>
  <c r="BT149" i="1"/>
  <c r="BL149" i="1"/>
  <c r="BN149" i="1"/>
  <c r="CD149" i="1"/>
  <c r="BV149" i="1"/>
  <c r="CH195" i="1"/>
  <c r="BZ195" i="1"/>
  <c r="BR195" i="1"/>
  <c r="BJ195" i="1"/>
  <c r="CF195" i="1"/>
  <c r="BX195" i="1"/>
  <c r="BP195" i="1"/>
  <c r="CD195" i="1"/>
  <c r="BV195" i="1"/>
  <c r="BN195" i="1"/>
  <c r="BT195" i="1"/>
  <c r="BL195" i="1"/>
  <c r="CB195" i="1"/>
  <c r="CH226" i="1"/>
  <c r="BZ226" i="1"/>
  <c r="BR226" i="1"/>
  <c r="BJ226" i="1"/>
  <c r="CF226" i="1"/>
  <c r="BX226" i="1"/>
  <c r="BP226" i="1"/>
  <c r="CD226" i="1"/>
  <c r="BV226" i="1"/>
  <c r="BN226" i="1"/>
  <c r="CB226" i="1"/>
  <c r="BT226" i="1"/>
  <c r="BL226" i="1"/>
  <c r="CH265" i="1"/>
  <c r="BZ265" i="1"/>
  <c r="BR265" i="1"/>
  <c r="BJ265" i="1"/>
  <c r="CF265" i="1"/>
  <c r="BX265" i="1"/>
  <c r="BP265" i="1"/>
  <c r="CD265" i="1"/>
  <c r="BV265" i="1"/>
  <c r="BN265" i="1"/>
  <c r="CB265" i="1"/>
  <c r="BT265" i="1"/>
  <c r="BL265" i="1"/>
  <c r="CD296" i="1"/>
  <c r="BV296" i="1"/>
  <c r="BN296" i="1"/>
  <c r="CB296" i="1"/>
  <c r="BT296" i="1"/>
  <c r="BL296" i="1"/>
  <c r="BZ296" i="1"/>
  <c r="BX296" i="1"/>
  <c r="BR296" i="1"/>
  <c r="BP296" i="1"/>
  <c r="BJ296" i="1"/>
  <c r="CF296" i="1"/>
  <c r="CH296" i="1"/>
  <c r="CD350" i="1"/>
  <c r="BV350" i="1"/>
  <c r="BN350" i="1"/>
  <c r="CB350" i="1"/>
  <c r="BT350" i="1"/>
  <c r="BL350" i="1"/>
  <c r="CH350" i="1"/>
  <c r="BP350" i="1"/>
  <c r="BJ350" i="1"/>
  <c r="CF350" i="1"/>
  <c r="BZ350" i="1"/>
  <c r="BX350" i="1"/>
  <c r="BR350" i="1"/>
  <c r="CD397" i="1"/>
  <c r="BV397" i="1"/>
  <c r="BN397" i="1"/>
  <c r="CB397" i="1"/>
  <c r="BT397" i="1"/>
  <c r="BL397" i="1"/>
  <c r="CF397" i="1"/>
  <c r="BZ397" i="1"/>
  <c r="BX397" i="1"/>
  <c r="BR397" i="1"/>
  <c r="BJ397" i="1"/>
  <c r="BP397" i="1"/>
  <c r="CH397" i="1"/>
  <c r="CF482" i="1"/>
  <c r="BX482" i="1"/>
  <c r="BP482" i="1"/>
  <c r="CD482" i="1"/>
  <c r="BV482" i="1"/>
  <c r="BN482" i="1"/>
  <c r="CH482" i="1"/>
  <c r="BZ482" i="1"/>
  <c r="BR482" i="1"/>
  <c r="BJ482" i="1"/>
  <c r="CB482" i="1"/>
  <c r="BT482" i="1"/>
  <c r="BL482" i="1"/>
  <c r="CD42" i="1"/>
  <c r="BV42" i="1"/>
  <c r="BN42" i="1"/>
  <c r="CB42" i="1"/>
  <c r="BT42" i="1"/>
  <c r="BL42" i="1"/>
  <c r="CF42" i="1"/>
  <c r="BX42" i="1"/>
  <c r="BP42" i="1"/>
  <c r="BR42" i="1"/>
  <c r="BJ42" i="1"/>
  <c r="CH42" i="1"/>
  <c r="BZ42" i="1"/>
  <c r="CD73" i="1"/>
  <c r="BV73" i="1"/>
  <c r="BN73" i="1"/>
  <c r="CB73" i="1"/>
  <c r="BT73" i="1"/>
  <c r="BL73" i="1"/>
  <c r="CF73" i="1"/>
  <c r="BX73" i="1"/>
  <c r="BP73" i="1"/>
  <c r="BJ73" i="1"/>
  <c r="BZ73" i="1"/>
  <c r="BR73" i="1"/>
  <c r="CH73" i="1"/>
  <c r="CD89" i="1"/>
  <c r="BV89" i="1"/>
  <c r="BN89" i="1"/>
  <c r="CB89" i="1"/>
  <c r="BT89" i="1"/>
  <c r="BL89" i="1"/>
  <c r="CF89" i="1"/>
  <c r="BX89" i="1"/>
  <c r="BP89" i="1"/>
  <c r="CH89" i="1"/>
  <c r="BZ89" i="1"/>
  <c r="BR89" i="1"/>
  <c r="BJ89" i="1"/>
  <c r="CD120" i="1"/>
  <c r="BV120" i="1"/>
  <c r="BN120" i="1"/>
  <c r="CB120" i="1"/>
  <c r="BT120" i="1"/>
  <c r="BL120" i="1"/>
  <c r="CF120" i="1"/>
  <c r="BX120" i="1"/>
  <c r="BP120" i="1"/>
  <c r="BZ120" i="1"/>
  <c r="BR120" i="1"/>
  <c r="CH120" i="1"/>
  <c r="BJ120" i="1"/>
  <c r="CD151" i="1"/>
  <c r="BV151" i="1"/>
  <c r="BN151" i="1"/>
  <c r="CB151" i="1"/>
  <c r="BT151" i="1"/>
  <c r="BL151" i="1"/>
  <c r="CF151" i="1"/>
  <c r="BX151" i="1"/>
  <c r="BP151" i="1"/>
  <c r="BJ151" i="1"/>
  <c r="BZ151" i="1"/>
  <c r="BR151" i="1"/>
  <c r="CH151" i="1"/>
  <c r="CH182" i="1"/>
  <c r="BZ182" i="1"/>
  <c r="BR182" i="1"/>
  <c r="BJ182" i="1"/>
  <c r="CF182" i="1"/>
  <c r="BX182" i="1"/>
  <c r="BP182" i="1"/>
  <c r="CD182" i="1"/>
  <c r="BV182" i="1"/>
  <c r="BN182" i="1"/>
  <c r="BT182" i="1"/>
  <c r="BL182" i="1"/>
  <c r="CB182" i="1"/>
  <c r="CD213" i="1"/>
  <c r="BV213" i="1"/>
  <c r="BN213" i="1"/>
  <c r="CB213" i="1"/>
  <c r="BT213" i="1"/>
  <c r="BL213" i="1"/>
  <c r="CH213" i="1"/>
  <c r="BZ213" i="1"/>
  <c r="BR213" i="1"/>
  <c r="BJ213" i="1"/>
  <c r="CF213" i="1"/>
  <c r="BX213" i="1"/>
  <c r="BP213" i="1"/>
  <c r="CD236" i="1"/>
  <c r="BV236" i="1"/>
  <c r="BN236" i="1"/>
  <c r="CB236" i="1"/>
  <c r="BT236" i="1"/>
  <c r="BL236" i="1"/>
  <c r="CH236" i="1"/>
  <c r="BZ236" i="1"/>
  <c r="BR236" i="1"/>
  <c r="BJ236" i="1"/>
  <c r="CF236" i="1"/>
  <c r="BX236" i="1"/>
  <c r="BP236" i="1"/>
  <c r="CD267" i="1"/>
  <c r="BV267" i="1"/>
  <c r="BN267" i="1"/>
  <c r="CB267" i="1"/>
  <c r="BT267" i="1"/>
  <c r="BL267" i="1"/>
  <c r="CH267" i="1"/>
  <c r="BZ267" i="1"/>
  <c r="BR267" i="1"/>
  <c r="BJ267" i="1"/>
  <c r="BP267" i="1"/>
  <c r="CF267" i="1"/>
  <c r="BX267" i="1"/>
  <c r="CH290" i="1"/>
  <c r="BZ290" i="1"/>
  <c r="BR290" i="1"/>
  <c r="BJ290" i="1"/>
  <c r="CF290" i="1"/>
  <c r="BX290" i="1"/>
  <c r="BP290" i="1"/>
  <c r="BV290" i="1"/>
  <c r="BT290" i="1"/>
  <c r="BN290" i="1"/>
  <c r="BL290" i="1"/>
  <c r="CB290" i="1"/>
  <c r="CD290" i="1"/>
  <c r="CH321" i="1"/>
  <c r="BZ321" i="1"/>
  <c r="BR321" i="1"/>
  <c r="BJ321" i="1"/>
  <c r="CF321" i="1"/>
  <c r="BX321" i="1"/>
  <c r="BP321" i="1"/>
  <c r="BT321" i="1"/>
  <c r="BN321" i="1"/>
  <c r="CD321" i="1"/>
  <c r="BL321" i="1"/>
  <c r="CB321" i="1"/>
  <c r="BV321" i="1"/>
  <c r="CH337" i="1"/>
  <c r="BZ337" i="1"/>
  <c r="BR337" i="1"/>
  <c r="BJ337" i="1"/>
  <c r="CF337" i="1"/>
  <c r="BX337" i="1"/>
  <c r="BP337" i="1"/>
  <c r="CD337" i="1"/>
  <c r="CB337" i="1"/>
  <c r="BV337" i="1"/>
  <c r="BT337" i="1"/>
  <c r="BL337" i="1"/>
  <c r="BN337" i="1"/>
  <c r="CH368" i="1"/>
  <c r="BZ368" i="1"/>
  <c r="BR368" i="1"/>
  <c r="BJ368" i="1"/>
  <c r="CF368" i="1"/>
  <c r="BX368" i="1"/>
  <c r="BP368" i="1"/>
  <c r="BN368" i="1"/>
  <c r="CD368" i="1"/>
  <c r="BL368" i="1"/>
  <c r="CB368" i="1"/>
  <c r="BV368" i="1"/>
  <c r="BT368" i="1"/>
  <c r="CH391" i="1"/>
  <c r="BZ391" i="1"/>
  <c r="BR391" i="1"/>
  <c r="BJ391" i="1"/>
  <c r="CF391" i="1"/>
  <c r="BX391" i="1"/>
  <c r="BP391" i="1"/>
  <c r="BN391" i="1"/>
  <c r="CD391" i="1"/>
  <c r="BL391" i="1"/>
  <c r="CB391" i="1"/>
  <c r="BV391" i="1"/>
  <c r="BT391" i="1"/>
  <c r="CH422" i="1"/>
  <c r="BZ422" i="1"/>
  <c r="BR422" i="1"/>
  <c r="BJ422" i="1"/>
  <c r="CF422" i="1"/>
  <c r="BX422" i="1"/>
  <c r="BP422" i="1"/>
  <c r="BT422" i="1"/>
  <c r="BN422" i="1"/>
  <c r="CD422" i="1"/>
  <c r="BL422" i="1"/>
  <c r="BV422" i="1"/>
  <c r="CB422" i="1"/>
  <c r="CH445" i="1"/>
  <c r="BZ445" i="1"/>
  <c r="BR445" i="1"/>
  <c r="BJ445" i="1"/>
  <c r="CF445" i="1"/>
  <c r="BX445" i="1"/>
  <c r="BP445" i="1"/>
  <c r="BT445" i="1"/>
  <c r="BN445" i="1"/>
  <c r="CD445" i="1"/>
  <c r="BL445" i="1"/>
  <c r="BV445" i="1"/>
  <c r="CB445" i="1"/>
  <c r="CB476" i="1"/>
  <c r="BT476" i="1"/>
  <c r="BL476" i="1"/>
  <c r="CH476" i="1"/>
  <c r="BZ476" i="1"/>
  <c r="BR476" i="1"/>
  <c r="BJ476" i="1"/>
  <c r="CD476" i="1"/>
  <c r="BV476" i="1"/>
  <c r="BN476" i="1"/>
  <c r="CF476" i="1"/>
  <c r="BX476" i="1"/>
  <c r="BP476" i="1"/>
  <c r="CB492" i="1"/>
  <c r="BT492" i="1"/>
  <c r="BL492" i="1"/>
  <c r="CH492" i="1"/>
  <c r="BZ492" i="1"/>
  <c r="BR492" i="1"/>
  <c r="BJ492" i="1"/>
  <c r="CD492" i="1"/>
  <c r="BV492" i="1"/>
  <c r="BN492" i="1"/>
  <c r="BX492" i="1"/>
  <c r="BP492" i="1"/>
  <c r="CF492" i="1"/>
  <c r="CB523" i="1"/>
  <c r="BT523" i="1"/>
  <c r="BL523" i="1"/>
  <c r="CH523" i="1"/>
  <c r="BZ523" i="1"/>
  <c r="BR523" i="1"/>
  <c r="BJ523" i="1"/>
  <c r="CD523" i="1"/>
  <c r="BV523" i="1"/>
  <c r="BN523" i="1"/>
  <c r="BX523" i="1"/>
  <c r="BP523" i="1"/>
  <c r="CF523" i="1"/>
  <c r="CH538" i="1"/>
  <c r="BZ538" i="1"/>
  <c r="BR538" i="1"/>
  <c r="BJ538" i="1"/>
  <c r="CD538" i="1"/>
  <c r="BV538" i="1"/>
  <c r="BN538" i="1"/>
  <c r="BL538" i="1"/>
  <c r="CF538" i="1"/>
  <c r="BX538" i="1"/>
  <c r="BT538" i="1"/>
  <c r="CB538" i="1"/>
  <c r="BP538" i="1"/>
  <c r="CD569" i="1"/>
  <c r="BV569" i="1"/>
  <c r="BN569" i="1"/>
  <c r="CF569" i="1"/>
  <c r="BP569" i="1"/>
  <c r="CB569" i="1"/>
  <c r="BT569" i="1"/>
  <c r="BL569" i="1"/>
  <c r="BX569" i="1"/>
  <c r="CH569" i="1"/>
  <c r="BZ569" i="1"/>
  <c r="BR569" i="1"/>
  <c r="BJ569" i="1"/>
  <c r="CH585" i="1"/>
  <c r="BZ585" i="1"/>
  <c r="BR585" i="1"/>
  <c r="BJ585" i="1"/>
  <c r="CD585" i="1"/>
  <c r="BV585" i="1"/>
  <c r="BN585" i="1"/>
  <c r="CB585" i="1"/>
  <c r="BT585" i="1"/>
  <c r="BP585" i="1"/>
  <c r="BX585" i="1"/>
  <c r="BL585" i="1"/>
  <c r="CF585" i="1"/>
  <c r="BZ650" i="1"/>
  <c r="CF650" i="1"/>
  <c r="BX650" i="1"/>
  <c r="BP650" i="1"/>
  <c r="BR650" i="1"/>
  <c r="CD650" i="1"/>
  <c r="BV650" i="1"/>
  <c r="BN650" i="1"/>
  <c r="BJ650" i="1"/>
  <c r="CB650" i="1"/>
  <c r="BT650" i="1"/>
  <c r="BL650" i="1"/>
  <c r="CH650" i="1"/>
  <c r="CH682" i="1"/>
  <c r="BR682" i="1"/>
  <c r="BP682" i="1"/>
  <c r="CD682" i="1"/>
  <c r="BV682" i="1"/>
  <c r="BN682" i="1"/>
  <c r="BZ682" i="1"/>
  <c r="BJ682" i="1"/>
  <c r="BX682" i="1"/>
  <c r="CB682" i="1"/>
  <c r="BT682" i="1"/>
  <c r="BL682" i="1"/>
  <c r="CF682" i="1"/>
  <c r="CB705" i="1"/>
  <c r="BT705" i="1"/>
  <c r="BL705" i="1"/>
  <c r="BX705" i="1"/>
  <c r="BV705" i="1"/>
  <c r="CH705" i="1"/>
  <c r="BZ705" i="1"/>
  <c r="BR705" i="1"/>
  <c r="BJ705" i="1"/>
  <c r="BP705" i="1"/>
  <c r="CD705" i="1"/>
  <c r="BN705" i="1"/>
  <c r="CF705" i="1"/>
  <c r="CD736" i="1"/>
  <c r="BV736" i="1"/>
  <c r="BN736" i="1"/>
  <c r="CB736" i="1"/>
  <c r="BT736" i="1"/>
  <c r="BL736" i="1"/>
  <c r="BX736" i="1"/>
  <c r="BR736" i="1"/>
  <c r="CH736" i="1"/>
  <c r="BP736" i="1"/>
  <c r="CF736" i="1"/>
  <c r="BJ736" i="1"/>
  <c r="BZ736" i="1"/>
  <c r="CD790" i="1"/>
  <c r="BV790" i="1"/>
  <c r="BN790" i="1"/>
  <c r="CB790" i="1"/>
  <c r="BT790" i="1"/>
  <c r="BL790" i="1"/>
  <c r="CH790" i="1"/>
  <c r="BZ790" i="1"/>
  <c r="BR790" i="1"/>
  <c r="BJ790" i="1"/>
  <c r="CF790" i="1"/>
  <c r="BX790" i="1"/>
  <c r="BP790" i="1"/>
  <c r="CH806" i="1"/>
  <c r="BV806" i="1"/>
  <c r="BN806" i="1"/>
  <c r="CD806" i="1"/>
  <c r="CB806" i="1"/>
  <c r="BT806" i="1"/>
  <c r="BL806" i="1"/>
  <c r="BZ806" i="1"/>
  <c r="BR806" i="1"/>
  <c r="BJ806" i="1"/>
  <c r="CF806" i="1"/>
  <c r="BX806" i="1"/>
  <c r="BP806" i="1"/>
  <c r="CD837" i="1"/>
  <c r="BV837" i="1"/>
  <c r="BN837" i="1"/>
  <c r="CB837" i="1"/>
  <c r="BT837" i="1"/>
  <c r="BL837" i="1"/>
  <c r="CH837" i="1"/>
  <c r="BZ837" i="1"/>
  <c r="BR837" i="1"/>
  <c r="BJ837" i="1"/>
  <c r="BP837" i="1"/>
  <c r="CF837" i="1"/>
  <c r="BX837" i="1"/>
  <c r="CH868" i="1"/>
  <c r="BZ868" i="1"/>
  <c r="BR868" i="1"/>
  <c r="BJ868" i="1"/>
  <c r="CF868" i="1"/>
  <c r="BX868" i="1"/>
  <c r="BP868" i="1"/>
  <c r="CD868" i="1"/>
  <c r="BV868" i="1"/>
  <c r="BN868" i="1"/>
  <c r="BT868" i="1"/>
  <c r="BL868" i="1"/>
  <c r="CB868" i="1"/>
  <c r="CH891" i="1"/>
  <c r="BZ891" i="1"/>
  <c r="BR891" i="1"/>
  <c r="BJ891" i="1"/>
  <c r="CF891" i="1"/>
  <c r="BX891" i="1"/>
  <c r="BP891" i="1"/>
  <c r="BN891" i="1"/>
  <c r="BL891" i="1"/>
  <c r="CD891" i="1"/>
  <c r="CB891" i="1"/>
  <c r="BV891" i="1"/>
  <c r="BT891" i="1"/>
  <c r="CF930" i="1"/>
  <c r="BX930" i="1"/>
  <c r="BP930" i="1"/>
  <c r="CD930" i="1"/>
  <c r="BV930" i="1"/>
  <c r="BN930" i="1"/>
  <c r="BT930" i="1"/>
  <c r="BR930" i="1"/>
  <c r="CH930" i="1"/>
  <c r="BL930" i="1"/>
  <c r="BJ930" i="1"/>
  <c r="CB930" i="1"/>
  <c r="BZ930" i="1"/>
  <c r="CB12" i="1"/>
  <c r="BT12" i="1"/>
  <c r="BL12" i="1"/>
  <c r="CH12" i="1"/>
  <c r="BZ12" i="1"/>
  <c r="BR12" i="1"/>
  <c r="BJ12" i="1"/>
  <c r="BX12" i="1"/>
  <c r="BV12" i="1"/>
  <c r="BP12" i="1"/>
  <c r="BN12" i="1"/>
  <c r="CF12" i="1"/>
  <c r="CD12" i="1"/>
  <c r="CB20" i="1"/>
  <c r="BT20" i="1"/>
  <c r="BL20" i="1"/>
  <c r="CH20" i="1"/>
  <c r="BZ20" i="1"/>
  <c r="BR20" i="1"/>
  <c r="BJ20" i="1"/>
  <c r="CD20" i="1"/>
  <c r="BX20" i="1"/>
  <c r="BV20" i="1"/>
  <c r="CF20" i="1"/>
  <c r="BN20" i="1"/>
  <c r="BP20" i="1"/>
  <c r="CB28" i="1"/>
  <c r="BT28" i="1"/>
  <c r="BL28" i="1"/>
  <c r="CH28" i="1"/>
  <c r="BZ28" i="1"/>
  <c r="BR28" i="1"/>
  <c r="BJ28" i="1"/>
  <c r="BN28" i="1"/>
  <c r="CF28" i="1"/>
  <c r="CD28" i="1"/>
  <c r="BX28" i="1"/>
  <c r="BP28" i="1"/>
  <c r="BV28" i="1"/>
  <c r="CB43" i="1"/>
  <c r="BT43" i="1"/>
  <c r="BL43" i="1"/>
  <c r="CH43" i="1"/>
  <c r="BZ43" i="1"/>
  <c r="BR43" i="1"/>
  <c r="BJ43" i="1"/>
  <c r="CD43" i="1"/>
  <c r="BV43" i="1"/>
  <c r="BN43" i="1"/>
  <c r="BX43" i="1"/>
  <c r="BP43" i="1"/>
  <c r="CF43" i="1"/>
  <c r="CB51" i="1"/>
  <c r="BT51" i="1"/>
  <c r="BL51" i="1"/>
  <c r="CH51" i="1"/>
  <c r="BZ51" i="1"/>
  <c r="BR51" i="1"/>
  <c r="BJ51" i="1"/>
  <c r="CD51" i="1"/>
  <c r="BV51" i="1"/>
  <c r="BN51" i="1"/>
  <c r="CF51" i="1"/>
  <c r="BX51" i="1"/>
  <c r="BP51" i="1"/>
  <c r="CB59" i="1"/>
  <c r="BT59" i="1"/>
  <c r="BL59" i="1"/>
  <c r="CH59" i="1"/>
  <c r="BZ59" i="1"/>
  <c r="BR59" i="1"/>
  <c r="BJ59" i="1"/>
  <c r="CD59" i="1"/>
  <c r="BV59" i="1"/>
  <c r="BN59" i="1"/>
  <c r="BX59" i="1"/>
  <c r="BP59" i="1"/>
  <c r="CF59" i="1"/>
  <c r="CB74" i="1"/>
  <c r="BT74" i="1"/>
  <c r="BL74" i="1"/>
  <c r="CH74" i="1"/>
  <c r="BZ74" i="1"/>
  <c r="BR74" i="1"/>
  <c r="BJ74" i="1"/>
  <c r="CD74" i="1"/>
  <c r="BV74" i="1"/>
  <c r="BN74" i="1"/>
  <c r="BX74" i="1"/>
  <c r="BP74" i="1"/>
  <c r="CF74" i="1"/>
  <c r="CB82" i="1"/>
  <c r="BT82" i="1"/>
  <c r="BL82" i="1"/>
  <c r="CH82" i="1"/>
  <c r="BZ82" i="1"/>
  <c r="BR82" i="1"/>
  <c r="BJ82" i="1"/>
  <c r="CD82" i="1"/>
  <c r="BV82" i="1"/>
  <c r="BN82" i="1"/>
  <c r="CF82" i="1"/>
  <c r="BX82" i="1"/>
  <c r="BP82" i="1"/>
  <c r="CB90" i="1"/>
  <c r="BT90" i="1"/>
  <c r="BL90" i="1"/>
  <c r="CH90" i="1"/>
  <c r="BZ90" i="1"/>
  <c r="BR90" i="1"/>
  <c r="BJ90" i="1"/>
  <c r="CD90" i="1"/>
  <c r="BV90" i="1"/>
  <c r="BN90" i="1"/>
  <c r="CF90" i="1"/>
  <c r="BX90" i="1"/>
  <c r="BP90" i="1"/>
  <c r="CB105" i="1"/>
  <c r="BT105" i="1"/>
  <c r="BL105" i="1"/>
  <c r="CH105" i="1"/>
  <c r="BZ105" i="1"/>
  <c r="BR105" i="1"/>
  <c r="BJ105" i="1"/>
  <c r="CD105" i="1"/>
  <c r="BV105" i="1"/>
  <c r="BN105" i="1"/>
  <c r="CF105" i="1"/>
  <c r="BX105" i="1"/>
  <c r="BP105" i="1"/>
  <c r="CB113" i="1"/>
  <c r="BT113" i="1"/>
  <c r="BL113" i="1"/>
  <c r="CH113" i="1"/>
  <c r="BZ113" i="1"/>
  <c r="BR113" i="1"/>
  <c r="BJ113" i="1"/>
  <c r="CD113" i="1"/>
  <c r="BV113" i="1"/>
  <c r="BN113" i="1"/>
  <c r="BP113" i="1"/>
  <c r="CF113" i="1"/>
  <c r="BX113" i="1"/>
  <c r="CB121" i="1"/>
  <c r="BT121" i="1"/>
  <c r="BL121" i="1"/>
  <c r="CH121" i="1"/>
  <c r="BZ121" i="1"/>
  <c r="BR121" i="1"/>
  <c r="BJ121" i="1"/>
  <c r="CD121" i="1"/>
  <c r="BV121" i="1"/>
  <c r="BN121" i="1"/>
  <c r="BP121" i="1"/>
  <c r="CF121" i="1"/>
  <c r="BX121" i="1"/>
  <c r="CF136" i="1"/>
  <c r="BX136" i="1"/>
  <c r="BP136" i="1"/>
  <c r="CD136" i="1"/>
  <c r="BV136" i="1"/>
  <c r="BN136" i="1"/>
  <c r="CB136" i="1"/>
  <c r="BT136" i="1"/>
  <c r="BL136" i="1"/>
  <c r="BJ136" i="1"/>
  <c r="CH136" i="1"/>
  <c r="BR136" i="1"/>
  <c r="BZ136" i="1"/>
  <c r="CB144" i="1"/>
  <c r="BT144" i="1"/>
  <c r="BL144" i="1"/>
  <c r="CH144" i="1"/>
  <c r="BZ144" i="1"/>
  <c r="BR144" i="1"/>
  <c r="BJ144" i="1"/>
  <c r="CD144" i="1"/>
  <c r="BV144" i="1"/>
  <c r="BN144" i="1"/>
  <c r="BP144" i="1"/>
  <c r="CF144" i="1"/>
  <c r="BX144" i="1"/>
  <c r="CB152" i="1"/>
  <c r="BT152" i="1"/>
  <c r="BL152" i="1"/>
  <c r="CH152" i="1"/>
  <c r="BZ152" i="1"/>
  <c r="BR152" i="1"/>
  <c r="BJ152" i="1"/>
  <c r="CD152" i="1"/>
  <c r="BV152" i="1"/>
  <c r="BN152" i="1"/>
  <c r="BX152" i="1"/>
  <c r="BP152" i="1"/>
  <c r="CF152" i="1"/>
  <c r="BN167" i="1"/>
  <c r="CH167" i="1"/>
  <c r="BX167" i="1"/>
  <c r="BV167" i="1"/>
  <c r="BL167" i="1"/>
  <c r="CF167" i="1"/>
  <c r="BJ167" i="1"/>
  <c r="CD167" i="1"/>
  <c r="BT167" i="1"/>
  <c r="BZ167" i="1"/>
  <c r="BP167" i="1"/>
  <c r="CB167" i="1"/>
  <c r="BR167" i="1"/>
  <c r="CF175" i="1"/>
  <c r="BX175" i="1"/>
  <c r="BP175" i="1"/>
  <c r="CD175" i="1"/>
  <c r="BV175" i="1"/>
  <c r="BN175" i="1"/>
  <c r="CB175" i="1"/>
  <c r="BT175" i="1"/>
  <c r="BL175" i="1"/>
  <c r="BJ175" i="1"/>
  <c r="CH175" i="1"/>
  <c r="BR175" i="1"/>
  <c r="BZ175" i="1"/>
  <c r="CF183" i="1"/>
  <c r="BX183" i="1"/>
  <c r="BP183" i="1"/>
  <c r="CD183" i="1"/>
  <c r="BV183" i="1"/>
  <c r="BN183" i="1"/>
  <c r="CB183" i="1"/>
  <c r="BT183" i="1"/>
  <c r="BL183" i="1"/>
  <c r="BZ183" i="1"/>
  <c r="BR183" i="1"/>
  <c r="CH183" i="1"/>
  <c r="BJ183" i="1"/>
  <c r="CB198" i="1"/>
  <c r="BT198" i="1"/>
  <c r="BL198" i="1"/>
  <c r="CH198" i="1"/>
  <c r="BZ198" i="1"/>
  <c r="BR198" i="1"/>
  <c r="BJ198" i="1"/>
  <c r="CF198" i="1"/>
  <c r="BX198" i="1"/>
  <c r="BP198" i="1"/>
  <c r="CD198" i="1"/>
  <c r="BN198" i="1"/>
  <c r="BV198" i="1"/>
  <c r="CB206" i="1"/>
  <c r="BT206" i="1"/>
  <c r="BL206" i="1"/>
  <c r="CH206" i="1"/>
  <c r="BZ206" i="1"/>
  <c r="BR206" i="1"/>
  <c r="BJ206" i="1"/>
  <c r="CF206" i="1"/>
  <c r="BX206" i="1"/>
  <c r="BP206" i="1"/>
  <c r="BV206" i="1"/>
  <c r="BN206" i="1"/>
  <c r="CD206" i="1"/>
  <c r="CB214" i="1"/>
  <c r="BT214" i="1"/>
  <c r="BL214" i="1"/>
  <c r="CH214" i="1"/>
  <c r="BZ214" i="1"/>
  <c r="BR214" i="1"/>
  <c r="BJ214" i="1"/>
  <c r="CF214" i="1"/>
  <c r="BX214" i="1"/>
  <c r="BP214" i="1"/>
  <c r="CD214" i="1"/>
  <c r="BV214" i="1"/>
  <c r="BN214" i="1"/>
  <c r="CB229" i="1"/>
  <c r="BT229" i="1"/>
  <c r="BL229" i="1"/>
  <c r="CH229" i="1"/>
  <c r="BZ229" i="1"/>
  <c r="BR229" i="1"/>
  <c r="BJ229" i="1"/>
  <c r="CF229" i="1"/>
  <c r="BX229" i="1"/>
  <c r="BP229" i="1"/>
  <c r="BV229" i="1"/>
  <c r="BN229" i="1"/>
  <c r="CD229" i="1"/>
  <c r="CB237" i="1"/>
  <c r="BT237" i="1"/>
  <c r="BL237" i="1"/>
  <c r="CH237" i="1"/>
  <c r="BZ237" i="1"/>
  <c r="BR237" i="1"/>
  <c r="BJ237" i="1"/>
  <c r="CF237" i="1"/>
  <c r="BX237" i="1"/>
  <c r="BP237" i="1"/>
  <c r="CD237" i="1"/>
  <c r="BV237" i="1"/>
  <c r="BN237" i="1"/>
  <c r="CB245" i="1"/>
  <c r="BT245" i="1"/>
  <c r="BL245" i="1"/>
  <c r="CH245" i="1"/>
  <c r="BZ245" i="1"/>
  <c r="BR245" i="1"/>
  <c r="BJ245" i="1"/>
  <c r="CF245" i="1"/>
  <c r="BX245" i="1"/>
  <c r="BP245" i="1"/>
  <c r="BV245" i="1"/>
  <c r="BN245" i="1"/>
  <c r="CD245" i="1"/>
  <c r="CB260" i="1"/>
  <c r="BT260" i="1"/>
  <c r="BL260" i="1"/>
  <c r="CH260" i="1"/>
  <c r="BZ260" i="1"/>
  <c r="BR260" i="1"/>
  <c r="BJ260" i="1"/>
  <c r="CF260" i="1"/>
  <c r="BX260" i="1"/>
  <c r="BP260" i="1"/>
  <c r="CD260" i="1"/>
  <c r="BV260" i="1"/>
  <c r="BN260" i="1"/>
  <c r="CB268" i="1"/>
  <c r="BT268" i="1"/>
  <c r="BL268" i="1"/>
  <c r="CH268" i="1"/>
  <c r="BZ268" i="1"/>
  <c r="BR268" i="1"/>
  <c r="BJ268" i="1"/>
  <c r="CF268" i="1"/>
  <c r="BX268" i="1"/>
  <c r="BP268" i="1"/>
  <c r="BV268" i="1"/>
  <c r="BN268" i="1"/>
  <c r="CD268" i="1"/>
  <c r="CB276" i="1"/>
  <c r="BT276" i="1"/>
  <c r="BL276" i="1"/>
  <c r="CH276" i="1"/>
  <c r="BZ276" i="1"/>
  <c r="BR276" i="1"/>
  <c r="BJ276" i="1"/>
  <c r="CF276" i="1"/>
  <c r="BX276" i="1"/>
  <c r="BP276" i="1"/>
  <c r="CD276" i="1"/>
  <c r="BV276" i="1"/>
  <c r="BN276" i="1"/>
  <c r="CF291" i="1"/>
  <c r="BX291" i="1"/>
  <c r="BP291" i="1"/>
  <c r="CD291" i="1"/>
  <c r="BV291" i="1"/>
  <c r="BN291" i="1"/>
  <c r="CB291" i="1"/>
  <c r="BZ291" i="1"/>
  <c r="BT291" i="1"/>
  <c r="BR291" i="1"/>
  <c r="BL291" i="1"/>
  <c r="BJ291" i="1"/>
  <c r="CH291" i="1"/>
  <c r="CF299" i="1"/>
  <c r="BX299" i="1"/>
  <c r="BP299" i="1"/>
  <c r="BR299" i="1"/>
  <c r="BZ299" i="1"/>
  <c r="CH299" i="1"/>
  <c r="BN299" i="1"/>
  <c r="CD299" i="1"/>
  <c r="BL299" i="1"/>
  <c r="CB299" i="1"/>
  <c r="BJ299" i="1"/>
  <c r="BV299" i="1"/>
  <c r="BT299" i="1"/>
  <c r="CB307" i="1"/>
  <c r="BT307" i="1"/>
  <c r="BL307" i="1"/>
  <c r="CH307" i="1"/>
  <c r="BZ307" i="1"/>
  <c r="BR307" i="1"/>
  <c r="BJ307" i="1"/>
  <c r="CF307" i="1"/>
  <c r="BX307" i="1"/>
  <c r="BP307" i="1"/>
  <c r="BV307" i="1"/>
  <c r="BN307" i="1"/>
  <c r="CD307" i="1"/>
  <c r="CF322" i="1"/>
  <c r="BX322" i="1"/>
  <c r="BP322" i="1"/>
  <c r="CD322" i="1"/>
  <c r="BV322" i="1"/>
  <c r="BN322" i="1"/>
  <c r="BR322" i="1"/>
  <c r="BL322" i="1"/>
  <c r="CH322" i="1"/>
  <c r="CB322" i="1"/>
  <c r="BJ322" i="1"/>
  <c r="BZ322" i="1"/>
  <c r="BT322" i="1"/>
  <c r="CF330" i="1"/>
  <c r="BX330" i="1"/>
  <c r="BP330" i="1"/>
  <c r="CD330" i="1"/>
  <c r="BV330" i="1"/>
  <c r="BN330" i="1"/>
  <c r="CB330" i="1"/>
  <c r="BZ330" i="1"/>
  <c r="BT330" i="1"/>
  <c r="BR330" i="1"/>
  <c r="BL330" i="1"/>
  <c r="BJ330" i="1"/>
  <c r="CH330" i="1"/>
  <c r="CF338" i="1"/>
  <c r="BX338" i="1"/>
  <c r="BP338" i="1"/>
  <c r="CD338" i="1"/>
  <c r="BV338" i="1"/>
  <c r="BN338" i="1"/>
  <c r="BL338" i="1"/>
  <c r="BJ338" i="1"/>
  <c r="CH338" i="1"/>
  <c r="CB338" i="1"/>
  <c r="BZ338" i="1"/>
  <c r="BT338" i="1"/>
  <c r="BR338" i="1"/>
  <c r="CF353" i="1"/>
  <c r="BX353" i="1"/>
  <c r="BP353" i="1"/>
  <c r="CD353" i="1"/>
  <c r="BV353" i="1"/>
  <c r="BN353" i="1"/>
  <c r="BT353" i="1"/>
  <c r="BR353" i="1"/>
  <c r="BL353" i="1"/>
  <c r="CH353" i="1"/>
  <c r="CB353" i="1"/>
  <c r="BJ353" i="1"/>
  <c r="BZ353" i="1"/>
  <c r="CF361" i="1"/>
  <c r="BX361" i="1"/>
  <c r="BP361" i="1"/>
  <c r="CD361" i="1"/>
  <c r="BV361" i="1"/>
  <c r="BN361" i="1"/>
  <c r="BZ361" i="1"/>
  <c r="BT361" i="1"/>
  <c r="BR361" i="1"/>
  <c r="BL361" i="1"/>
  <c r="CB361" i="1"/>
  <c r="BJ361" i="1"/>
  <c r="CH361" i="1"/>
  <c r="CF369" i="1"/>
  <c r="BX369" i="1"/>
  <c r="BP369" i="1"/>
  <c r="CD369" i="1"/>
  <c r="BV369" i="1"/>
  <c r="BN369" i="1"/>
  <c r="CH369" i="1"/>
  <c r="CB369" i="1"/>
  <c r="BJ369" i="1"/>
  <c r="BZ369" i="1"/>
  <c r="BT369" i="1"/>
  <c r="BL369" i="1"/>
  <c r="BR369" i="1"/>
  <c r="CF384" i="1"/>
  <c r="BX384" i="1"/>
  <c r="BP384" i="1"/>
  <c r="CD384" i="1"/>
  <c r="BV384" i="1"/>
  <c r="BN384" i="1"/>
  <c r="BZ384" i="1"/>
  <c r="BT384" i="1"/>
  <c r="BR384" i="1"/>
  <c r="BL384" i="1"/>
  <c r="BJ384" i="1"/>
  <c r="CB384" i="1"/>
  <c r="CH384" i="1"/>
  <c r="CF392" i="1"/>
  <c r="BX392" i="1"/>
  <c r="BP392" i="1"/>
  <c r="CD392" i="1"/>
  <c r="BV392" i="1"/>
  <c r="BN392" i="1"/>
  <c r="CH392" i="1"/>
  <c r="CB392" i="1"/>
  <c r="BJ392" i="1"/>
  <c r="BZ392" i="1"/>
  <c r="BT392" i="1"/>
  <c r="BR392" i="1"/>
  <c r="BL392" i="1"/>
  <c r="CF400" i="1"/>
  <c r="BX400" i="1"/>
  <c r="BP400" i="1"/>
  <c r="CD400" i="1"/>
  <c r="BV400" i="1"/>
  <c r="BN400" i="1"/>
  <c r="BR400" i="1"/>
  <c r="BL400" i="1"/>
  <c r="CH400" i="1"/>
  <c r="CB400" i="1"/>
  <c r="BJ400" i="1"/>
  <c r="BZ400" i="1"/>
  <c r="BT400" i="1"/>
  <c r="CF415" i="1"/>
  <c r="BX415" i="1"/>
  <c r="BP415" i="1"/>
  <c r="CD415" i="1"/>
  <c r="BV415" i="1"/>
  <c r="BN415" i="1"/>
  <c r="CH415" i="1"/>
  <c r="CB415" i="1"/>
  <c r="BJ415" i="1"/>
  <c r="BZ415" i="1"/>
  <c r="BT415" i="1"/>
  <c r="BR415" i="1"/>
  <c r="BL415" i="1"/>
  <c r="CF423" i="1"/>
  <c r="BX423" i="1"/>
  <c r="BP423" i="1"/>
  <c r="CD423" i="1"/>
  <c r="BV423" i="1"/>
  <c r="BN423" i="1"/>
  <c r="BR423" i="1"/>
  <c r="BL423" i="1"/>
  <c r="CH423" i="1"/>
  <c r="CB423" i="1"/>
  <c r="BJ423" i="1"/>
  <c r="BZ423" i="1"/>
  <c r="BT423" i="1"/>
  <c r="CF431" i="1"/>
  <c r="BX431" i="1"/>
  <c r="BP431" i="1"/>
  <c r="CD431" i="1"/>
  <c r="BV431" i="1"/>
  <c r="BN431" i="1"/>
  <c r="BT431" i="1"/>
  <c r="BR431" i="1"/>
  <c r="BL431" i="1"/>
  <c r="CH431" i="1"/>
  <c r="CB431" i="1"/>
  <c r="BJ431" i="1"/>
  <c r="BZ431" i="1"/>
  <c r="CF446" i="1"/>
  <c r="BX446" i="1"/>
  <c r="BP446" i="1"/>
  <c r="CD446" i="1"/>
  <c r="BV446" i="1"/>
  <c r="BN446" i="1"/>
  <c r="BR446" i="1"/>
  <c r="BL446" i="1"/>
  <c r="CH446" i="1"/>
  <c r="CB446" i="1"/>
  <c r="BJ446" i="1"/>
  <c r="BZ446" i="1"/>
  <c r="BT446" i="1"/>
  <c r="CF454" i="1"/>
  <c r="BX454" i="1"/>
  <c r="BP454" i="1"/>
  <c r="CD454" i="1"/>
  <c r="BV454" i="1"/>
  <c r="BN454" i="1"/>
  <c r="BT454" i="1"/>
  <c r="BR454" i="1"/>
  <c r="BL454" i="1"/>
  <c r="CH454" i="1"/>
  <c r="CB454" i="1"/>
  <c r="BJ454" i="1"/>
  <c r="BZ454" i="1"/>
  <c r="CF462" i="1"/>
  <c r="BX462" i="1"/>
  <c r="BP462" i="1"/>
  <c r="CD462" i="1"/>
  <c r="BV462" i="1"/>
  <c r="BN462" i="1"/>
  <c r="BZ462" i="1"/>
  <c r="BT462" i="1"/>
  <c r="BR462" i="1"/>
  <c r="BL462" i="1"/>
  <c r="CH462" i="1"/>
  <c r="BJ462" i="1"/>
  <c r="CB462" i="1"/>
  <c r="CH477" i="1"/>
  <c r="BZ477" i="1"/>
  <c r="BR477" i="1"/>
  <c r="BJ477" i="1"/>
  <c r="CF477" i="1"/>
  <c r="BX477" i="1"/>
  <c r="BP477" i="1"/>
  <c r="CB477" i="1"/>
  <c r="BT477" i="1"/>
  <c r="BL477" i="1"/>
  <c r="CD477" i="1"/>
  <c r="BV477" i="1"/>
  <c r="BN477" i="1"/>
  <c r="CH485" i="1"/>
  <c r="BZ485" i="1"/>
  <c r="BR485" i="1"/>
  <c r="BJ485" i="1"/>
  <c r="CF485" i="1"/>
  <c r="BX485" i="1"/>
  <c r="BP485" i="1"/>
  <c r="CB485" i="1"/>
  <c r="BT485" i="1"/>
  <c r="BL485" i="1"/>
  <c r="BN485" i="1"/>
  <c r="CD485" i="1"/>
  <c r="BV485" i="1"/>
  <c r="CH493" i="1"/>
  <c r="BZ493" i="1"/>
  <c r="BR493" i="1"/>
  <c r="BJ493" i="1"/>
  <c r="CF493" i="1"/>
  <c r="BX493" i="1"/>
  <c r="BP493" i="1"/>
  <c r="CB493" i="1"/>
  <c r="BT493" i="1"/>
  <c r="BL493" i="1"/>
  <c r="BN493" i="1"/>
  <c r="CD493" i="1"/>
  <c r="BV493" i="1"/>
  <c r="CH508" i="1"/>
  <c r="BZ508" i="1"/>
  <c r="BR508" i="1"/>
  <c r="BJ508" i="1"/>
  <c r="CF508" i="1"/>
  <c r="BX508" i="1"/>
  <c r="BP508" i="1"/>
  <c r="CB508" i="1"/>
  <c r="BT508" i="1"/>
  <c r="BL508" i="1"/>
  <c r="BN508" i="1"/>
  <c r="CD508" i="1"/>
  <c r="BV508" i="1"/>
  <c r="CH516" i="1"/>
  <c r="BZ516" i="1"/>
  <c r="BR516" i="1"/>
  <c r="BJ516" i="1"/>
  <c r="CF516" i="1"/>
  <c r="BX516" i="1"/>
  <c r="BP516" i="1"/>
  <c r="CB516" i="1"/>
  <c r="BT516" i="1"/>
  <c r="BL516" i="1"/>
  <c r="BN516" i="1"/>
  <c r="CD516" i="1"/>
  <c r="BV516" i="1"/>
  <c r="CH524" i="1"/>
  <c r="BZ524" i="1"/>
  <c r="BR524" i="1"/>
  <c r="BJ524" i="1"/>
  <c r="CF524" i="1"/>
  <c r="BX524" i="1"/>
  <c r="BP524" i="1"/>
  <c r="CB524" i="1"/>
  <c r="BT524" i="1"/>
  <c r="BL524" i="1"/>
  <c r="BV524" i="1"/>
  <c r="BN524" i="1"/>
  <c r="CD524" i="1"/>
  <c r="CF539" i="1"/>
  <c r="BX539" i="1"/>
  <c r="BP539" i="1"/>
  <c r="CB539" i="1"/>
  <c r="BT539" i="1"/>
  <c r="BL539" i="1"/>
  <c r="BR539" i="1"/>
  <c r="BZ539" i="1"/>
  <c r="BN539" i="1"/>
  <c r="BJ539" i="1"/>
  <c r="CD539" i="1"/>
  <c r="CH539" i="1"/>
  <c r="BV539" i="1"/>
  <c r="CF547" i="1"/>
  <c r="BX547" i="1"/>
  <c r="BP547" i="1"/>
  <c r="CB547" i="1"/>
  <c r="BT547" i="1"/>
  <c r="BL547" i="1"/>
  <c r="BN547" i="1"/>
  <c r="BZ547" i="1"/>
  <c r="BJ547" i="1"/>
  <c r="CH547" i="1"/>
  <c r="CD547" i="1"/>
  <c r="BV547" i="1"/>
  <c r="BR547" i="1"/>
  <c r="CF555" i="1"/>
  <c r="BX555" i="1"/>
  <c r="BP555" i="1"/>
  <c r="CD555" i="1"/>
  <c r="BV555" i="1"/>
  <c r="BN555" i="1"/>
  <c r="CB555" i="1"/>
  <c r="BT555" i="1"/>
  <c r="BL555" i="1"/>
  <c r="BZ555" i="1"/>
  <c r="BR555" i="1"/>
  <c r="CH555" i="1"/>
  <c r="BJ555" i="1"/>
  <c r="BN570" i="1"/>
  <c r="CB570" i="1"/>
  <c r="BT570" i="1"/>
  <c r="BL570" i="1"/>
  <c r="CD570" i="1"/>
  <c r="CH570" i="1"/>
  <c r="BZ570" i="1"/>
  <c r="BR570" i="1"/>
  <c r="BJ570" i="1"/>
  <c r="CF570" i="1"/>
  <c r="BX570" i="1"/>
  <c r="BP570" i="1"/>
  <c r="BV570" i="1"/>
  <c r="CF578" i="1"/>
  <c r="BV578" i="1"/>
  <c r="CB578" i="1"/>
  <c r="BT578" i="1"/>
  <c r="BL578" i="1"/>
  <c r="BN578" i="1"/>
  <c r="BZ578" i="1"/>
  <c r="BR578" i="1"/>
  <c r="BJ578" i="1"/>
  <c r="CD578" i="1"/>
  <c r="CH578" i="1"/>
  <c r="BX578" i="1"/>
  <c r="BP578" i="1"/>
  <c r="CF586" i="1"/>
  <c r="BX586" i="1"/>
  <c r="BP586" i="1"/>
  <c r="CB586" i="1"/>
  <c r="BT586" i="1"/>
  <c r="BL586" i="1"/>
  <c r="CH586" i="1"/>
  <c r="BN586" i="1"/>
  <c r="BV586" i="1"/>
  <c r="BZ586" i="1"/>
  <c r="BJ586" i="1"/>
  <c r="CD586" i="1"/>
  <c r="BR586" i="1"/>
  <c r="CB601" i="1"/>
  <c r="BT601" i="1"/>
  <c r="BL601" i="1"/>
  <c r="BN601" i="1"/>
  <c r="CH601" i="1"/>
  <c r="BZ601" i="1"/>
  <c r="BR601" i="1"/>
  <c r="BJ601" i="1"/>
  <c r="CD601" i="1"/>
  <c r="CF601" i="1"/>
  <c r="BX601" i="1"/>
  <c r="BP601" i="1"/>
  <c r="BV601" i="1"/>
  <c r="CD609" i="1"/>
  <c r="CB609" i="1"/>
  <c r="BT609" i="1"/>
  <c r="BL609" i="1"/>
  <c r="BV609" i="1"/>
  <c r="BN609" i="1"/>
  <c r="CH609" i="1"/>
  <c r="BZ609" i="1"/>
  <c r="BR609" i="1"/>
  <c r="BJ609" i="1"/>
  <c r="CF609" i="1"/>
  <c r="BX609" i="1"/>
  <c r="BP609" i="1"/>
  <c r="BN617" i="1"/>
  <c r="CB617" i="1"/>
  <c r="BT617" i="1"/>
  <c r="BL617" i="1"/>
  <c r="CD617" i="1"/>
  <c r="BV617" i="1"/>
  <c r="CH617" i="1"/>
  <c r="BZ617" i="1"/>
  <c r="BR617" i="1"/>
  <c r="BJ617" i="1"/>
  <c r="CF617" i="1"/>
  <c r="BX617" i="1"/>
  <c r="BP617" i="1"/>
  <c r="BX651" i="1"/>
  <c r="CD651" i="1"/>
  <c r="BV651" i="1"/>
  <c r="BN651" i="1"/>
  <c r="CF651" i="1"/>
  <c r="BP651" i="1"/>
  <c r="CB651" i="1"/>
  <c r="BT651" i="1"/>
  <c r="BL651" i="1"/>
  <c r="CH651" i="1"/>
  <c r="BZ651" i="1"/>
  <c r="BR651" i="1"/>
  <c r="BJ651" i="1"/>
  <c r="CF683" i="1"/>
  <c r="BV683" i="1"/>
  <c r="CB683" i="1"/>
  <c r="BT683" i="1"/>
  <c r="BL683" i="1"/>
  <c r="BP683" i="1"/>
  <c r="CD683" i="1"/>
  <c r="BX683" i="1"/>
  <c r="BN683" i="1"/>
  <c r="CH683" i="1"/>
  <c r="BZ683" i="1"/>
  <c r="BR683" i="1"/>
  <c r="BJ683" i="1"/>
  <c r="CH698" i="1"/>
  <c r="BZ698" i="1"/>
  <c r="BR698" i="1"/>
  <c r="BJ698" i="1"/>
  <c r="BL698" i="1"/>
  <c r="BN698" i="1"/>
  <c r="CF698" i="1"/>
  <c r="BX698" i="1"/>
  <c r="BP698" i="1"/>
  <c r="BV698" i="1"/>
  <c r="BT698" i="1"/>
  <c r="CD698" i="1"/>
  <c r="CB698" i="1"/>
  <c r="CH706" i="1"/>
  <c r="BZ706" i="1"/>
  <c r="BR706" i="1"/>
  <c r="BJ706" i="1"/>
  <c r="BV706" i="1"/>
  <c r="BT706" i="1"/>
  <c r="BN706" i="1"/>
  <c r="BL706" i="1"/>
  <c r="CF706" i="1"/>
  <c r="BX706" i="1"/>
  <c r="BP706" i="1"/>
  <c r="CD706" i="1"/>
  <c r="CB706" i="1"/>
  <c r="CH714" i="1"/>
  <c r="BZ714" i="1"/>
  <c r="BR714" i="1"/>
  <c r="BJ714" i="1"/>
  <c r="CD714" i="1"/>
  <c r="CB714" i="1"/>
  <c r="BL714" i="1"/>
  <c r="CF714" i="1"/>
  <c r="BX714" i="1"/>
  <c r="BP714" i="1"/>
  <c r="BN714" i="1"/>
  <c r="BT714" i="1"/>
  <c r="BV714" i="1"/>
  <c r="CB729" i="1"/>
  <c r="BT729" i="1"/>
  <c r="BL729" i="1"/>
  <c r="CH729" i="1"/>
  <c r="BZ729" i="1"/>
  <c r="BR729" i="1"/>
  <c r="BJ729" i="1"/>
  <c r="BV729" i="1"/>
  <c r="BP729" i="1"/>
  <c r="BN729" i="1"/>
  <c r="CF729" i="1"/>
  <c r="BX729" i="1"/>
  <c r="CD729" i="1"/>
  <c r="CB737" i="1"/>
  <c r="BT737" i="1"/>
  <c r="BL737" i="1"/>
  <c r="CH737" i="1"/>
  <c r="BZ737" i="1"/>
  <c r="BR737" i="1"/>
  <c r="BJ737" i="1"/>
  <c r="BP737" i="1"/>
  <c r="CF737" i="1"/>
  <c r="BN737" i="1"/>
  <c r="BX737" i="1"/>
  <c r="CD737" i="1"/>
  <c r="BV737" i="1"/>
  <c r="CB745" i="1"/>
  <c r="BT745" i="1"/>
  <c r="BL745" i="1"/>
  <c r="CH745" i="1"/>
  <c r="BZ745" i="1"/>
  <c r="BR745" i="1"/>
  <c r="BJ745" i="1"/>
  <c r="CF745" i="1"/>
  <c r="BX745" i="1"/>
  <c r="BP745" i="1"/>
  <c r="CD745" i="1"/>
  <c r="BV745" i="1"/>
  <c r="BN745" i="1"/>
  <c r="CB776" i="1"/>
  <c r="BT776" i="1"/>
  <c r="BL776" i="1"/>
  <c r="CH776" i="1"/>
  <c r="BZ776" i="1"/>
  <c r="BR776" i="1"/>
  <c r="BJ776" i="1"/>
  <c r="CF776" i="1"/>
  <c r="BX776" i="1"/>
  <c r="BP776" i="1"/>
  <c r="BV776" i="1"/>
  <c r="BN776" i="1"/>
  <c r="CD776" i="1"/>
  <c r="CB791" i="1"/>
  <c r="BT791" i="1"/>
  <c r="BL791" i="1"/>
  <c r="CH791" i="1"/>
  <c r="BZ791" i="1"/>
  <c r="BR791" i="1"/>
  <c r="BJ791" i="1"/>
  <c r="CF791" i="1"/>
  <c r="BX791" i="1"/>
  <c r="BP791" i="1"/>
  <c r="CD791" i="1"/>
  <c r="BV791" i="1"/>
  <c r="BN791" i="1"/>
  <c r="CB799" i="1"/>
  <c r="BT799" i="1"/>
  <c r="BL799" i="1"/>
  <c r="CH799" i="1"/>
  <c r="BZ799" i="1"/>
  <c r="BR799" i="1"/>
  <c r="BJ799" i="1"/>
  <c r="CF799" i="1"/>
  <c r="BX799" i="1"/>
  <c r="BP799" i="1"/>
  <c r="BV799" i="1"/>
  <c r="BN799" i="1"/>
  <c r="CD799" i="1"/>
  <c r="CB807" i="1"/>
  <c r="BT807" i="1"/>
  <c r="BL807" i="1"/>
  <c r="CF807" i="1"/>
  <c r="BX807" i="1"/>
  <c r="BP807" i="1"/>
  <c r="CH807" i="1"/>
  <c r="BR807" i="1"/>
  <c r="CD807" i="1"/>
  <c r="BN807" i="1"/>
  <c r="BZ807" i="1"/>
  <c r="BJ807" i="1"/>
  <c r="BV807" i="1"/>
  <c r="CB822" i="1"/>
  <c r="BT822" i="1"/>
  <c r="BL822" i="1"/>
  <c r="CF822" i="1"/>
  <c r="BX822" i="1"/>
  <c r="BP822" i="1"/>
  <c r="CH822" i="1"/>
  <c r="BR822" i="1"/>
  <c r="CD822" i="1"/>
  <c r="BN822" i="1"/>
  <c r="BZ822" i="1"/>
  <c r="BJ822" i="1"/>
  <c r="BV822" i="1"/>
  <c r="CB830" i="1"/>
  <c r="BT830" i="1"/>
  <c r="BL830" i="1"/>
  <c r="CF830" i="1"/>
  <c r="BX830" i="1"/>
  <c r="BP830" i="1"/>
  <c r="CH830" i="1"/>
  <c r="BR830" i="1"/>
  <c r="CD830" i="1"/>
  <c r="BN830" i="1"/>
  <c r="BZ830" i="1"/>
  <c r="BJ830" i="1"/>
  <c r="BV830" i="1"/>
  <c r="CB838" i="1"/>
  <c r="BT838" i="1"/>
  <c r="BL838" i="1"/>
  <c r="CH838" i="1"/>
  <c r="BZ838" i="1"/>
  <c r="BR838" i="1"/>
  <c r="BJ838" i="1"/>
  <c r="CF838" i="1"/>
  <c r="BX838" i="1"/>
  <c r="BP838" i="1"/>
  <c r="BV838" i="1"/>
  <c r="BN838" i="1"/>
  <c r="CD838" i="1"/>
  <c r="CB853" i="1"/>
  <c r="BT853" i="1"/>
  <c r="BL853" i="1"/>
  <c r="CH853" i="1"/>
  <c r="BZ853" i="1"/>
  <c r="BR853" i="1"/>
  <c r="BJ853" i="1"/>
  <c r="CF853" i="1"/>
  <c r="BX853" i="1"/>
  <c r="BP853" i="1"/>
  <c r="CD853" i="1"/>
  <c r="BV853" i="1"/>
  <c r="BN853" i="1"/>
  <c r="CF861" i="1"/>
  <c r="BX861" i="1"/>
  <c r="BP861" i="1"/>
  <c r="CD861" i="1"/>
  <c r="BV861" i="1"/>
  <c r="BN861" i="1"/>
  <c r="BZ861" i="1"/>
  <c r="BT861" i="1"/>
  <c r="BR861" i="1"/>
  <c r="CB861" i="1"/>
  <c r="BJ861" i="1"/>
  <c r="CH861" i="1"/>
  <c r="BL861" i="1"/>
  <c r="CF869" i="1"/>
  <c r="BX869" i="1"/>
  <c r="BP869" i="1"/>
  <c r="CD869" i="1"/>
  <c r="BV869" i="1"/>
  <c r="BN869" i="1"/>
  <c r="CB869" i="1"/>
  <c r="BT869" i="1"/>
  <c r="BL869" i="1"/>
  <c r="BZ869" i="1"/>
  <c r="BR869" i="1"/>
  <c r="CH869" i="1"/>
  <c r="BJ869" i="1"/>
  <c r="CF884" i="1"/>
  <c r="BX884" i="1"/>
  <c r="BP884" i="1"/>
  <c r="CD884" i="1"/>
  <c r="BV884" i="1"/>
  <c r="BN884" i="1"/>
  <c r="BT884" i="1"/>
  <c r="CH884" i="1"/>
  <c r="BR884" i="1"/>
  <c r="CB884" i="1"/>
  <c r="BL884" i="1"/>
  <c r="BZ884" i="1"/>
  <c r="BJ884" i="1"/>
  <c r="CF892" i="1"/>
  <c r="BX892" i="1"/>
  <c r="BP892" i="1"/>
  <c r="CD892" i="1"/>
  <c r="BV892" i="1"/>
  <c r="BN892" i="1"/>
  <c r="CH892" i="1"/>
  <c r="BL892" i="1"/>
  <c r="BJ892" i="1"/>
  <c r="CB892" i="1"/>
  <c r="BZ892" i="1"/>
  <c r="BT892" i="1"/>
  <c r="BR892" i="1"/>
  <c r="CF900" i="1"/>
  <c r="BX900" i="1"/>
  <c r="BP900" i="1"/>
  <c r="CD900" i="1"/>
  <c r="BV900" i="1"/>
  <c r="BN900" i="1"/>
  <c r="BR900" i="1"/>
  <c r="CH900" i="1"/>
  <c r="BL900" i="1"/>
  <c r="BJ900" i="1"/>
  <c r="CB900" i="1"/>
  <c r="BZ900" i="1"/>
  <c r="BT900" i="1"/>
  <c r="CD931" i="1"/>
  <c r="BV931" i="1"/>
  <c r="BN931" i="1"/>
  <c r="CB931" i="1"/>
  <c r="BT931" i="1"/>
  <c r="BL931" i="1"/>
  <c r="BP931" i="1"/>
  <c r="CH931" i="1"/>
  <c r="CF931" i="1"/>
  <c r="BJ931" i="1"/>
  <c r="BZ931" i="1"/>
  <c r="BX931" i="1"/>
  <c r="BR931" i="1"/>
  <c r="CH773" i="1"/>
  <c r="CB773" i="1"/>
  <c r="BV773" i="1"/>
  <c r="BP773" i="1"/>
  <c r="BJ773" i="1"/>
  <c r="BZ773" i="1"/>
  <c r="BX773" i="1"/>
  <c r="BR773" i="1"/>
  <c r="CF773" i="1"/>
  <c r="CD773" i="1"/>
  <c r="BL773" i="1"/>
  <c r="BT773" i="1"/>
  <c r="BN773" i="1"/>
  <c r="CD763" i="1"/>
  <c r="BX763" i="1"/>
  <c r="BR763" i="1"/>
  <c r="BL763" i="1"/>
  <c r="CF763" i="1"/>
  <c r="BT763" i="1"/>
  <c r="BZ763" i="1"/>
  <c r="BN763" i="1"/>
  <c r="BV763" i="1"/>
  <c r="CB763" i="1"/>
  <c r="BP763" i="1"/>
  <c r="CH763" i="1"/>
  <c r="BJ763" i="1"/>
  <c r="CD769" i="1"/>
  <c r="BX769" i="1"/>
  <c r="BR769" i="1"/>
  <c r="BL769" i="1"/>
  <c r="CF769" i="1"/>
  <c r="BT769" i="1"/>
  <c r="BZ769" i="1"/>
  <c r="BN769" i="1"/>
  <c r="CH769" i="1"/>
  <c r="BJ769" i="1"/>
  <c r="CB769" i="1"/>
  <c r="BP769" i="1"/>
  <c r="BV769" i="1"/>
  <c r="CH764" i="1"/>
  <c r="CB764" i="1"/>
  <c r="BV764" i="1"/>
  <c r="BP764" i="1"/>
  <c r="BJ764" i="1"/>
  <c r="CD764" i="1"/>
  <c r="BR764" i="1"/>
  <c r="BX764" i="1"/>
  <c r="BL764" i="1"/>
  <c r="BT764" i="1"/>
  <c r="BZ764" i="1"/>
  <c r="BN764" i="1"/>
  <c r="CF764" i="1"/>
  <c r="CH761" i="1"/>
  <c r="CB761" i="1"/>
  <c r="BV761" i="1"/>
  <c r="BP761" i="1"/>
  <c r="BJ761" i="1"/>
  <c r="BX761" i="1"/>
  <c r="BL761" i="1"/>
  <c r="CD761" i="1"/>
  <c r="BR761" i="1"/>
  <c r="BZ761" i="1"/>
  <c r="CF761" i="1"/>
  <c r="BT761" i="1"/>
  <c r="BN761" i="1"/>
  <c r="CF756" i="1"/>
  <c r="BZ756" i="1"/>
  <c r="BT756" i="1"/>
  <c r="BN756" i="1"/>
  <c r="CH756" i="1"/>
  <c r="BV756" i="1"/>
  <c r="BJ756" i="1"/>
  <c r="CB756" i="1"/>
  <c r="BP756" i="1"/>
  <c r="BL756" i="1"/>
  <c r="CD756" i="1"/>
  <c r="BR756" i="1"/>
  <c r="BX756" i="1"/>
  <c r="CF762" i="1"/>
  <c r="BZ762" i="1"/>
  <c r="BT762" i="1"/>
  <c r="BN762" i="1"/>
  <c r="CH762" i="1"/>
  <c r="BV762" i="1"/>
  <c r="BJ762" i="1"/>
  <c r="CB762" i="1"/>
  <c r="BP762" i="1"/>
  <c r="BX762" i="1"/>
  <c r="CD762" i="1"/>
  <c r="BR762" i="1"/>
  <c r="BL762" i="1"/>
  <c r="CF768" i="1"/>
  <c r="BZ768" i="1"/>
  <c r="BT768" i="1"/>
  <c r="BN768" i="1"/>
  <c r="CH768" i="1"/>
  <c r="BV768" i="1"/>
  <c r="BJ768" i="1"/>
  <c r="CB768" i="1"/>
  <c r="BP768" i="1"/>
  <c r="BX768" i="1"/>
  <c r="CD768" i="1"/>
  <c r="BR768" i="1"/>
  <c r="BL768" i="1"/>
  <c r="CH770" i="1"/>
  <c r="CB770" i="1"/>
  <c r="BV770" i="1"/>
  <c r="BP770" i="1"/>
  <c r="BJ770" i="1"/>
  <c r="CD770" i="1"/>
  <c r="BR770" i="1"/>
  <c r="BX770" i="1"/>
  <c r="BL770" i="1"/>
  <c r="BT770" i="1"/>
  <c r="BZ770" i="1"/>
  <c r="BN770" i="1"/>
  <c r="CF770" i="1"/>
  <c r="CH758" i="1"/>
  <c r="CB758" i="1"/>
  <c r="BV758" i="1"/>
  <c r="BP758" i="1"/>
  <c r="BJ758" i="1"/>
  <c r="CD758" i="1"/>
  <c r="BR758" i="1"/>
  <c r="BX758" i="1"/>
  <c r="BL758" i="1"/>
  <c r="CF758" i="1"/>
  <c r="BZ758" i="1"/>
  <c r="BN758" i="1"/>
  <c r="BT758" i="1"/>
  <c r="CF759" i="1"/>
  <c r="BZ759" i="1"/>
  <c r="BT759" i="1"/>
  <c r="BN759" i="1"/>
  <c r="CB759" i="1"/>
  <c r="BP759" i="1"/>
  <c r="CH759" i="1"/>
  <c r="BV759" i="1"/>
  <c r="BJ759" i="1"/>
  <c r="CD759" i="1"/>
  <c r="BX759" i="1"/>
  <c r="BL759" i="1"/>
  <c r="BR759" i="1"/>
  <c r="CF765" i="1"/>
  <c r="BZ765" i="1"/>
  <c r="BT765" i="1"/>
  <c r="BN765" i="1"/>
  <c r="CB765" i="1"/>
  <c r="BP765" i="1"/>
  <c r="CH765" i="1"/>
  <c r="BV765" i="1"/>
  <c r="BJ765" i="1"/>
  <c r="CD765" i="1"/>
  <c r="BX765" i="1"/>
  <c r="BL765" i="1"/>
  <c r="BR765" i="1"/>
  <c r="CF771" i="1"/>
  <c r="BZ771" i="1"/>
  <c r="BT771" i="1"/>
  <c r="BN771" i="1"/>
  <c r="CD771" i="1"/>
  <c r="CB771" i="1"/>
  <c r="BP771" i="1"/>
  <c r="BV771" i="1"/>
  <c r="BJ771" i="1"/>
  <c r="BR771" i="1"/>
  <c r="BX771" i="1"/>
  <c r="BL771" i="1"/>
  <c r="CH771" i="1"/>
  <c r="CD754" i="1"/>
  <c r="BX754" i="1"/>
  <c r="BR754" i="1"/>
  <c r="BL754" i="1"/>
  <c r="BZ754" i="1"/>
  <c r="BN754" i="1"/>
  <c r="CF754" i="1"/>
  <c r="BT754" i="1"/>
  <c r="CB754" i="1"/>
  <c r="CH754" i="1"/>
  <c r="BV754" i="1"/>
  <c r="BJ754" i="1"/>
  <c r="BP754" i="1"/>
  <c r="CD760" i="1"/>
  <c r="BX760" i="1"/>
  <c r="BR760" i="1"/>
  <c r="BL760" i="1"/>
  <c r="BZ760" i="1"/>
  <c r="BN760" i="1"/>
  <c r="CF760" i="1"/>
  <c r="BT760" i="1"/>
  <c r="CB760" i="1"/>
  <c r="CH760" i="1"/>
  <c r="BV760" i="1"/>
  <c r="BJ760" i="1"/>
  <c r="BP760" i="1"/>
  <c r="CD766" i="1"/>
  <c r="BX766" i="1"/>
  <c r="BR766" i="1"/>
  <c r="BL766" i="1"/>
  <c r="BZ766" i="1"/>
  <c r="BN766" i="1"/>
  <c r="CF766" i="1"/>
  <c r="BT766" i="1"/>
  <c r="CB766" i="1"/>
  <c r="CH766" i="1"/>
  <c r="BV766" i="1"/>
  <c r="BJ766" i="1"/>
  <c r="BP766" i="1"/>
  <c r="CD772" i="1"/>
  <c r="BX772" i="1"/>
  <c r="BR772" i="1"/>
  <c r="BL772" i="1"/>
  <c r="CH772" i="1"/>
  <c r="BP772" i="1"/>
  <c r="CB772" i="1"/>
  <c r="BV772" i="1"/>
  <c r="BJ772" i="1"/>
  <c r="BT772" i="1"/>
  <c r="BZ772" i="1"/>
  <c r="CF772" i="1"/>
  <c r="BN772" i="1"/>
  <c r="CD757" i="1"/>
  <c r="BX757" i="1"/>
  <c r="BR757" i="1"/>
  <c r="BL757" i="1"/>
  <c r="CF757" i="1"/>
  <c r="BT757" i="1"/>
  <c r="BZ757" i="1"/>
  <c r="BN757" i="1"/>
  <c r="BV757" i="1"/>
  <c r="CB757" i="1"/>
  <c r="BP757" i="1"/>
  <c r="CH757" i="1"/>
  <c r="BJ757" i="1"/>
  <c r="CH755" i="1"/>
  <c r="CB755" i="1"/>
  <c r="BV755" i="1"/>
  <c r="BP755" i="1"/>
  <c r="BJ755" i="1"/>
  <c r="BX755" i="1"/>
  <c r="BL755" i="1"/>
  <c r="CD755" i="1"/>
  <c r="BR755" i="1"/>
  <c r="CF755" i="1"/>
  <c r="BT755" i="1"/>
  <c r="BZ755" i="1"/>
  <c r="BN755" i="1"/>
  <c r="CH767" i="1"/>
  <c r="CB767" i="1"/>
  <c r="BV767" i="1"/>
  <c r="BP767" i="1"/>
  <c r="BJ767" i="1"/>
  <c r="BX767" i="1"/>
  <c r="BL767" i="1"/>
  <c r="CD767" i="1"/>
  <c r="BR767" i="1"/>
  <c r="BZ767" i="1"/>
  <c r="CF767" i="1"/>
  <c r="BT767" i="1"/>
  <c r="BN767" i="1"/>
  <c r="CD663" i="1"/>
  <c r="BX663" i="1"/>
  <c r="BR663" i="1"/>
  <c r="BL663" i="1"/>
  <c r="CB663" i="1"/>
  <c r="BT663" i="1"/>
  <c r="BJ663" i="1"/>
  <c r="CF663" i="1"/>
  <c r="BV663" i="1"/>
  <c r="BN663" i="1"/>
  <c r="BZ663" i="1"/>
  <c r="CH663" i="1"/>
  <c r="BP663" i="1"/>
  <c r="CD669" i="1"/>
  <c r="BX669" i="1"/>
  <c r="BR669" i="1"/>
  <c r="BL669" i="1"/>
  <c r="CH669" i="1"/>
  <c r="BZ669" i="1"/>
  <c r="BP669" i="1"/>
  <c r="CB669" i="1"/>
  <c r="BT669" i="1"/>
  <c r="BJ669" i="1"/>
  <c r="BN669" i="1"/>
  <c r="BV669" i="1"/>
  <c r="CF669" i="1"/>
  <c r="CH664" i="1"/>
  <c r="CB664" i="1"/>
  <c r="BV664" i="1"/>
  <c r="BP664" i="1"/>
  <c r="BJ664" i="1"/>
  <c r="CD664" i="1"/>
  <c r="BT664" i="1"/>
  <c r="BL664" i="1"/>
  <c r="CF664" i="1"/>
  <c r="BX664" i="1"/>
  <c r="BN664" i="1"/>
  <c r="BZ664" i="1"/>
  <c r="BR664" i="1"/>
  <c r="CH670" i="1"/>
  <c r="CB670" i="1"/>
  <c r="BV670" i="1"/>
  <c r="BP670" i="1"/>
  <c r="BJ670" i="1"/>
  <c r="BZ670" i="1"/>
  <c r="BR670" i="1"/>
  <c r="CD670" i="1"/>
  <c r="BT670" i="1"/>
  <c r="BL670" i="1"/>
  <c r="BN670" i="1"/>
  <c r="CF670" i="1"/>
  <c r="BX670" i="1"/>
  <c r="CF671" i="1"/>
  <c r="BZ671" i="1"/>
  <c r="BT671" i="1"/>
  <c r="BN671" i="1"/>
  <c r="CB671" i="1"/>
  <c r="BR671" i="1"/>
  <c r="BJ671" i="1"/>
  <c r="CD671" i="1"/>
  <c r="BV671" i="1"/>
  <c r="BL671" i="1"/>
  <c r="BX671" i="1"/>
  <c r="CH671" i="1"/>
  <c r="BP671" i="1"/>
  <c r="CF677" i="1"/>
  <c r="BZ677" i="1"/>
  <c r="BT677" i="1"/>
  <c r="BN677" i="1"/>
  <c r="CH677" i="1"/>
  <c r="BX677" i="1"/>
  <c r="BP677" i="1"/>
  <c r="CB677" i="1"/>
  <c r="BR677" i="1"/>
  <c r="BJ677" i="1"/>
  <c r="BL677" i="1"/>
  <c r="CD677" i="1"/>
  <c r="BV677" i="1"/>
  <c r="CD666" i="1"/>
  <c r="BX666" i="1"/>
  <c r="BR666" i="1"/>
  <c r="BL666" i="1"/>
  <c r="CF666" i="1"/>
  <c r="BV666" i="1"/>
  <c r="BN666" i="1"/>
  <c r="CH666" i="1"/>
  <c r="BZ666" i="1"/>
  <c r="BP666" i="1"/>
  <c r="BT666" i="1"/>
  <c r="CB666" i="1"/>
  <c r="BJ666" i="1"/>
  <c r="CD672" i="1"/>
  <c r="BX672" i="1"/>
  <c r="BR672" i="1"/>
  <c r="BL672" i="1"/>
  <c r="CB672" i="1"/>
  <c r="BT672" i="1"/>
  <c r="BJ672" i="1"/>
  <c r="CF672" i="1"/>
  <c r="BV672" i="1"/>
  <c r="BN672" i="1"/>
  <c r="CH672" i="1"/>
  <c r="BZ672" i="1"/>
  <c r="BP672" i="1"/>
  <c r="CD678" i="1"/>
  <c r="BX678" i="1"/>
  <c r="BR678" i="1"/>
  <c r="BL678" i="1"/>
  <c r="CH678" i="1"/>
  <c r="BZ678" i="1"/>
  <c r="BP678" i="1"/>
  <c r="CB678" i="1"/>
  <c r="BT678" i="1"/>
  <c r="BJ678" i="1"/>
  <c r="BN678" i="1"/>
  <c r="CF678" i="1"/>
  <c r="BV678" i="1"/>
  <c r="CH661" i="1"/>
  <c r="CB661" i="1"/>
  <c r="BV661" i="1"/>
  <c r="BP661" i="1"/>
  <c r="BJ661" i="1"/>
  <c r="BZ661" i="1"/>
  <c r="BR661" i="1"/>
  <c r="CD661" i="1"/>
  <c r="BT661" i="1"/>
  <c r="BL661" i="1"/>
  <c r="CF661" i="1"/>
  <c r="BN661" i="1"/>
  <c r="BX661" i="1"/>
  <c r="CH667" i="1"/>
  <c r="CB667" i="1"/>
  <c r="BV667" i="1"/>
  <c r="BP667" i="1"/>
  <c r="BJ667" i="1"/>
  <c r="CF667" i="1"/>
  <c r="BX667" i="1"/>
  <c r="BN667" i="1"/>
  <c r="BZ667" i="1"/>
  <c r="BR667" i="1"/>
  <c r="BT667" i="1"/>
  <c r="CD667" i="1"/>
  <c r="BL667" i="1"/>
  <c r="CH673" i="1"/>
  <c r="CB673" i="1"/>
  <c r="BV673" i="1"/>
  <c r="BP673" i="1"/>
  <c r="BJ673" i="1"/>
  <c r="CD673" i="1"/>
  <c r="BT673" i="1"/>
  <c r="BL673" i="1"/>
  <c r="CF673" i="1"/>
  <c r="BX673" i="1"/>
  <c r="BN673" i="1"/>
  <c r="BZ673" i="1"/>
  <c r="BR673" i="1"/>
  <c r="CH679" i="1"/>
  <c r="CB679" i="1"/>
  <c r="BV679" i="1"/>
  <c r="BP679" i="1"/>
  <c r="BJ679" i="1"/>
  <c r="BZ679" i="1"/>
  <c r="BR679" i="1"/>
  <c r="CD679" i="1"/>
  <c r="BT679" i="1"/>
  <c r="BL679" i="1"/>
  <c r="CF679" i="1"/>
  <c r="BN679" i="1"/>
  <c r="BX679" i="1"/>
  <c r="CF662" i="1"/>
  <c r="BZ662" i="1"/>
  <c r="BT662" i="1"/>
  <c r="BN662" i="1"/>
  <c r="CB662" i="1"/>
  <c r="BR662" i="1"/>
  <c r="BJ662" i="1"/>
  <c r="CD662" i="1"/>
  <c r="BV662" i="1"/>
  <c r="BL662" i="1"/>
  <c r="BX662" i="1"/>
  <c r="BP662" i="1"/>
  <c r="CH662" i="1"/>
  <c r="CF668" i="1"/>
  <c r="BZ668" i="1"/>
  <c r="BT668" i="1"/>
  <c r="BN668" i="1"/>
  <c r="CH668" i="1"/>
  <c r="BX668" i="1"/>
  <c r="BP668" i="1"/>
  <c r="CB668" i="1"/>
  <c r="BR668" i="1"/>
  <c r="BJ668" i="1"/>
  <c r="CD668" i="1"/>
  <c r="BL668" i="1"/>
  <c r="BV668" i="1"/>
  <c r="CF674" i="1"/>
  <c r="BZ674" i="1"/>
  <c r="BT674" i="1"/>
  <c r="BN674" i="1"/>
  <c r="CD674" i="1"/>
  <c r="BV674" i="1"/>
  <c r="BL674" i="1"/>
  <c r="CH674" i="1"/>
  <c r="BX674" i="1"/>
  <c r="BP674" i="1"/>
  <c r="CB674" i="1"/>
  <c r="BJ674" i="1"/>
  <c r="BR674" i="1"/>
  <c r="CH676" i="1"/>
  <c r="CB676" i="1"/>
  <c r="BV676" i="1"/>
  <c r="BP676" i="1"/>
  <c r="BJ676" i="1"/>
  <c r="CF676" i="1"/>
  <c r="BX676" i="1"/>
  <c r="BN676" i="1"/>
  <c r="BZ676" i="1"/>
  <c r="BR676" i="1"/>
  <c r="CD676" i="1"/>
  <c r="BL676" i="1"/>
  <c r="BT676" i="1"/>
  <c r="CD675" i="1"/>
  <c r="BX675" i="1"/>
  <c r="BR675" i="1"/>
  <c r="BL675" i="1"/>
  <c r="CF675" i="1"/>
  <c r="BV675" i="1"/>
  <c r="BN675" i="1"/>
  <c r="CH675" i="1"/>
  <c r="BZ675" i="1"/>
  <c r="BP675" i="1"/>
  <c r="BJ675" i="1"/>
  <c r="CB675" i="1"/>
  <c r="BT675" i="1"/>
  <c r="CF665" i="1"/>
  <c r="BZ665" i="1"/>
  <c r="BT665" i="1"/>
  <c r="BN665" i="1"/>
  <c r="CD665" i="1"/>
  <c r="BV665" i="1"/>
  <c r="BL665" i="1"/>
  <c r="CH665" i="1"/>
  <c r="BX665" i="1"/>
  <c r="BP665" i="1"/>
  <c r="BR665" i="1"/>
  <c r="CB665" i="1"/>
  <c r="BJ665" i="1"/>
  <c r="CI960" i="1"/>
  <c r="CC960" i="1"/>
  <c r="BW960" i="1"/>
  <c r="BQ960" i="1"/>
  <c r="BK960" i="1"/>
  <c r="CG960" i="1"/>
  <c r="CA960" i="1"/>
  <c r="BU960" i="1"/>
  <c r="BO960" i="1"/>
  <c r="CE960" i="1"/>
  <c r="BY960" i="1"/>
  <c r="BS960" i="1"/>
  <c r="BM960" i="1"/>
  <c r="CH960" i="1"/>
  <c r="CB960" i="1"/>
  <c r="BV960" i="1"/>
  <c r="BP960" i="1"/>
  <c r="BJ960" i="1"/>
  <c r="CF960" i="1"/>
  <c r="BZ960" i="1"/>
  <c r="BT960" i="1"/>
  <c r="BN960" i="1"/>
  <c r="CD960" i="1"/>
  <c r="BX960" i="1"/>
  <c r="BR960" i="1"/>
  <c r="BL960" i="1"/>
  <c r="CE959" i="1"/>
  <c r="BY959" i="1"/>
  <c r="BS959" i="1"/>
  <c r="BM959" i="1"/>
  <c r="CI959" i="1"/>
  <c r="CC959" i="1"/>
  <c r="BW959" i="1"/>
  <c r="BQ959" i="1"/>
  <c r="BK959" i="1"/>
  <c r="CG959" i="1"/>
  <c r="CA959" i="1"/>
  <c r="BU959" i="1"/>
  <c r="BO959" i="1"/>
  <c r="CE958" i="1"/>
  <c r="BY958" i="1"/>
  <c r="BS958" i="1"/>
  <c r="BM958" i="1"/>
  <c r="CI958" i="1"/>
  <c r="CC958" i="1"/>
  <c r="BW958" i="1"/>
  <c r="BQ958" i="1"/>
  <c r="BK958" i="1"/>
  <c r="CG958" i="1"/>
  <c r="CA958" i="1"/>
  <c r="BU958" i="1"/>
  <c r="BO958" i="1"/>
  <c r="CE955" i="1"/>
  <c r="BY955" i="1"/>
  <c r="BS955" i="1"/>
  <c r="BM955" i="1"/>
  <c r="CI955" i="1"/>
  <c r="CC955" i="1"/>
  <c r="BW955" i="1"/>
  <c r="BQ955" i="1"/>
  <c r="BK955" i="1"/>
  <c r="CG955" i="1"/>
  <c r="CA955" i="1"/>
  <c r="BU955" i="1"/>
  <c r="BO955" i="1"/>
  <c r="CE952" i="1"/>
  <c r="BY952" i="1"/>
  <c r="BS952" i="1"/>
  <c r="BM952" i="1"/>
  <c r="CI952" i="1"/>
  <c r="CC952" i="1"/>
  <c r="BW952" i="1"/>
  <c r="BQ952" i="1"/>
  <c r="BK952" i="1"/>
  <c r="BU952" i="1"/>
  <c r="CG952" i="1"/>
  <c r="CA952" i="1"/>
  <c r="BO952" i="1"/>
  <c r="CF945" i="1"/>
  <c r="BZ945" i="1"/>
  <c r="BT945" i="1"/>
  <c r="BN945" i="1"/>
  <c r="CD945" i="1"/>
  <c r="BX945" i="1"/>
  <c r="BR945" i="1"/>
  <c r="BL945" i="1"/>
  <c r="CH945" i="1"/>
  <c r="CB945" i="1"/>
  <c r="BV945" i="1"/>
  <c r="BP945" i="1"/>
  <c r="BJ945" i="1"/>
  <c r="CF942" i="1"/>
  <c r="BZ942" i="1"/>
  <c r="BT942" i="1"/>
  <c r="BN942" i="1"/>
  <c r="CD942" i="1"/>
  <c r="BX942" i="1"/>
  <c r="BR942" i="1"/>
  <c r="BL942" i="1"/>
  <c r="CH942" i="1"/>
  <c r="CB942" i="1"/>
  <c r="BV942" i="1"/>
  <c r="BP942" i="1"/>
  <c r="BJ942" i="1"/>
  <c r="CD940" i="1"/>
  <c r="BX940" i="1"/>
  <c r="BR940" i="1"/>
  <c r="BL940" i="1"/>
  <c r="CH940" i="1"/>
  <c r="CB940" i="1"/>
  <c r="BV940" i="1"/>
  <c r="BP940" i="1"/>
  <c r="BJ940" i="1"/>
  <c r="CF940" i="1"/>
  <c r="BZ940" i="1"/>
  <c r="BT940" i="1"/>
  <c r="BN940" i="1"/>
  <c r="CD955" i="1"/>
  <c r="BX955" i="1"/>
  <c r="BR955" i="1"/>
  <c r="BL955" i="1"/>
  <c r="CH955" i="1"/>
  <c r="CB955" i="1"/>
  <c r="BV955" i="1"/>
  <c r="BP955" i="1"/>
  <c r="BJ955" i="1"/>
  <c r="CF955" i="1"/>
  <c r="BZ955" i="1"/>
  <c r="BT955" i="1"/>
  <c r="BN955" i="1"/>
  <c r="CE949" i="1"/>
  <c r="BY949" i="1"/>
  <c r="BS949" i="1"/>
  <c r="BM949" i="1"/>
  <c r="CI949" i="1"/>
  <c r="CC949" i="1"/>
  <c r="BW949" i="1"/>
  <c r="BQ949" i="1"/>
  <c r="BK949" i="1"/>
  <c r="BO949" i="1"/>
  <c r="CA949" i="1"/>
  <c r="CG949" i="1"/>
  <c r="BU949" i="1"/>
  <c r="CI947" i="1"/>
  <c r="CC947" i="1"/>
  <c r="BW947" i="1"/>
  <c r="BQ947" i="1"/>
  <c r="BK947" i="1"/>
  <c r="CG947" i="1"/>
  <c r="CA947" i="1"/>
  <c r="BU947" i="1"/>
  <c r="BO947" i="1"/>
  <c r="CE947" i="1"/>
  <c r="BY947" i="1"/>
  <c r="BS947" i="1"/>
  <c r="BM947" i="1"/>
  <c r="CG957" i="1"/>
  <c r="CA957" i="1"/>
  <c r="BU957" i="1"/>
  <c r="BO957" i="1"/>
  <c r="CE957" i="1"/>
  <c r="BY957" i="1"/>
  <c r="BS957" i="1"/>
  <c r="BM957" i="1"/>
  <c r="BW957" i="1"/>
  <c r="CI957" i="1"/>
  <c r="BQ957" i="1"/>
  <c r="BK957" i="1"/>
  <c r="CC957" i="1"/>
  <c r="CG954" i="1"/>
  <c r="CA954" i="1"/>
  <c r="BU954" i="1"/>
  <c r="BO954" i="1"/>
  <c r="CE954" i="1"/>
  <c r="BY954" i="1"/>
  <c r="BS954" i="1"/>
  <c r="BM954" i="1"/>
  <c r="CC954" i="1"/>
  <c r="BW954" i="1"/>
  <c r="BK954" i="1"/>
  <c r="BQ954" i="1"/>
  <c r="CI954" i="1"/>
  <c r="CG951" i="1"/>
  <c r="CA951" i="1"/>
  <c r="BU951" i="1"/>
  <c r="BO951" i="1"/>
  <c r="CE951" i="1"/>
  <c r="BY951" i="1"/>
  <c r="BS951" i="1"/>
  <c r="BM951" i="1"/>
  <c r="CI951" i="1"/>
  <c r="CC951" i="1"/>
  <c r="BQ951" i="1"/>
  <c r="BW951" i="1"/>
  <c r="BK951" i="1"/>
  <c r="CD949" i="1"/>
  <c r="BX949" i="1"/>
  <c r="BR949" i="1"/>
  <c r="BL949" i="1"/>
  <c r="CH949" i="1"/>
  <c r="CB949" i="1"/>
  <c r="BV949" i="1"/>
  <c r="BP949" i="1"/>
  <c r="BJ949" i="1"/>
  <c r="CF949" i="1"/>
  <c r="BZ949" i="1"/>
  <c r="BT949" i="1"/>
  <c r="BN949" i="1"/>
  <c r="CH947" i="1"/>
  <c r="CB947" i="1"/>
  <c r="BV947" i="1"/>
  <c r="BP947" i="1"/>
  <c r="BJ947" i="1"/>
  <c r="CF947" i="1"/>
  <c r="BZ947" i="1"/>
  <c r="BT947" i="1"/>
  <c r="BN947" i="1"/>
  <c r="CD947" i="1"/>
  <c r="BX947" i="1"/>
  <c r="BR947" i="1"/>
  <c r="BL947" i="1"/>
  <c r="CH944" i="1"/>
  <c r="CB944" i="1"/>
  <c r="BV944" i="1"/>
  <c r="BP944" i="1"/>
  <c r="BJ944" i="1"/>
  <c r="CF944" i="1"/>
  <c r="BZ944" i="1"/>
  <c r="BT944" i="1"/>
  <c r="BN944" i="1"/>
  <c r="CD944" i="1"/>
  <c r="BX944" i="1"/>
  <c r="BR944" i="1"/>
  <c r="BL944" i="1"/>
  <c r="CI941" i="1"/>
  <c r="CC941" i="1"/>
  <c r="BW941" i="1"/>
  <c r="BQ941" i="1"/>
  <c r="BK941" i="1"/>
  <c r="CG941" i="1"/>
  <c r="CA941" i="1"/>
  <c r="BU941" i="1"/>
  <c r="BO941" i="1"/>
  <c r="BY941" i="1"/>
  <c r="BS941" i="1"/>
  <c r="CE941" i="1"/>
  <c r="BM941" i="1"/>
  <c r="CF957" i="1"/>
  <c r="BZ957" i="1"/>
  <c r="BT957" i="1"/>
  <c r="BN957" i="1"/>
  <c r="CD957" i="1"/>
  <c r="BX957" i="1"/>
  <c r="BR957" i="1"/>
  <c r="BL957" i="1"/>
  <c r="CH957" i="1"/>
  <c r="CB957" i="1"/>
  <c r="BV957" i="1"/>
  <c r="BP957" i="1"/>
  <c r="BJ957" i="1"/>
  <c r="CF954" i="1"/>
  <c r="BZ954" i="1"/>
  <c r="BT954" i="1"/>
  <c r="BN954" i="1"/>
  <c r="CD954" i="1"/>
  <c r="BX954" i="1"/>
  <c r="BR954" i="1"/>
  <c r="BL954" i="1"/>
  <c r="CH954" i="1"/>
  <c r="CB954" i="1"/>
  <c r="BV954" i="1"/>
  <c r="BP954" i="1"/>
  <c r="BJ954" i="1"/>
  <c r="CF951" i="1"/>
  <c r="BZ951" i="1"/>
  <c r="BT951" i="1"/>
  <c r="BN951" i="1"/>
  <c r="CD951" i="1"/>
  <c r="BX951" i="1"/>
  <c r="BR951" i="1"/>
  <c r="BL951" i="1"/>
  <c r="CH951" i="1"/>
  <c r="CB951" i="1"/>
  <c r="BV951" i="1"/>
  <c r="BP951" i="1"/>
  <c r="BJ951" i="1"/>
  <c r="CE946" i="1"/>
  <c r="BY946" i="1"/>
  <c r="BS946" i="1"/>
  <c r="BM946" i="1"/>
  <c r="CI946" i="1"/>
  <c r="CC946" i="1"/>
  <c r="BW946" i="1"/>
  <c r="BQ946" i="1"/>
  <c r="BK946" i="1"/>
  <c r="BU946" i="1"/>
  <c r="BO946" i="1"/>
  <c r="CG946" i="1"/>
  <c r="CA946" i="1"/>
  <c r="CE943" i="1"/>
  <c r="BY943" i="1"/>
  <c r="BS943" i="1"/>
  <c r="BM943" i="1"/>
  <c r="CI943" i="1"/>
  <c r="CC943" i="1"/>
  <c r="BW943" i="1"/>
  <c r="BQ943" i="1"/>
  <c r="BK943" i="1"/>
  <c r="CA943" i="1"/>
  <c r="BU943" i="1"/>
  <c r="BO943" i="1"/>
  <c r="CG943" i="1"/>
  <c r="CH941" i="1"/>
  <c r="CB941" i="1"/>
  <c r="BV941" i="1"/>
  <c r="BP941" i="1"/>
  <c r="BJ941" i="1"/>
  <c r="CF941" i="1"/>
  <c r="BZ941" i="1"/>
  <c r="BT941" i="1"/>
  <c r="BN941" i="1"/>
  <c r="CD941" i="1"/>
  <c r="BX941" i="1"/>
  <c r="BR941" i="1"/>
  <c r="BL941" i="1"/>
  <c r="CD958" i="1"/>
  <c r="BX958" i="1"/>
  <c r="BR958" i="1"/>
  <c r="BL958" i="1"/>
  <c r="CH958" i="1"/>
  <c r="CB958" i="1"/>
  <c r="BV958" i="1"/>
  <c r="BP958" i="1"/>
  <c r="BJ958" i="1"/>
  <c r="CF958" i="1"/>
  <c r="BZ958" i="1"/>
  <c r="BT958" i="1"/>
  <c r="BN958" i="1"/>
  <c r="CD952" i="1"/>
  <c r="BX952" i="1"/>
  <c r="BR952" i="1"/>
  <c r="BL952" i="1"/>
  <c r="CH952" i="1"/>
  <c r="CB952" i="1"/>
  <c r="BV952" i="1"/>
  <c r="BP952" i="1"/>
  <c r="BJ952" i="1"/>
  <c r="CF952" i="1"/>
  <c r="BZ952" i="1"/>
  <c r="BT952" i="1"/>
  <c r="BN952" i="1"/>
  <c r="CI944" i="1"/>
  <c r="CC944" i="1"/>
  <c r="BW944" i="1"/>
  <c r="BQ944" i="1"/>
  <c r="BK944" i="1"/>
  <c r="CG944" i="1"/>
  <c r="CA944" i="1"/>
  <c r="BU944" i="1"/>
  <c r="BO944" i="1"/>
  <c r="BM944" i="1"/>
  <c r="CE944" i="1"/>
  <c r="BS944" i="1"/>
  <c r="BY944" i="1"/>
  <c r="CI956" i="1"/>
  <c r="CC956" i="1"/>
  <c r="BW956" i="1"/>
  <c r="BQ956" i="1"/>
  <c r="BK956" i="1"/>
  <c r="CG956" i="1"/>
  <c r="CA956" i="1"/>
  <c r="BU956" i="1"/>
  <c r="BO956" i="1"/>
  <c r="BM956" i="1"/>
  <c r="CE956" i="1"/>
  <c r="BY956" i="1"/>
  <c r="BS956" i="1"/>
  <c r="CI953" i="1"/>
  <c r="CC953" i="1"/>
  <c r="BW953" i="1"/>
  <c r="BQ953" i="1"/>
  <c r="BK953" i="1"/>
  <c r="CG953" i="1"/>
  <c r="CA953" i="1"/>
  <c r="BU953" i="1"/>
  <c r="BO953" i="1"/>
  <c r="BS953" i="1"/>
  <c r="CE953" i="1"/>
  <c r="BM953" i="1"/>
  <c r="BY953" i="1"/>
  <c r="CI950" i="1"/>
  <c r="CC950" i="1"/>
  <c r="BW950" i="1"/>
  <c r="BQ950" i="1"/>
  <c r="BK950" i="1"/>
  <c r="CG950" i="1"/>
  <c r="CA950" i="1"/>
  <c r="BU950" i="1"/>
  <c r="BO950" i="1"/>
  <c r="BY950" i="1"/>
  <c r="BS950" i="1"/>
  <c r="BM950" i="1"/>
  <c r="CE950" i="1"/>
  <c r="CG948" i="1"/>
  <c r="CA948" i="1"/>
  <c r="BU948" i="1"/>
  <c r="BO948" i="1"/>
  <c r="CE948" i="1"/>
  <c r="BY948" i="1"/>
  <c r="BS948" i="1"/>
  <c r="BM948" i="1"/>
  <c r="BQ948" i="1"/>
  <c r="CI948" i="1"/>
  <c r="BW948" i="1"/>
  <c r="CC948" i="1"/>
  <c r="BK948" i="1"/>
  <c r="CD946" i="1"/>
  <c r="BX946" i="1"/>
  <c r="BR946" i="1"/>
  <c r="BL946" i="1"/>
  <c r="CH946" i="1"/>
  <c r="CB946" i="1"/>
  <c r="BV946" i="1"/>
  <c r="BP946" i="1"/>
  <c r="BJ946" i="1"/>
  <c r="CF946" i="1"/>
  <c r="BZ946" i="1"/>
  <c r="BT946" i="1"/>
  <c r="BN946" i="1"/>
  <c r="CD943" i="1"/>
  <c r="BX943" i="1"/>
  <c r="BR943" i="1"/>
  <c r="BL943" i="1"/>
  <c r="CH943" i="1"/>
  <c r="CB943" i="1"/>
  <c r="BV943" i="1"/>
  <c r="BP943" i="1"/>
  <c r="BJ943" i="1"/>
  <c r="CF943" i="1"/>
  <c r="BZ943" i="1"/>
  <c r="BT943" i="1"/>
  <c r="BN943" i="1"/>
  <c r="CH956" i="1"/>
  <c r="CB956" i="1"/>
  <c r="BV956" i="1"/>
  <c r="BP956" i="1"/>
  <c r="BJ956" i="1"/>
  <c r="CF956" i="1"/>
  <c r="BZ956" i="1"/>
  <c r="BT956" i="1"/>
  <c r="BN956" i="1"/>
  <c r="CD956" i="1"/>
  <c r="BX956" i="1"/>
  <c r="BR956" i="1"/>
  <c r="BL956" i="1"/>
  <c r="CH953" i="1"/>
  <c r="CB953" i="1"/>
  <c r="BV953" i="1"/>
  <c r="BP953" i="1"/>
  <c r="BJ953" i="1"/>
  <c r="CF953" i="1"/>
  <c r="BZ953" i="1"/>
  <c r="BT953" i="1"/>
  <c r="BN953" i="1"/>
  <c r="CD953" i="1"/>
  <c r="BX953" i="1"/>
  <c r="BR953" i="1"/>
  <c r="BL953" i="1"/>
  <c r="CH950" i="1"/>
  <c r="CB950" i="1"/>
  <c r="BV950" i="1"/>
  <c r="BP950" i="1"/>
  <c r="BJ950" i="1"/>
  <c r="CF950" i="1"/>
  <c r="BZ950" i="1"/>
  <c r="BT950" i="1"/>
  <c r="BN950" i="1"/>
  <c r="CD950" i="1"/>
  <c r="BX950" i="1"/>
  <c r="BR950" i="1"/>
  <c r="BL950" i="1"/>
  <c r="CF948" i="1"/>
  <c r="BZ948" i="1"/>
  <c r="BT948" i="1"/>
  <c r="BN948" i="1"/>
  <c r="CD948" i="1"/>
  <c r="BX948" i="1"/>
  <c r="BR948" i="1"/>
  <c r="BL948" i="1"/>
  <c r="CH948" i="1"/>
  <c r="CB948" i="1"/>
  <c r="BV948" i="1"/>
  <c r="BP948" i="1"/>
  <c r="BJ948" i="1"/>
  <c r="CG945" i="1"/>
  <c r="CA945" i="1"/>
  <c r="BU945" i="1"/>
  <c r="BO945" i="1"/>
  <c r="CE945" i="1"/>
  <c r="BY945" i="1"/>
  <c r="BS945" i="1"/>
  <c r="BM945" i="1"/>
  <c r="BK945" i="1"/>
  <c r="BW945" i="1"/>
  <c r="CI945" i="1"/>
  <c r="CC945" i="1"/>
  <c r="BQ945" i="1"/>
  <c r="CG942" i="1"/>
  <c r="CA942" i="1"/>
  <c r="BU942" i="1"/>
  <c r="BO942" i="1"/>
  <c r="CE942" i="1"/>
  <c r="BY942" i="1"/>
  <c r="BS942" i="1"/>
  <c r="BM942" i="1"/>
  <c r="BQ942" i="1"/>
  <c r="BK942" i="1"/>
  <c r="CI942" i="1"/>
  <c r="CC942" i="1"/>
  <c r="BW942" i="1"/>
  <c r="CE940" i="1"/>
  <c r="BY940" i="1"/>
  <c r="BS940" i="1"/>
  <c r="BM940" i="1"/>
  <c r="CI940" i="1"/>
  <c r="CC940" i="1"/>
  <c r="BW940" i="1"/>
  <c r="BQ940" i="1"/>
  <c r="BK940" i="1"/>
  <c r="CG940" i="1"/>
  <c r="CA940" i="1"/>
  <c r="BU940" i="1"/>
  <c r="BO940" i="1"/>
  <c r="CH913" i="1"/>
  <c r="CB913" i="1"/>
  <c r="BV913" i="1"/>
  <c r="BP913" i="1"/>
  <c r="BJ913" i="1"/>
  <c r="CD913" i="1"/>
  <c r="BX913" i="1"/>
  <c r="BR913" i="1"/>
  <c r="BL913" i="1"/>
  <c r="CF913" i="1"/>
  <c r="BN913" i="1"/>
  <c r="BT913" i="1"/>
  <c r="BZ913" i="1"/>
  <c r="CD912" i="1"/>
  <c r="BX912" i="1"/>
  <c r="BR912" i="1"/>
  <c r="BL912" i="1"/>
  <c r="CF912" i="1"/>
  <c r="BZ912" i="1"/>
  <c r="BT912" i="1"/>
  <c r="BN912" i="1"/>
  <c r="BV912" i="1"/>
  <c r="CH912" i="1"/>
  <c r="BP912" i="1"/>
  <c r="CB912" i="1"/>
  <c r="BJ912" i="1"/>
  <c r="CD918" i="1"/>
  <c r="BX918" i="1"/>
  <c r="BR918" i="1"/>
  <c r="BL918" i="1"/>
  <c r="CF918" i="1"/>
  <c r="BZ918" i="1"/>
  <c r="BT918" i="1"/>
  <c r="BN918" i="1"/>
  <c r="CB918" i="1"/>
  <c r="BJ918" i="1"/>
  <c r="BP918" i="1"/>
  <c r="BV918" i="1"/>
  <c r="CH918" i="1"/>
  <c r="CD924" i="1"/>
  <c r="BX924" i="1"/>
  <c r="BR924" i="1"/>
  <c r="BL924" i="1"/>
  <c r="CF924" i="1"/>
  <c r="BZ924" i="1"/>
  <c r="BT924" i="1"/>
  <c r="BN924" i="1"/>
  <c r="CH924" i="1"/>
  <c r="BP924" i="1"/>
  <c r="CB924" i="1"/>
  <c r="BJ924" i="1"/>
  <c r="BV924" i="1"/>
  <c r="CF925" i="1"/>
  <c r="CH925" i="1"/>
  <c r="CB925" i="1"/>
  <c r="BV925" i="1"/>
  <c r="BP925" i="1"/>
  <c r="BJ925" i="1"/>
  <c r="CD925" i="1"/>
  <c r="BX925" i="1"/>
  <c r="BR925" i="1"/>
  <c r="BL925" i="1"/>
  <c r="BZ925" i="1"/>
  <c r="BN925" i="1"/>
  <c r="BT925" i="1"/>
  <c r="CF914" i="1"/>
  <c r="BZ914" i="1"/>
  <c r="BT914" i="1"/>
  <c r="BN914" i="1"/>
  <c r="CH914" i="1"/>
  <c r="CB914" i="1"/>
  <c r="BV914" i="1"/>
  <c r="BP914" i="1"/>
  <c r="BJ914" i="1"/>
  <c r="BX914" i="1"/>
  <c r="CD914" i="1"/>
  <c r="BR914" i="1"/>
  <c r="BL914" i="1"/>
  <c r="CF920" i="1"/>
  <c r="BZ920" i="1"/>
  <c r="BT920" i="1"/>
  <c r="BN920" i="1"/>
  <c r="CH920" i="1"/>
  <c r="CB920" i="1"/>
  <c r="BV920" i="1"/>
  <c r="BP920" i="1"/>
  <c r="BJ920" i="1"/>
  <c r="CD920" i="1"/>
  <c r="BL920" i="1"/>
  <c r="BX920" i="1"/>
  <c r="BR920" i="1"/>
  <c r="CD926" i="1"/>
  <c r="CF926" i="1"/>
  <c r="BZ926" i="1"/>
  <c r="BT926" i="1"/>
  <c r="BN926" i="1"/>
  <c r="BR926" i="1"/>
  <c r="CH926" i="1"/>
  <c r="CB926" i="1"/>
  <c r="BV926" i="1"/>
  <c r="BP926" i="1"/>
  <c r="BJ926" i="1"/>
  <c r="BX926" i="1"/>
  <c r="BL926" i="1"/>
  <c r="CD909" i="1"/>
  <c r="BX909" i="1"/>
  <c r="BR909" i="1"/>
  <c r="BL909" i="1"/>
  <c r="CF909" i="1"/>
  <c r="BZ909" i="1"/>
  <c r="BT909" i="1"/>
  <c r="BN909" i="1"/>
  <c r="CB909" i="1"/>
  <c r="BJ909" i="1"/>
  <c r="BV909" i="1"/>
  <c r="CH909" i="1"/>
  <c r="BP909" i="1"/>
  <c r="CD915" i="1"/>
  <c r="BX915" i="1"/>
  <c r="BR915" i="1"/>
  <c r="BL915" i="1"/>
  <c r="CF915" i="1"/>
  <c r="BZ915" i="1"/>
  <c r="BT915" i="1"/>
  <c r="BN915" i="1"/>
  <c r="CH915" i="1"/>
  <c r="BP915" i="1"/>
  <c r="CB915" i="1"/>
  <c r="BJ915" i="1"/>
  <c r="BV915" i="1"/>
  <c r="CD921" i="1"/>
  <c r="BX921" i="1"/>
  <c r="BR921" i="1"/>
  <c r="BL921" i="1"/>
  <c r="CF921" i="1"/>
  <c r="BZ921" i="1"/>
  <c r="BT921" i="1"/>
  <c r="BN921" i="1"/>
  <c r="BV921" i="1"/>
  <c r="BJ921" i="1"/>
  <c r="CH921" i="1"/>
  <c r="BP921" i="1"/>
  <c r="CB921" i="1"/>
  <c r="BP927" i="1"/>
  <c r="CD927" i="1"/>
  <c r="BX927" i="1"/>
  <c r="BR927" i="1"/>
  <c r="BL927" i="1"/>
  <c r="BV927" i="1"/>
  <c r="CB927" i="1"/>
  <c r="BJ927" i="1"/>
  <c r="CF927" i="1"/>
  <c r="BZ927" i="1"/>
  <c r="BT927" i="1"/>
  <c r="BN927" i="1"/>
  <c r="CH927" i="1"/>
  <c r="CH910" i="1"/>
  <c r="CB910" i="1"/>
  <c r="BV910" i="1"/>
  <c r="BP910" i="1"/>
  <c r="BJ910" i="1"/>
  <c r="CD910" i="1"/>
  <c r="BX910" i="1"/>
  <c r="BR910" i="1"/>
  <c r="BL910" i="1"/>
  <c r="BT910" i="1"/>
  <c r="CF910" i="1"/>
  <c r="BN910" i="1"/>
  <c r="BZ910" i="1"/>
  <c r="CH916" i="1"/>
  <c r="CB916" i="1"/>
  <c r="BV916" i="1"/>
  <c r="BP916" i="1"/>
  <c r="BJ916" i="1"/>
  <c r="CD916" i="1"/>
  <c r="BX916" i="1"/>
  <c r="BR916" i="1"/>
  <c r="BL916" i="1"/>
  <c r="BZ916" i="1"/>
  <c r="CF916" i="1"/>
  <c r="BN916" i="1"/>
  <c r="BT916" i="1"/>
  <c r="CH922" i="1"/>
  <c r="CB922" i="1"/>
  <c r="BV922" i="1"/>
  <c r="BP922" i="1"/>
  <c r="BJ922" i="1"/>
  <c r="CD922" i="1"/>
  <c r="BX922" i="1"/>
  <c r="BR922" i="1"/>
  <c r="BL922" i="1"/>
  <c r="CF922" i="1"/>
  <c r="BN922" i="1"/>
  <c r="BT922" i="1"/>
  <c r="BZ922" i="1"/>
  <c r="CH919" i="1"/>
  <c r="CB919" i="1"/>
  <c r="BV919" i="1"/>
  <c r="BP919" i="1"/>
  <c r="BJ919" i="1"/>
  <c r="CD919" i="1"/>
  <c r="BX919" i="1"/>
  <c r="BR919" i="1"/>
  <c r="BL919" i="1"/>
  <c r="BT919" i="1"/>
  <c r="BZ919" i="1"/>
  <c r="CF919" i="1"/>
  <c r="BN919" i="1"/>
  <c r="CF911" i="1"/>
  <c r="BZ911" i="1"/>
  <c r="BT911" i="1"/>
  <c r="BN911" i="1"/>
  <c r="CH911" i="1"/>
  <c r="CB911" i="1"/>
  <c r="BV911" i="1"/>
  <c r="BP911" i="1"/>
  <c r="BJ911" i="1"/>
  <c r="CD911" i="1"/>
  <c r="BL911" i="1"/>
  <c r="BR911" i="1"/>
  <c r="BX911" i="1"/>
  <c r="CF917" i="1"/>
  <c r="BZ917" i="1"/>
  <c r="BT917" i="1"/>
  <c r="BN917" i="1"/>
  <c r="CH917" i="1"/>
  <c r="CB917" i="1"/>
  <c r="BV917" i="1"/>
  <c r="BP917" i="1"/>
  <c r="BJ917" i="1"/>
  <c r="BR917" i="1"/>
  <c r="CD917" i="1"/>
  <c r="BL917" i="1"/>
  <c r="BX917" i="1"/>
  <c r="CF923" i="1"/>
  <c r="BZ923" i="1"/>
  <c r="BT923" i="1"/>
  <c r="BN923" i="1"/>
  <c r="CH923" i="1"/>
  <c r="CB923" i="1"/>
  <c r="BV923" i="1"/>
  <c r="BP923" i="1"/>
  <c r="BJ923" i="1"/>
  <c r="BX923" i="1"/>
  <c r="CD923" i="1"/>
  <c r="BR923" i="1"/>
  <c r="BL923" i="1"/>
  <c r="A98" i="1"/>
  <c r="BF940" i="1"/>
  <c r="AZ949" i="1"/>
  <c r="BC940" i="1"/>
  <c r="BB947" i="1"/>
  <c r="AF940" i="1"/>
  <c r="AX949" i="1"/>
  <c r="AZ947" i="1"/>
  <c r="AW949" i="1"/>
  <c r="AN949" i="1"/>
  <c r="AV941" i="1"/>
  <c r="AM949" i="1"/>
  <c r="AU941" i="1"/>
  <c r="AL949" i="1"/>
  <c r="AT941" i="1"/>
  <c r="BE949" i="1"/>
  <c r="AT949" i="1"/>
  <c r="AK949" i="1"/>
  <c r="BD948" i="1"/>
  <c r="AL947" i="1"/>
  <c r="AH941" i="1"/>
  <c r="AX940" i="1"/>
  <c r="BD949" i="1"/>
  <c r="AS949" i="1"/>
  <c r="AH949" i="1"/>
  <c r="AF947" i="1"/>
  <c r="AG941" i="1"/>
  <c r="AW940" i="1"/>
  <c r="AW939" i="1"/>
  <c r="BC949" i="1"/>
  <c r="AR949" i="1"/>
  <c r="AF949" i="1"/>
  <c r="AK940" i="1"/>
  <c r="AF939" i="1"/>
  <c r="AY949" i="1"/>
  <c r="AQ949" i="1"/>
  <c r="AG949" i="1"/>
  <c r="AS948" i="1"/>
  <c r="AT947" i="1"/>
  <c r="BC941" i="1"/>
  <c r="AO941" i="1"/>
  <c r="AR940" i="1"/>
  <c r="AS947" i="1"/>
  <c r="BB941" i="1"/>
  <c r="AN941" i="1"/>
  <c r="AQ940" i="1"/>
  <c r="AM947" i="1"/>
  <c r="BA941" i="1"/>
  <c r="AM941" i="1"/>
  <c r="BD940" i="1"/>
  <c r="AL940" i="1"/>
  <c r="AX939" i="1"/>
  <c r="BA949" i="1"/>
  <c r="AU949" i="1"/>
  <c r="AO949" i="1"/>
  <c r="AI949" i="1"/>
  <c r="AU948" i="1"/>
  <c r="AG948" i="1"/>
  <c r="BC947" i="1"/>
  <c r="AV947" i="1"/>
  <c r="AN947" i="1"/>
  <c r="AG947" i="1"/>
  <c r="BE941" i="1"/>
  <c r="AW941" i="1"/>
  <c r="AP941" i="1"/>
  <c r="AI941" i="1"/>
  <c r="BE940" i="1"/>
  <c r="AY940" i="1"/>
  <c r="AS940" i="1"/>
  <c r="AM940" i="1"/>
  <c r="AG940" i="1"/>
  <c r="BC939" i="1"/>
  <c r="AK939" i="1"/>
  <c r="BC948" i="1"/>
  <c r="AO948" i="1"/>
  <c r="AZ948" i="1"/>
  <c r="AN948" i="1"/>
  <c r="AY947" i="1"/>
  <c r="AR947" i="1"/>
  <c r="AK947" i="1"/>
  <c r="BB940" i="1"/>
  <c r="AV940" i="1"/>
  <c r="AP940" i="1"/>
  <c r="AJ940" i="1"/>
  <c r="AR939" i="1"/>
  <c r="AY948" i="1"/>
  <c r="AL948" i="1"/>
  <c r="BE947" i="1"/>
  <c r="AX947" i="1"/>
  <c r="AQ947" i="1"/>
  <c r="AJ947" i="1"/>
  <c r="BG941" i="1"/>
  <c r="AZ941" i="1"/>
  <c r="AS941" i="1"/>
  <c r="AK941" i="1"/>
  <c r="BA940" i="1"/>
  <c r="AU940" i="1"/>
  <c r="AO940" i="1"/>
  <c r="AI940" i="1"/>
  <c r="AQ939" i="1"/>
  <c r="BB949" i="1"/>
  <c r="AV949" i="1"/>
  <c r="AP949" i="1"/>
  <c r="AW948" i="1"/>
  <c r="AH948" i="1"/>
  <c r="BD947" i="1"/>
  <c r="AW947" i="1"/>
  <c r="AP947" i="1"/>
  <c r="BF941" i="1"/>
  <c r="AY941" i="1"/>
  <c r="AQ941" i="1"/>
  <c r="AJ941" i="1"/>
  <c r="AZ940" i="1"/>
  <c r="AT940" i="1"/>
  <c r="AN940" i="1"/>
  <c r="BD939" i="1"/>
  <c r="AL939" i="1"/>
  <c r="AB963" i="1"/>
  <c r="CJ948" i="1" s="1"/>
  <c r="AC963" i="1"/>
  <c r="BA948" i="1"/>
  <c r="AT948" i="1"/>
  <c r="AM948" i="1"/>
  <c r="AJ948" i="1"/>
  <c r="AP948" i="1"/>
  <c r="AV948" i="1"/>
  <c r="BB948" i="1"/>
  <c r="AR948" i="1"/>
  <c r="AK948" i="1"/>
  <c r="BE948" i="1"/>
  <c r="AX948" i="1"/>
  <c r="AQ948" i="1"/>
  <c r="AI948" i="1"/>
  <c r="AI947" i="1"/>
  <c r="AO947" i="1"/>
  <c r="AU947" i="1"/>
  <c r="BA947" i="1"/>
  <c r="BD941" i="1"/>
  <c r="AX941" i="1"/>
  <c r="AR941" i="1"/>
  <c r="AL941" i="1"/>
  <c r="BB939" i="1"/>
  <c r="AV939" i="1"/>
  <c r="AP939" i="1"/>
  <c r="AJ939" i="1"/>
  <c r="BA939" i="1"/>
  <c r="AU939" i="1"/>
  <c r="AO939" i="1"/>
  <c r="AI939" i="1"/>
  <c r="BF939" i="1"/>
  <c r="AZ939" i="1"/>
  <c r="AT939" i="1"/>
  <c r="AN939" i="1"/>
  <c r="AH939" i="1"/>
  <c r="BE939" i="1"/>
  <c r="AY939" i="1"/>
  <c r="AS939" i="1"/>
  <c r="AM9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83" i="1"/>
  <c r="AC682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CG60" i="1" l="1"/>
  <c r="BY60" i="1"/>
  <c r="CE60" i="1"/>
  <c r="BW60" i="1"/>
  <c r="CC60" i="1"/>
  <c r="BS60" i="1"/>
  <c r="BK60" i="1"/>
  <c r="CI60" i="1"/>
  <c r="BQ60" i="1"/>
  <c r="CA60" i="1"/>
  <c r="BO60" i="1"/>
  <c r="BU60" i="1"/>
  <c r="BM60" i="1"/>
  <c r="CI114" i="1"/>
  <c r="CA114" i="1"/>
  <c r="BS114" i="1"/>
  <c r="BK114" i="1"/>
  <c r="CG114" i="1"/>
  <c r="BY114" i="1"/>
  <c r="BQ114" i="1"/>
  <c r="CE114" i="1"/>
  <c r="BM114" i="1"/>
  <c r="CC114" i="1"/>
  <c r="BW114" i="1"/>
  <c r="BU114" i="1"/>
  <c r="BO114" i="1"/>
  <c r="CI153" i="1"/>
  <c r="CA153" i="1"/>
  <c r="BS153" i="1"/>
  <c r="BK153" i="1"/>
  <c r="CG153" i="1"/>
  <c r="BY153" i="1"/>
  <c r="BQ153" i="1"/>
  <c r="BU153" i="1"/>
  <c r="BO153" i="1"/>
  <c r="CE153" i="1"/>
  <c r="BM153" i="1"/>
  <c r="CC153" i="1"/>
  <c r="BW153" i="1"/>
  <c r="CG207" i="1"/>
  <c r="BY207" i="1"/>
  <c r="BQ207" i="1"/>
  <c r="CE207" i="1"/>
  <c r="BW207" i="1"/>
  <c r="BO207" i="1"/>
  <c r="CI207" i="1"/>
  <c r="CA207" i="1"/>
  <c r="BS207" i="1"/>
  <c r="BK207" i="1"/>
  <c r="BU207" i="1"/>
  <c r="BM207" i="1"/>
  <c r="CC207" i="1"/>
  <c r="CG246" i="1"/>
  <c r="BY246" i="1"/>
  <c r="BQ246" i="1"/>
  <c r="CE246" i="1"/>
  <c r="BW246" i="1"/>
  <c r="BO246" i="1"/>
  <c r="CI246" i="1"/>
  <c r="CA246" i="1"/>
  <c r="BS246" i="1"/>
  <c r="BK246" i="1"/>
  <c r="BU246" i="1"/>
  <c r="BM246" i="1"/>
  <c r="CC246" i="1"/>
  <c r="CI300" i="1"/>
  <c r="CA300" i="1"/>
  <c r="BS300" i="1"/>
  <c r="BK300" i="1"/>
  <c r="BW300" i="1"/>
  <c r="CG300" i="1"/>
  <c r="BU300" i="1"/>
  <c r="CC300" i="1"/>
  <c r="BY300" i="1"/>
  <c r="BM300" i="1"/>
  <c r="CE300" i="1"/>
  <c r="BQ300" i="1"/>
  <c r="BO300" i="1"/>
  <c r="CC339" i="1"/>
  <c r="BU339" i="1"/>
  <c r="BM339" i="1"/>
  <c r="CI339" i="1"/>
  <c r="CA339" i="1"/>
  <c r="BS339" i="1"/>
  <c r="BK339" i="1"/>
  <c r="CG339" i="1"/>
  <c r="BY339" i="1"/>
  <c r="BQ339" i="1"/>
  <c r="CE339" i="1"/>
  <c r="BW339" i="1"/>
  <c r="BO339" i="1"/>
  <c r="CC393" i="1"/>
  <c r="BU393" i="1"/>
  <c r="BM393" i="1"/>
  <c r="CI393" i="1"/>
  <c r="CA393" i="1"/>
  <c r="BS393" i="1"/>
  <c r="BK393" i="1"/>
  <c r="CE393" i="1"/>
  <c r="BW393" i="1"/>
  <c r="BO393" i="1"/>
  <c r="BY393" i="1"/>
  <c r="BQ393" i="1"/>
  <c r="CG393" i="1"/>
  <c r="CC447" i="1"/>
  <c r="BU447" i="1"/>
  <c r="BM447" i="1"/>
  <c r="CI447" i="1"/>
  <c r="CA447" i="1"/>
  <c r="BS447" i="1"/>
  <c r="BK447" i="1"/>
  <c r="CE447" i="1"/>
  <c r="BW447" i="1"/>
  <c r="BO447" i="1"/>
  <c r="CG447" i="1"/>
  <c r="BY447" i="1"/>
  <c r="BQ447" i="1"/>
  <c r="CG486" i="1"/>
  <c r="BY486" i="1"/>
  <c r="BQ486" i="1"/>
  <c r="CE486" i="1"/>
  <c r="BW486" i="1"/>
  <c r="BO486" i="1"/>
  <c r="CC486" i="1"/>
  <c r="BK486" i="1"/>
  <c r="CA486" i="1"/>
  <c r="BU486" i="1"/>
  <c r="BS486" i="1"/>
  <c r="CI486" i="1"/>
  <c r="BM486" i="1"/>
  <c r="CI540" i="1"/>
  <c r="BM540" i="1"/>
  <c r="CA540" i="1"/>
  <c r="BY540" i="1"/>
  <c r="CG540" i="1"/>
  <c r="BW540" i="1"/>
  <c r="BO540" i="1"/>
  <c r="BU540" i="1"/>
  <c r="BK540" i="1"/>
  <c r="CE540" i="1"/>
  <c r="CC540" i="1"/>
  <c r="BS540" i="1"/>
  <c r="BQ540" i="1"/>
  <c r="CC587" i="1"/>
  <c r="BS587" i="1"/>
  <c r="BQ587" i="1"/>
  <c r="CA587" i="1"/>
  <c r="BK587" i="1"/>
  <c r="BY587" i="1"/>
  <c r="BO587" i="1"/>
  <c r="BU587" i="1"/>
  <c r="CI587" i="1"/>
  <c r="BM587" i="1"/>
  <c r="CG587" i="1"/>
  <c r="BW587" i="1"/>
  <c r="CE587" i="1"/>
  <c r="CI641" i="1"/>
  <c r="CA641" i="1"/>
  <c r="BS641" i="1"/>
  <c r="BK641" i="1"/>
  <c r="CE641" i="1"/>
  <c r="CC641" i="1"/>
  <c r="CG641" i="1"/>
  <c r="BY641" i="1"/>
  <c r="BQ641" i="1"/>
  <c r="BW641" i="1"/>
  <c r="BU641" i="1"/>
  <c r="BO641" i="1"/>
  <c r="BM641" i="1"/>
  <c r="CG696" i="1"/>
  <c r="BQ696" i="1"/>
  <c r="CE696" i="1"/>
  <c r="CC696" i="1"/>
  <c r="BU696" i="1"/>
  <c r="BM696" i="1"/>
  <c r="BY696" i="1"/>
  <c r="BO696" i="1"/>
  <c r="CI696" i="1"/>
  <c r="CA696" i="1"/>
  <c r="BS696" i="1"/>
  <c r="BK696" i="1"/>
  <c r="BW696" i="1"/>
  <c r="CE735" i="1"/>
  <c r="BW735" i="1"/>
  <c r="BO735" i="1"/>
  <c r="CC735" i="1"/>
  <c r="BU735" i="1"/>
  <c r="BM735" i="1"/>
  <c r="CG735" i="1"/>
  <c r="BY735" i="1"/>
  <c r="BQ735" i="1"/>
  <c r="CA735" i="1"/>
  <c r="BS735" i="1"/>
  <c r="CI735" i="1"/>
  <c r="BK735" i="1"/>
  <c r="CE789" i="1"/>
  <c r="BW789" i="1"/>
  <c r="BO789" i="1"/>
  <c r="CC789" i="1"/>
  <c r="BU789" i="1"/>
  <c r="BM789" i="1"/>
  <c r="CG789" i="1"/>
  <c r="BY789" i="1"/>
  <c r="BQ789" i="1"/>
  <c r="BS789" i="1"/>
  <c r="BK789" i="1"/>
  <c r="CI789" i="1"/>
  <c r="CA789" i="1"/>
  <c r="CE820" i="1"/>
  <c r="BW820" i="1"/>
  <c r="BO820" i="1"/>
  <c r="CC820" i="1"/>
  <c r="BU820" i="1"/>
  <c r="BM820" i="1"/>
  <c r="CI820" i="1"/>
  <c r="BS820" i="1"/>
  <c r="CG820" i="1"/>
  <c r="BQ820" i="1"/>
  <c r="BY820" i="1"/>
  <c r="CA820" i="1"/>
  <c r="BK820" i="1"/>
  <c r="CG84" i="1"/>
  <c r="BY84" i="1"/>
  <c r="BQ84" i="1"/>
  <c r="CE84" i="1"/>
  <c r="BW84" i="1"/>
  <c r="BO84" i="1"/>
  <c r="BU84" i="1"/>
  <c r="BS84" i="1"/>
  <c r="BM84" i="1"/>
  <c r="CI84" i="1"/>
  <c r="CC84" i="1"/>
  <c r="BK84" i="1"/>
  <c r="CA84" i="1"/>
  <c r="CG123" i="1"/>
  <c r="BY123" i="1"/>
  <c r="BQ123" i="1"/>
  <c r="CE123" i="1"/>
  <c r="BW123" i="1"/>
  <c r="BO123" i="1"/>
  <c r="CI123" i="1"/>
  <c r="CC123" i="1"/>
  <c r="BK123" i="1"/>
  <c r="CA123" i="1"/>
  <c r="BU123" i="1"/>
  <c r="BM123" i="1"/>
  <c r="BS123" i="1"/>
  <c r="CI185" i="1"/>
  <c r="CA185" i="1"/>
  <c r="BS185" i="1"/>
  <c r="BK185" i="1"/>
  <c r="CG185" i="1"/>
  <c r="BY185" i="1"/>
  <c r="BQ185" i="1"/>
  <c r="CE185" i="1"/>
  <c r="BW185" i="1"/>
  <c r="BO185" i="1"/>
  <c r="BM185" i="1"/>
  <c r="CC185" i="1"/>
  <c r="BU185" i="1"/>
  <c r="CE239" i="1"/>
  <c r="BW239" i="1"/>
  <c r="BO239" i="1"/>
  <c r="CC239" i="1"/>
  <c r="BU239" i="1"/>
  <c r="BM239" i="1"/>
  <c r="CG239" i="1"/>
  <c r="BY239" i="1"/>
  <c r="BQ239" i="1"/>
  <c r="BK239" i="1"/>
  <c r="CI239" i="1"/>
  <c r="CA239" i="1"/>
  <c r="BS239" i="1"/>
  <c r="CG301" i="1"/>
  <c r="BY301" i="1"/>
  <c r="BQ301" i="1"/>
  <c r="BW301" i="1"/>
  <c r="BK301" i="1"/>
  <c r="CI301" i="1"/>
  <c r="BU301" i="1"/>
  <c r="CE301" i="1"/>
  <c r="BS301" i="1"/>
  <c r="CC301" i="1"/>
  <c r="BO301" i="1"/>
  <c r="BM301" i="1"/>
  <c r="CA301" i="1"/>
  <c r="CI363" i="1"/>
  <c r="CA363" i="1"/>
  <c r="BS363" i="1"/>
  <c r="BK363" i="1"/>
  <c r="CG363" i="1"/>
  <c r="BY363" i="1"/>
  <c r="BQ363" i="1"/>
  <c r="CC363" i="1"/>
  <c r="BU363" i="1"/>
  <c r="BM363" i="1"/>
  <c r="BO363" i="1"/>
  <c r="CE363" i="1"/>
  <c r="BW363" i="1"/>
  <c r="CI425" i="1"/>
  <c r="CA425" i="1"/>
  <c r="BS425" i="1"/>
  <c r="BK425" i="1"/>
  <c r="CG425" i="1"/>
  <c r="BY425" i="1"/>
  <c r="BQ425" i="1"/>
  <c r="CC425" i="1"/>
  <c r="BU425" i="1"/>
  <c r="BM425" i="1"/>
  <c r="BW425" i="1"/>
  <c r="BO425" i="1"/>
  <c r="CE425" i="1"/>
  <c r="CE479" i="1"/>
  <c r="BW479" i="1"/>
  <c r="BO479" i="1"/>
  <c r="CC479" i="1"/>
  <c r="BU479" i="1"/>
  <c r="BM479" i="1"/>
  <c r="BS479" i="1"/>
  <c r="CI479" i="1"/>
  <c r="BQ479" i="1"/>
  <c r="BK479" i="1"/>
  <c r="CG479" i="1"/>
  <c r="CA479" i="1"/>
  <c r="BY479" i="1"/>
  <c r="BS541" i="1"/>
  <c r="CG541" i="1"/>
  <c r="CC541" i="1"/>
  <c r="CE541" i="1"/>
  <c r="CA541" i="1"/>
  <c r="BQ541" i="1"/>
  <c r="BK541" i="1"/>
  <c r="BO541" i="1"/>
  <c r="CI541" i="1"/>
  <c r="BY541" i="1"/>
  <c r="BW541" i="1"/>
  <c r="BM541" i="1"/>
  <c r="BU541" i="1"/>
  <c r="CG603" i="1"/>
  <c r="BY603" i="1"/>
  <c r="BQ603" i="1"/>
  <c r="CA603" i="1"/>
  <c r="BU603" i="1"/>
  <c r="CI603" i="1"/>
  <c r="CE603" i="1"/>
  <c r="BW603" i="1"/>
  <c r="BO603" i="1"/>
  <c r="CC603" i="1"/>
  <c r="BS603" i="1"/>
  <c r="BM603" i="1"/>
  <c r="BK603" i="1"/>
  <c r="CE46" i="1"/>
  <c r="BW46" i="1"/>
  <c r="BO46" i="1"/>
  <c r="CC46" i="1"/>
  <c r="BU46" i="1"/>
  <c r="BM46" i="1"/>
  <c r="CI46" i="1"/>
  <c r="CA46" i="1"/>
  <c r="BS46" i="1"/>
  <c r="BK46" i="1"/>
  <c r="BQ46" i="1"/>
  <c r="CG46" i="1"/>
  <c r="BY46" i="1"/>
  <c r="CE54" i="1"/>
  <c r="BW54" i="1"/>
  <c r="BO54" i="1"/>
  <c r="CC54" i="1"/>
  <c r="BU54" i="1"/>
  <c r="BM54" i="1"/>
  <c r="CI54" i="1"/>
  <c r="CA54" i="1"/>
  <c r="BS54" i="1"/>
  <c r="BK54" i="1"/>
  <c r="CG54" i="1"/>
  <c r="BY54" i="1"/>
  <c r="BQ54" i="1"/>
  <c r="CC62" i="1"/>
  <c r="BU62" i="1"/>
  <c r="BM62" i="1"/>
  <c r="CI62" i="1"/>
  <c r="CA62" i="1"/>
  <c r="BS62" i="1"/>
  <c r="BK62" i="1"/>
  <c r="CG62" i="1"/>
  <c r="BY62" i="1"/>
  <c r="BQ62" i="1"/>
  <c r="BW62" i="1"/>
  <c r="CE62" i="1"/>
  <c r="BO62" i="1"/>
  <c r="CE77" i="1"/>
  <c r="BW77" i="1"/>
  <c r="BO77" i="1"/>
  <c r="CC77" i="1"/>
  <c r="BU77" i="1"/>
  <c r="BM77" i="1"/>
  <c r="BK77" i="1"/>
  <c r="CG77" i="1"/>
  <c r="CA77" i="1"/>
  <c r="BY77" i="1"/>
  <c r="BS77" i="1"/>
  <c r="CI77" i="1"/>
  <c r="BQ77" i="1"/>
  <c r="CE85" i="1"/>
  <c r="BW85" i="1"/>
  <c r="BO85" i="1"/>
  <c r="CC85" i="1"/>
  <c r="BU85" i="1"/>
  <c r="BM85" i="1"/>
  <c r="CI85" i="1"/>
  <c r="BQ85" i="1"/>
  <c r="BK85" i="1"/>
  <c r="CG85" i="1"/>
  <c r="CA85" i="1"/>
  <c r="BY85" i="1"/>
  <c r="BS85" i="1"/>
  <c r="CE93" i="1"/>
  <c r="BW93" i="1"/>
  <c r="BO93" i="1"/>
  <c r="CC93" i="1"/>
  <c r="BU93" i="1"/>
  <c r="BM93" i="1"/>
  <c r="CI93" i="1"/>
  <c r="CA93" i="1"/>
  <c r="BS93" i="1"/>
  <c r="BK93" i="1"/>
  <c r="CG93" i="1"/>
  <c r="BY93" i="1"/>
  <c r="BQ93" i="1"/>
  <c r="CE108" i="1"/>
  <c r="BW108" i="1"/>
  <c r="BO108" i="1"/>
  <c r="CC108" i="1"/>
  <c r="BU108" i="1"/>
  <c r="BM108" i="1"/>
  <c r="CI108" i="1"/>
  <c r="BQ108" i="1"/>
  <c r="BK108" i="1"/>
  <c r="CG108" i="1"/>
  <c r="CA108" i="1"/>
  <c r="BY108" i="1"/>
  <c r="BS108" i="1"/>
  <c r="CE116" i="1"/>
  <c r="BW116" i="1"/>
  <c r="BO116" i="1"/>
  <c r="CC116" i="1"/>
  <c r="BU116" i="1"/>
  <c r="BM116" i="1"/>
  <c r="BY116" i="1"/>
  <c r="BS116" i="1"/>
  <c r="CI116" i="1"/>
  <c r="BQ116" i="1"/>
  <c r="BK116" i="1"/>
  <c r="CG116" i="1"/>
  <c r="CA116" i="1"/>
  <c r="CE124" i="1"/>
  <c r="BW124" i="1"/>
  <c r="BO124" i="1"/>
  <c r="CC124" i="1"/>
  <c r="BU124" i="1"/>
  <c r="BM124" i="1"/>
  <c r="CA124" i="1"/>
  <c r="BY124" i="1"/>
  <c r="BS124" i="1"/>
  <c r="CI124" i="1"/>
  <c r="BQ124" i="1"/>
  <c r="CG124" i="1"/>
  <c r="BK124" i="1"/>
  <c r="CE139" i="1"/>
  <c r="BW139" i="1"/>
  <c r="BO139" i="1"/>
  <c r="CC139" i="1"/>
  <c r="BU139" i="1"/>
  <c r="BM139" i="1"/>
  <c r="BY139" i="1"/>
  <c r="BS139" i="1"/>
  <c r="CI139" i="1"/>
  <c r="BQ139" i="1"/>
  <c r="BK139" i="1"/>
  <c r="CG139" i="1"/>
  <c r="CA139" i="1"/>
  <c r="CE147" i="1"/>
  <c r="BW147" i="1"/>
  <c r="BO147" i="1"/>
  <c r="CC147" i="1"/>
  <c r="BU147" i="1"/>
  <c r="BM147" i="1"/>
  <c r="CA147" i="1"/>
  <c r="BY147" i="1"/>
  <c r="BS147" i="1"/>
  <c r="CI147" i="1"/>
  <c r="BQ147" i="1"/>
  <c r="CG147" i="1"/>
  <c r="BK147" i="1"/>
  <c r="CE155" i="1"/>
  <c r="BW155" i="1"/>
  <c r="BO155" i="1"/>
  <c r="CC155" i="1"/>
  <c r="BU155" i="1"/>
  <c r="BM155" i="1"/>
  <c r="BK155" i="1"/>
  <c r="CG155" i="1"/>
  <c r="CA155" i="1"/>
  <c r="BY155" i="1"/>
  <c r="BS155" i="1"/>
  <c r="BQ155" i="1"/>
  <c r="CI155" i="1"/>
  <c r="CG170" i="1"/>
  <c r="BY170" i="1"/>
  <c r="BQ170" i="1"/>
  <c r="CC170" i="1"/>
  <c r="BU170" i="1"/>
  <c r="BM170" i="1"/>
  <c r="BK170" i="1"/>
  <c r="CE170" i="1"/>
  <c r="BS170" i="1"/>
  <c r="CA170" i="1"/>
  <c r="BW170" i="1"/>
  <c r="CI170" i="1"/>
  <c r="BO170" i="1"/>
  <c r="CG178" i="1"/>
  <c r="BY178" i="1"/>
  <c r="BQ178" i="1"/>
  <c r="CE178" i="1"/>
  <c r="BW178" i="1"/>
  <c r="BO178" i="1"/>
  <c r="CC178" i="1"/>
  <c r="BU178" i="1"/>
  <c r="BM178" i="1"/>
  <c r="CI178" i="1"/>
  <c r="CA178" i="1"/>
  <c r="BS178" i="1"/>
  <c r="BK178" i="1"/>
  <c r="CG186" i="1"/>
  <c r="BY186" i="1"/>
  <c r="BQ186" i="1"/>
  <c r="CE186" i="1"/>
  <c r="BW186" i="1"/>
  <c r="BO186" i="1"/>
  <c r="CC186" i="1"/>
  <c r="BU186" i="1"/>
  <c r="BM186" i="1"/>
  <c r="BS186" i="1"/>
  <c r="BK186" i="1"/>
  <c r="CI186" i="1"/>
  <c r="CA186" i="1"/>
  <c r="CC201" i="1"/>
  <c r="BU201" i="1"/>
  <c r="BM201" i="1"/>
  <c r="CI201" i="1"/>
  <c r="CA201" i="1"/>
  <c r="BS201" i="1"/>
  <c r="BK201" i="1"/>
  <c r="CE201" i="1"/>
  <c r="BW201" i="1"/>
  <c r="BO201" i="1"/>
  <c r="BQ201" i="1"/>
  <c r="CG201" i="1"/>
  <c r="BY201" i="1"/>
  <c r="CC209" i="1"/>
  <c r="BU209" i="1"/>
  <c r="BM209" i="1"/>
  <c r="CI209" i="1"/>
  <c r="CA209" i="1"/>
  <c r="BS209" i="1"/>
  <c r="BK209" i="1"/>
  <c r="CE209" i="1"/>
  <c r="BW209" i="1"/>
  <c r="BO209" i="1"/>
  <c r="CG209" i="1"/>
  <c r="BY209" i="1"/>
  <c r="BQ209" i="1"/>
  <c r="CG217" i="1"/>
  <c r="BY217" i="1"/>
  <c r="BQ217" i="1"/>
  <c r="CC217" i="1"/>
  <c r="BU217" i="1"/>
  <c r="BM217" i="1"/>
  <c r="CA217" i="1"/>
  <c r="BO217" i="1"/>
  <c r="CI217" i="1"/>
  <c r="BW217" i="1"/>
  <c r="BK217" i="1"/>
  <c r="BS217" i="1"/>
  <c r="CE217" i="1"/>
  <c r="CC232" i="1"/>
  <c r="BU232" i="1"/>
  <c r="BM232" i="1"/>
  <c r="CI232" i="1"/>
  <c r="CA232" i="1"/>
  <c r="BS232" i="1"/>
  <c r="BK232" i="1"/>
  <c r="CE232" i="1"/>
  <c r="BW232" i="1"/>
  <c r="BO232" i="1"/>
  <c r="CG232" i="1"/>
  <c r="BY232" i="1"/>
  <c r="BQ232" i="1"/>
  <c r="CC240" i="1"/>
  <c r="BU240" i="1"/>
  <c r="BM240" i="1"/>
  <c r="CI240" i="1"/>
  <c r="CA240" i="1"/>
  <c r="BS240" i="1"/>
  <c r="BK240" i="1"/>
  <c r="CE240" i="1"/>
  <c r="BW240" i="1"/>
  <c r="BO240" i="1"/>
  <c r="BQ240" i="1"/>
  <c r="CG240" i="1"/>
  <c r="BY240" i="1"/>
  <c r="CC248" i="1"/>
  <c r="BU248" i="1"/>
  <c r="BM248" i="1"/>
  <c r="CI248" i="1"/>
  <c r="CA248" i="1"/>
  <c r="BS248" i="1"/>
  <c r="BK248" i="1"/>
  <c r="CE248" i="1"/>
  <c r="BW248" i="1"/>
  <c r="BO248" i="1"/>
  <c r="CG248" i="1"/>
  <c r="BY248" i="1"/>
  <c r="BQ248" i="1"/>
  <c r="CC263" i="1"/>
  <c r="BU263" i="1"/>
  <c r="BM263" i="1"/>
  <c r="CI263" i="1"/>
  <c r="CA263" i="1"/>
  <c r="BS263" i="1"/>
  <c r="BK263" i="1"/>
  <c r="CE263" i="1"/>
  <c r="BW263" i="1"/>
  <c r="BO263" i="1"/>
  <c r="BQ263" i="1"/>
  <c r="CG263" i="1"/>
  <c r="BY263" i="1"/>
  <c r="CC271" i="1"/>
  <c r="BU271" i="1"/>
  <c r="BM271" i="1"/>
  <c r="CI271" i="1"/>
  <c r="CA271" i="1"/>
  <c r="BS271" i="1"/>
  <c r="BK271" i="1"/>
  <c r="CE271" i="1"/>
  <c r="BW271" i="1"/>
  <c r="BO271" i="1"/>
  <c r="CG271" i="1"/>
  <c r="BY271" i="1"/>
  <c r="BQ271" i="1"/>
  <c r="CC279" i="1"/>
  <c r="BU279" i="1"/>
  <c r="BM279" i="1"/>
  <c r="CI279" i="1"/>
  <c r="CA279" i="1"/>
  <c r="BS279" i="1"/>
  <c r="BK279" i="1"/>
  <c r="CE279" i="1"/>
  <c r="BW279" i="1"/>
  <c r="BO279" i="1"/>
  <c r="BQ279" i="1"/>
  <c r="CG279" i="1"/>
  <c r="BY279" i="1"/>
  <c r="CG294" i="1"/>
  <c r="BY294" i="1"/>
  <c r="BQ294" i="1"/>
  <c r="CE294" i="1"/>
  <c r="BW294" i="1"/>
  <c r="BO294" i="1"/>
  <c r="CC294" i="1"/>
  <c r="BU294" i="1"/>
  <c r="BM294" i="1"/>
  <c r="CI294" i="1"/>
  <c r="CA294" i="1"/>
  <c r="BS294" i="1"/>
  <c r="BK294" i="1"/>
  <c r="CI302" i="1"/>
  <c r="CA302" i="1"/>
  <c r="BS302" i="1"/>
  <c r="CE302" i="1"/>
  <c r="BW302" i="1"/>
  <c r="BO302" i="1"/>
  <c r="CC302" i="1"/>
  <c r="BK302" i="1"/>
  <c r="BY302" i="1"/>
  <c r="BU302" i="1"/>
  <c r="CG302" i="1"/>
  <c r="BQ302" i="1"/>
  <c r="BM302" i="1"/>
  <c r="CC310" i="1"/>
  <c r="BU310" i="1"/>
  <c r="BM310" i="1"/>
  <c r="CI310" i="1"/>
  <c r="CA310" i="1"/>
  <c r="BS310" i="1"/>
  <c r="BK310" i="1"/>
  <c r="CE310" i="1"/>
  <c r="BW310" i="1"/>
  <c r="BO310" i="1"/>
  <c r="CG310" i="1"/>
  <c r="BY310" i="1"/>
  <c r="BQ310" i="1"/>
  <c r="CG325" i="1"/>
  <c r="BY325" i="1"/>
  <c r="BQ325" i="1"/>
  <c r="CE325" i="1"/>
  <c r="BW325" i="1"/>
  <c r="BO325" i="1"/>
  <c r="CI325" i="1"/>
  <c r="CA325" i="1"/>
  <c r="BS325" i="1"/>
  <c r="BK325" i="1"/>
  <c r="BU325" i="1"/>
  <c r="BM325" i="1"/>
  <c r="CC325" i="1"/>
  <c r="CG333" i="1"/>
  <c r="BY333" i="1"/>
  <c r="BQ333" i="1"/>
  <c r="CE333" i="1"/>
  <c r="BW333" i="1"/>
  <c r="BO333" i="1"/>
  <c r="CC333" i="1"/>
  <c r="BU333" i="1"/>
  <c r="BM333" i="1"/>
  <c r="CI333" i="1"/>
  <c r="CA333" i="1"/>
  <c r="BS333" i="1"/>
  <c r="BK333" i="1"/>
  <c r="CG341" i="1"/>
  <c r="BY341" i="1"/>
  <c r="BQ341" i="1"/>
  <c r="CE341" i="1"/>
  <c r="BW341" i="1"/>
  <c r="BO341" i="1"/>
  <c r="CC341" i="1"/>
  <c r="BU341" i="1"/>
  <c r="BM341" i="1"/>
  <c r="CI341" i="1"/>
  <c r="CA341" i="1"/>
  <c r="BS341" i="1"/>
  <c r="BK341" i="1"/>
  <c r="CG356" i="1"/>
  <c r="BY356" i="1"/>
  <c r="BQ356" i="1"/>
  <c r="CE356" i="1"/>
  <c r="BW356" i="1"/>
  <c r="BO356" i="1"/>
  <c r="CI356" i="1"/>
  <c r="CA356" i="1"/>
  <c r="BS356" i="1"/>
  <c r="BK356" i="1"/>
  <c r="CC356" i="1"/>
  <c r="BU356" i="1"/>
  <c r="BM356" i="1"/>
  <c r="CG364" i="1"/>
  <c r="BY364" i="1"/>
  <c r="BQ364" i="1"/>
  <c r="CE364" i="1"/>
  <c r="BW364" i="1"/>
  <c r="BO364" i="1"/>
  <c r="CI364" i="1"/>
  <c r="CA364" i="1"/>
  <c r="BS364" i="1"/>
  <c r="BK364" i="1"/>
  <c r="BM364" i="1"/>
  <c r="CC364" i="1"/>
  <c r="BU364" i="1"/>
  <c r="CG372" i="1"/>
  <c r="BY372" i="1"/>
  <c r="BQ372" i="1"/>
  <c r="CE372" i="1"/>
  <c r="BW372" i="1"/>
  <c r="BO372" i="1"/>
  <c r="CI372" i="1"/>
  <c r="CA372" i="1"/>
  <c r="BS372" i="1"/>
  <c r="BK372" i="1"/>
  <c r="BM372" i="1"/>
  <c r="CC372" i="1"/>
  <c r="BU372" i="1"/>
  <c r="CG387" i="1"/>
  <c r="BY387" i="1"/>
  <c r="BQ387" i="1"/>
  <c r="CE387" i="1"/>
  <c r="BW387" i="1"/>
  <c r="BO387" i="1"/>
  <c r="CI387" i="1"/>
  <c r="CA387" i="1"/>
  <c r="BS387" i="1"/>
  <c r="BK387" i="1"/>
  <c r="BM387" i="1"/>
  <c r="CC387" i="1"/>
  <c r="BU387" i="1"/>
  <c r="CG395" i="1"/>
  <c r="BY395" i="1"/>
  <c r="BQ395" i="1"/>
  <c r="CE395" i="1"/>
  <c r="BW395" i="1"/>
  <c r="BO395" i="1"/>
  <c r="CI395" i="1"/>
  <c r="CA395" i="1"/>
  <c r="BS395" i="1"/>
  <c r="BK395" i="1"/>
  <c r="BM395" i="1"/>
  <c r="CC395" i="1"/>
  <c r="BU395" i="1"/>
  <c r="CG403" i="1"/>
  <c r="BY403" i="1"/>
  <c r="BQ403" i="1"/>
  <c r="CE403" i="1"/>
  <c r="BW403" i="1"/>
  <c r="BO403" i="1"/>
  <c r="CI403" i="1"/>
  <c r="CA403" i="1"/>
  <c r="BS403" i="1"/>
  <c r="BK403" i="1"/>
  <c r="BU403" i="1"/>
  <c r="BM403" i="1"/>
  <c r="CC403" i="1"/>
  <c r="CG418" i="1"/>
  <c r="BY418" i="1"/>
  <c r="BQ418" i="1"/>
  <c r="CE418" i="1"/>
  <c r="BW418" i="1"/>
  <c r="BO418" i="1"/>
  <c r="CI418" i="1"/>
  <c r="CA418" i="1"/>
  <c r="BS418" i="1"/>
  <c r="BK418" i="1"/>
  <c r="BM418" i="1"/>
  <c r="CC418" i="1"/>
  <c r="BU418" i="1"/>
  <c r="CG426" i="1"/>
  <c r="BY426" i="1"/>
  <c r="BQ426" i="1"/>
  <c r="CE426" i="1"/>
  <c r="BW426" i="1"/>
  <c r="BO426" i="1"/>
  <c r="CI426" i="1"/>
  <c r="CA426" i="1"/>
  <c r="BS426" i="1"/>
  <c r="BK426" i="1"/>
  <c r="BU426" i="1"/>
  <c r="BM426" i="1"/>
  <c r="CC426" i="1"/>
  <c r="CG434" i="1"/>
  <c r="BY434" i="1"/>
  <c r="BQ434" i="1"/>
  <c r="CE434" i="1"/>
  <c r="BW434" i="1"/>
  <c r="BO434" i="1"/>
  <c r="CI434" i="1"/>
  <c r="CA434" i="1"/>
  <c r="BS434" i="1"/>
  <c r="BK434" i="1"/>
  <c r="CC434" i="1"/>
  <c r="BU434" i="1"/>
  <c r="BM434" i="1"/>
  <c r="CG449" i="1"/>
  <c r="BY449" i="1"/>
  <c r="BQ449" i="1"/>
  <c r="CE449" i="1"/>
  <c r="BW449" i="1"/>
  <c r="BO449" i="1"/>
  <c r="CI449" i="1"/>
  <c r="CA449" i="1"/>
  <c r="BS449" i="1"/>
  <c r="BK449" i="1"/>
  <c r="BU449" i="1"/>
  <c r="BM449" i="1"/>
  <c r="CC449" i="1"/>
  <c r="CG457" i="1"/>
  <c r="BY457" i="1"/>
  <c r="BQ457" i="1"/>
  <c r="CE457" i="1"/>
  <c r="BW457" i="1"/>
  <c r="BO457" i="1"/>
  <c r="CI457" i="1"/>
  <c r="CA457" i="1"/>
  <c r="BS457" i="1"/>
  <c r="BK457" i="1"/>
  <c r="CC457" i="1"/>
  <c r="BU457" i="1"/>
  <c r="BM457" i="1"/>
  <c r="CG465" i="1"/>
  <c r="BY465" i="1"/>
  <c r="BQ465" i="1"/>
  <c r="CE465" i="1"/>
  <c r="BW465" i="1"/>
  <c r="BO465" i="1"/>
  <c r="CI465" i="1"/>
  <c r="CA465" i="1"/>
  <c r="BS465" i="1"/>
  <c r="BK465" i="1"/>
  <c r="BM465" i="1"/>
  <c r="CC465" i="1"/>
  <c r="BU465" i="1"/>
  <c r="CC480" i="1"/>
  <c r="BU480" i="1"/>
  <c r="BM480" i="1"/>
  <c r="CI480" i="1"/>
  <c r="CA480" i="1"/>
  <c r="BS480" i="1"/>
  <c r="BK480" i="1"/>
  <c r="CG480" i="1"/>
  <c r="BO480" i="1"/>
  <c r="CE480" i="1"/>
  <c r="BY480" i="1"/>
  <c r="BQ480" i="1"/>
  <c r="BW480" i="1"/>
  <c r="CC488" i="1"/>
  <c r="BU488" i="1"/>
  <c r="BM488" i="1"/>
  <c r="CI488" i="1"/>
  <c r="CA488" i="1"/>
  <c r="BS488" i="1"/>
  <c r="BK488" i="1"/>
  <c r="BW488" i="1"/>
  <c r="BQ488" i="1"/>
  <c r="CG488" i="1"/>
  <c r="BO488" i="1"/>
  <c r="CE488" i="1"/>
  <c r="BY488" i="1"/>
  <c r="CG496" i="1"/>
  <c r="BY496" i="1"/>
  <c r="BQ496" i="1"/>
  <c r="CE496" i="1"/>
  <c r="BW496" i="1"/>
  <c r="BO496" i="1"/>
  <c r="CI496" i="1"/>
  <c r="CA496" i="1"/>
  <c r="BS496" i="1"/>
  <c r="BK496" i="1"/>
  <c r="BM496" i="1"/>
  <c r="CC496" i="1"/>
  <c r="BU496" i="1"/>
  <c r="CC511" i="1"/>
  <c r="BU511" i="1"/>
  <c r="BM511" i="1"/>
  <c r="CI511" i="1"/>
  <c r="CA511" i="1"/>
  <c r="BS511" i="1"/>
  <c r="BK511" i="1"/>
  <c r="BW511" i="1"/>
  <c r="BQ511" i="1"/>
  <c r="CG511" i="1"/>
  <c r="BO511" i="1"/>
  <c r="CE511" i="1"/>
  <c r="BY511" i="1"/>
  <c r="CC519" i="1"/>
  <c r="BU519" i="1"/>
  <c r="BM519" i="1"/>
  <c r="CI519" i="1"/>
  <c r="CA519" i="1"/>
  <c r="BS519" i="1"/>
  <c r="BK519" i="1"/>
  <c r="BY519" i="1"/>
  <c r="BW519" i="1"/>
  <c r="BQ519" i="1"/>
  <c r="CG519" i="1"/>
  <c r="BO519" i="1"/>
  <c r="CE519" i="1"/>
  <c r="CC527" i="1"/>
  <c r="BU527" i="1"/>
  <c r="BM527" i="1"/>
  <c r="CI527" i="1"/>
  <c r="CA527" i="1"/>
  <c r="BS527" i="1"/>
  <c r="BK527" i="1"/>
  <c r="CE527" i="1"/>
  <c r="BY527" i="1"/>
  <c r="BW527" i="1"/>
  <c r="BQ527" i="1"/>
  <c r="CG527" i="1"/>
  <c r="BO527" i="1"/>
  <c r="BY542" i="1"/>
  <c r="BO542" i="1"/>
  <c r="CI542" i="1"/>
  <c r="BM542" i="1"/>
  <c r="CG542" i="1"/>
  <c r="BW542" i="1"/>
  <c r="BQ542" i="1"/>
  <c r="BU542" i="1"/>
  <c r="BK542" i="1"/>
  <c r="CA542" i="1"/>
  <c r="CE542" i="1"/>
  <c r="CC542" i="1"/>
  <c r="BS542" i="1"/>
  <c r="CI550" i="1"/>
  <c r="CA550" i="1"/>
  <c r="BS550" i="1"/>
  <c r="BK550" i="1"/>
  <c r="CG550" i="1"/>
  <c r="BY550" i="1"/>
  <c r="BQ550" i="1"/>
  <c r="CE550" i="1"/>
  <c r="BO550" i="1"/>
  <c r="CC550" i="1"/>
  <c r="BM550" i="1"/>
  <c r="BW550" i="1"/>
  <c r="BU550" i="1"/>
  <c r="CC558" i="1"/>
  <c r="BU558" i="1"/>
  <c r="BM558" i="1"/>
  <c r="CI558" i="1"/>
  <c r="CA558" i="1"/>
  <c r="BS558" i="1"/>
  <c r="BK558" i="1"/>
  <c r="BW558" i="1"/>
  <c r="CG558" i="1"/>
  <c r="BQ558" i="1"/>
  <c r="CE558" i="1"/>
  <c r="BO558" i="1"/>
  <c r="BY558" i="1"/>
  <c r="CE573" i="1"/>
  <c r="BW573" i="1"/>
  <c r="BO573" i="1"/>
  <c r="BQ573" i="1"/>
  <c r="CC573" i="1"/>
  <c r="BU573" i="1"/>
  <c r="BM573" i="1"/>
  <c r="BY573" i="1"/>
  <c r="CG573" i="1"/>
  <c r="CI573" i="1"/>
  <c r="CA573" i="1"/>
  <c r="BS573" i="1"/>
  <c r="BK573" i="1"/>
  <c r="BY581" i="1"/>
  <c r="BO581" i="1"/>
  <c r="CI581" i="1"/>
  <c r="BM581" i="1"/>
  <c r="CG581" i="1"/>
  <c r="BW581" i="1"/>
  <c r="BU581" i="1"/>
  <c r="BK581" i="1"/>
  <c r="BQ581" i="1"/>
  <c r="CA581" i="1"/>
  <c r="CE581" i="1"/>
  <c r="CC581" i="1"/>
  <c r="BS581" i="1"/>
  <c r="CE589" i="1"/>
  <c r="CC589" i="1"/>
  <c r="BS589" i="1"/>
  <c r="CG589" i="1"/>
  <c r="BK589" i="1"/>
  <c r="BQ589" i="1"/>
  <c r="BW589" i="1"/>
  <c r="CA589" i="1"/>
  <c r="BY589" i="1"/>
  <c r="BO589" i="1"/>
  <c r="CI589" i="1"/>
  <c r="BM589" i="1"/>
  <c r="BU589" i="1"/>
  <c r="CE604" i="1"/>
  <c r="BW604" i="1"/>
  <c r="BO604" i="1"/>
  <c r="CA604" i="1"/>
  <c r="BK604" i="1"/>
  <c r="BY604" i="1"/>
  <c r="CI604" i="1"/>
  <c r="CC604" i="1"/>
  <c r="BU604" i="1"/>
  <c r="BM604" i="1"/>
  <c r="BS604" i="1"/>
  <c r="CG604" i="1"/>
  <c r="BQ604" i="1"/>
  <c r="CE612" i="1"/>
  <c r="BW612" i="1"/>
  <c r="BO612" i="1"/>
  <c r="CG612" i="1"/>
  <c r="CC612" i="1"/>
  <c r="BU612" i="1"/>
  <c r="BM612" i="1"/>
  <c r="BY612" i="1"/>
  <c r="BQ612" i="1"/>
  <c r="CI612" i="1"/>
  <c r="CA612" i="1"/>
  <c r="BS612" i="1"/>
  <c r="BK612" i="1"/>
  <c r="CE620" i="1"/>
  <c r="BW620" i="1"/>
  <c r="BO620" i="1"/>
  <c r="CG620" i="1"/>
  <c r="BQ620" i="1"/>
  <c r="CC620" i="1"/>
  <c r="BU620" i="1"/>
  <c r="BM620" i="1"/>
  <c r="BY620" i="1"/>
  <c r="CI620" i="1"/>
  <c r="CA620" i="1"/>
  <c r="BS620" i="1"/>
  <c r="BK620" i="1"/>
  <c r="CE635" i="1"/>
  <c r="BW635" i="1"/>
  <c r="BO635" i="1"/>
  <c r="BK635" i="1"/>
  <c r="CG635" i="1"/>
  <c r="CI635" i="1"/>
  <c r="BQ635" i="1"/>
  <c r="CC635" i="1"/>
  <c r="BU635" i="1"/>
  <c r="BM635" i="1"/>
  <c r="CA635" i="1"/>
  <c r="BY635" i="1"/>
  <c r="BS635" i="1"/>
  <c r="CE643" i="1"/>
  <c r="BW643" i="1"/>
  <c r="BO643" i="1"/>
  <c r="CA643" i="1"/>
  <c r="CG643" i="1"/>
  <c r="CI643" i="1"/>
  <c r="CC643" i="1"/>
  <c r="BU643" i="1"/>
  <c r="BM643" i="1"/>
  <c r="BS643" i="1"/>
  <c r="BY643" i="1"/>
  <c r="BK643" i="1"/>
  <c r="BQ643" i="1"/>
  <c r="CE651" i="1"/>
  <c r="BW651" i="1"/>
  <c r="BO651" i="1"/>
  <c r="BS651" i="1"/>
  <c r="BQ651" i="1"/>
  <c r="BK651" i="1"/>
  <c r="CC651" i="1"/>
  <c r="BU651" i="1"/>
  <c r="BM651" i="1"/>
  <c r="CA651" i="1"/>
  <c r="BY651" i="1"/>
  <c r="CI651" i="1"/>
  <c r="CG651" i="1"/>
  <c r="CC683" i="1"/>
  <c r="BU683" i="1"/>
  <c r="BM683" i="1"/>
  <c r="BY683" i="1"/>
  <c r="BW683" i="1"/>
  <c r="BQ683" i="1"/>
  <c r="CI683" i="1"/>
  <c r="CA683" i="1"/>
  <c r="BS683" i="1"/>
  <c r="BK683" i="1"/>
  <c r="CG683" i="1"/>
  <c r="CE683" i="1"/>
  <c r="BO683" i="1"/>
  <c r="CC698" i="1"/>
  <c r="BM698" i="1"/>
  <c r="CA698" i="1"/>
  <c r="BK698" i="1"/>
  <c r="CG698" i="1"/>
  <c r="BY698" i="1"/>
  <c r="BQ698" i="1"/>
  <c r="BU698" i="1"/>
  <c r="CI698" i="1"/>
  <c r="BS698" i="1"/>
  <c r="CE698" i="1"/>
  <c r="BW698" i="1"/>
  <c r="BO698" i="1"/>
  <c r="BU706" i="1"/>
  <c r="BS706" i="1"/>
  <c r="CG706" i="1"/>
  <c r="BY706" i="1"/>
  <c r="BQ706" i="1"/>
  <c r="CC706" i="1"/>
  <c r="CA706" i="1"/>
  <c r="CE706" i="1"/>
  <c r="BW706" i="1"/>
  <c r="BO706" i="1"/>
  <c r="BM706" i="1"/>
  <c r="BK706" i="1"/>
  <c r="CI706" i="1"/>
  <c r="CC714" i="1"/>
  <c r="BM714" i="1"/>
  <c r="CI714" i="1"/>
  <c r="BK714" i="1"/>
  <c r="CG714" i="1"/>
  <c r="BY714" i="1"/>
  <c r="BQ714" i="1"/>
  <c r="BS714" i="1"/>
  <c r="BU714" i="1"/>
  <c r="CA714" i="1"/>
  <c r="CE714" i="1"/>
  <c r="BW714" i="1"/>
  <c r="BO714" i="1"/>
  <c r="CI729" i="1"/>
  <c r="CA729" i="1"/>
  <c r="BS729" i="1"/>
  <c r="BK729" i="1"/>
  <c r="CG729" i="1"/>
  <c r="BY729" i="1"/>
  <c r="BQ729" i="1"/>
  <c r="CE729" i="1"/>
  <c r="BW729" i="1"/>
  <c r="BO729" i="1"/>
  <c r="BU729" i="1"/>
  <c r="BM729" i="1"/>
  <c r="CC729" i="1"/>
  <c r="CI737" i="1"/>
  <c r="CA737" i="1"/>
  <c r="BS737" i="1"/>
  <c r="BK737" i="1"/>
  <c r="CG737" i="1"/>
  <c r="BY737" i="1"/>
  <c r="BQ737" i="1"/>
  <c r="CC737" i="1"/>
  <c r="BU737" i="1"/>
  <c r="BM737" i="1"/>
  <c r="BO737" i="1"/>
  <c r="CE737" i="1"/>
  <c r="BW737" i="1"/>
  <c r="CI745" i="1"/>
  <c r="CA745" i="1"/>
  <c r="BS745" i="1"/>
  <c r="BK745" i="1"/>
  <c r="CG745" i="1"/>
  <c r="BY745" i="1"/>
  <c r="BQ745" i="1"/>
  <c r="CC745" i="1"/>
  <c r="BU745" i="1"/>
  <c r="BM745" i="1"/>
  <c r="BW745" i="1"/>
  <c r="BO745" i="1"/>
  <c r="CE745" i="1"/>
  <c r="CI776" i="1"/>
  <c r="CA776" i="1"/>
  <c r="BS776" i="1"/>
  <c r="BK776" i="1"/>
  <c r="CG776" i="1"/>
  <c r="BY776" i="1"/>
  <c r="BQ776" i="1"/>
  <c r="CC776" i="1"/>
  <c r="BU776" i="1"/>
  <c r="BM776" i="1"/>
  <c r="BO776" i="1"/>
  <c r="CE776" i="1"/>
  <c r="BW776" i="1"/>
  <c r="CI791" i="1"/>
  <c r="CA791" i="1"/>
  <c r="BS791" i="1"/>
  <c r="BK791" i="1"/>
  <c r="CG791" i="1"/>
  <c r="BY791" i="1"/>
  <c r="BQ791" i="1"/>
  <c r="CC791" i="1"/>
  <c r="BU791" i="1"/>
  <c r="BM791" i="1"/>
  <c r="CE791" i="1"/>
  <c r="BW791" i="1"/>
  <c r="BO791" i="1"/>
  <c r="CI799" i="1"/>
  <c r="CA799" i="1"/>
  <c r="BS799" i="1"/>
  <c r="BK799" i="1"/>
  <c r="CG799" i="1"/>
  <c r="BY799" i="1"/>
  <c r="BQ799" i="1"/>
  <c r="CC799" i="1"/>
  <c r="BU799" i="1"/>
  <c r="BM799" i="1"/>
  <c r="BO799" i="1"/>
  <c r="CE799" i="1"/>
  <c r="BW799" i="1"/>
  <c r="CI807" i="1"/>
  <c r="CA807" i="1"/>
  <c r="BS807" i="1"/>
  <c r="BK807" i="1"/>
  <c r="CG807" i="1"/>
  <c r="BY807" i="1"/>
  <c r="BQ807" i="1"/>
  <c r="CE807" i="1"/>
  <c r="BO807" i="1"/>
  <c r="CC807" i="1"/>
  <c r="BM807" i="1"/>
  <c r="BU807" i="1"/>
  <c r="BW807" i="1"/>
  <c r="CI822" i="1"/>
  <c r="CA822" i="1"/>
  <c r="BS822" i="1"/>
  <c r="BK822" i="1"/>
  <c r="CG822" i="1"/>
  <c r="BY822" i="1"/>
  <c r="BQ822" i="1"/>
  <c r="CE822" i="1"/>
  <c r="BO822" i="1"/>
  <c r="CC822" i="1"/>
  <c r="BM822" i="1"/>
  <c r="BU822" i="1"/>
  <c r="BW822" i="1"/>
  <c r="CI830" i="1"/>
  <c r="CA830" i="1"/>
  <c r="BS830" i="1"/>
  <c r="BK830" i="1"/>
  <c r="CG830" i="1"/>
  <c r="BY830" i="1"/>
  <c r="BQ830" i="1"/>
  <c r="CE830" i="1"/>
  <c r="BO830" i="1"/>
  <c r="CC830" i="1"/>
  <c r="BM830" i="1"/>
  <c r="BU830" i="1"/>
  <c r="BW830" i="1"/>
  <c r="CI838" i="1"/>
  <c r="CA838" i="1"/>
  <c r="BS838" i="1"/>
  <c r="BK838" i="1"/>
  <c r="CG838" i="1"/>
  <c r="BY838" i="1"/>
  <c r="BQ838" i="1"/>
  <c r="CC838" i="1"/>
  <c r="BU838" i="1"/>
  <c r="BM838" i="1"/>
  <c r="BO838" i="1"/>
  <c r="CE838" i="1"/>
  <c r="BW838" i="1"/>
  <c r="CG53" i="1"/>
  <c r="BY53" i="1"/>
  <c r="BQ53" i="1"/>
  <c r="CE53" i="1"/>
  <c r="BW53" i="1"/>
  <c r="BO53" i="1"/>
  <c r="CC53" i="1"/>
  <c r="BU53" i="1"/>
  <c r="BM53" i="1"/>
  <c r="CA53" i="1"/>
  <c r="BS53" i="1"/>
  <c r="BK53" i="1"/>
  <c r="CI53" i="1"/>
  <c r="CG146" i="1"/>
  <c r="BY146" i="1"/>
  <c r="BQ146" i="1"/>
  <c r="CE146" i="1"/>
  <c r="BW146" i="1"/>
  <c r="BO146" i="1"/>
  <c r="CI146" i="1"/>
  <c r="CC146" i="1"/>
  <c r="BK146" i="1"/>
  <c r="CA146" i="1"/>
  <c r="BU146" i="1"/>
  <c r="BM146" i="1"/>
  <c r="BS146" i="1"/>
  <c r="CE208" i="1"/>
  <c r="BW208" i="1"/>
  <c r="BO208" i="1"/>
  <c r="CC208" i="1"/>
  <c r="BU208" i="1"/>
  <c r="BM208" i="1"/>
  <c r="CG208" i="1"/>
  <c r="BY208" i="1"/>
  <c r="BQ208" i="1"/>
  <c r="CA208" i="1"/>
  <c r="BS208" i="1"/>
  <c r="BK208" i="1"/>
  <c r="CI208" i="1"/>
  <c r="CE278" i="1"/>
  <c r="BW278" i="1"/>
  <c r="BO278" i="1"/>
  <c r="CC278" i="1"/>
  <c r="BU278" i="1"/>
  <c r="BM278" i="1"/>
  <c r="CG278" i="1"/>
  <c r="BY278" i="1"/>
  <c r="BQ278" i="1"/>
  <c r="BK278" i="1"/>
  <c r="CI278" i="1"/>
  <c r="CA278" i="1"/>
  <c r="BS278" i="1"/>
  <c r="CI355" i="1"/>
  <c r="CA355" i="1"/>
  <c r="BS355" i="1"/>
  <c r="BK355" i="1"/>
  <c r="CG355" i="1"/>
  <c r="BY355" i="1"/>
  <c r="BQ355" i="1"/>
  <c r="CC355" i="1"/>
  <c r="BU355" i="1"/>
  <c r="BM355" i="1"/>
  <c r="CE355" i="1"/>
  <c r="BW355" i="1"/>
  <c r="BO355" i="1"/>
  <c r="CI417" i="1"/>
  <c r="CA417" i="1"/>
  <c r="BS417" i="1"/>
  <c r="BK417" i="1"/>
  <c r="CG417" i="1"/>
  <c r="BY417" i="1"/>
  <c r="BQ417" i="1"/>
  <c r="CC417" i="1"/>
  <c r="BU417" i="1"/>
  <c r="BM417" i="1"/>
  <c r="BW417" i="1"/>
  <c r="BO417" i="1"/>
  <c r="CE417" i="1"/>
  <c r="CI464" i="1"/>
  <c r="CA464" i="1"/>
  <c r="BS464" i="1"/>
  <c r="BK464" i="1"/>
  <c r="CG464" i="1"/>
  <c r="BY464" i="1"/>
  <c r="BQ464" i="1"/>
  <c r="CC464" i="1"/>
  <c r="BU464" i="1"/>
  <c r="BM464" i="1"/>
  <c r="BO464" i="1"/>
  <c r="CE464" i="1"/>
  <c r="BW464" i="1"/>
  <c r="CE526" i="1"/>
  <c r="BW526" i="1"/>
  <c r="BO526" i="1"/>
  <c r="CC526" i="1"/>
  <c r="BU526" i="1"/>
  <c r="BM526" i="1"/>
  <c r="CI526" i="1"/>
  <c r="BQ526" i="1"/>
  <c r="BK526" i="1"/>
  <c r="CG526" i="1"/>
  <c r="CA526" i="1"/>
  <c r="BY526" i="1"/>
  <c r="BS526" i="1"/>
  <c r="BS580" i="1"/>
  <c r="CG580" i="1"/>
  <c r="CC580" i="1"/>
  <c r="BU580" i="1"/>
  <c r="CA580" i="1"/>
  <c r="BQ580" i="1"/>
  <c r="BK580" i="1"/>
  <c r="CE580" i="1"/>
  <c r="BO580" i="1"/>
  <c r="CI580" i="1"/>
  <c r="BY580" i="1"/>
  <c r="BW580" i="1"/>
  <c r="BM580" i="1"/>
  <c r="CG634" i="1"/>
  <c r="BY634" i="1"/>
  <c r="BQ634" i="1"/>
  <c r="BU634" i="1"/>
  <c r="CI634" i="1"/>
  <c r="BM634" i="1"/>
  <c r="CE634" i="1"/>
  <c r="BW634" i="1"/>
  <c r="BO634" i="1"/>
  <c r="CC634" i="1"/>
  <c r="BS634" i="1"/>
  <c r="BK634" i="1"/>
  <c r="CA634" i="1"/>
  <c r="BW713" i="1"/>
  <c r="CI713" i="1"/>
  <c r="CA713" i="1"/>
  <c r="BS713" i="1"/>
  <c r="BK713" i="1"/>
  <c r="CE713" i="1"/>
  <c r="BM713" i="1"/>
  <c r="CG713" i="1"/>
  <c r="BY713" i="1"/>
  <c r="BQ713" i="1"/>
  <c r="BO713" i="1"/>
  <c r="CC713" i="1"/>
  <c r="BU713" i="1"/>
  <c r="CC790" i="1"/>
  <c r="BU790" i="1"/>
  <c r="BM790" i="1"/>
  <c r="CI790" i="1"/>
  <c r="CA790" i="1"/>
  <c r="BS790" i="1"/>
  <c r="BK790" i="1"/>
  <c r="CE790" i="1"/>
  <c r="BW790" i="1"/>
  <c r="BO790" i="1"/>
  <c r="BY790" i="1"/>
  <c r="BQ790" i="1"/>
  <c r="CG790" i="1"/>
  <c r="CC829" i="1"/>
  <c r="BU829" i="1"/>
  <c r="BM829" i="1"/>
  <c r="CI829" i="1"/>
  <c r="CA829" i="1"/>
  <c r="BS829" i="1"/>
  <c r="BK829" i="1"/>
  <c r="BY829" i="1"/>
  <c r="BW829" i="1"/>
  <c r="CE829" i="1"/>
  <c r="BO829" i="1"/>
  <c r="CG829" i="1"/>
  <c r="BQ829" i="1"/>
  <c r="CC47" i="1"/>
  <c r="BU47" i="1"/>
  <c r="BM47" i="1"/>
  <c r="CI47" i="1"/>
  <c r="CA47" i="1"/>
  <c r="BS47" i="1"/>
  <c r="BK47" i="1"/>
  <c r="CG47" i="1"/>
  <c r="BY47" i="1"/>
  <c r="BQ47" i="1"/>
  <c r="BW47" i="1"/>
  <c r="BO47" i="1"/>
  <c r="CE47" i="1"/>
  <c r="CC117" i="1"/>
  <c r="BU117" i="1"/>
  <c r="BM117" i="1"/>
  <c r="CI117" i="1"/>
  <c r="CA117" i="1"/>
  <c r="BS117" i="1"/>
  <c r="BK117" i="1"/>
  <c r="BQ117" i="1"/>
  <c r="CG117" i="1"/>
  <c r="BO117" i="1"/>
  <c r="CE117" i="1"/>
  <c r="BY117" i="1"/>
  <c r="BW117" i="1"/>
  <c r="CE187" i="1"/>
  <c r="BW187" i="1"/>
  <c r="BO187" i="1"/>
  <c r="CC187" i="1"/>
  <c r="BU187" i="1"/>
  <c r="BM187" i="1"/>
  <c r="CI187" i="1"/>
  <c r="CA187" i="1"/>
  <c r="BS187" i="1"/>
  <c r="BK187" i="1"/>
  <c r="BY187" i="1"/>
  <c r="BQ187" i="1"/>
  <c r="CG187" i="1"/>
  <c r="CI249" i="1"/>
  <c r="CA249" i="1"/>
  <c r="BS249" i="1"/>
  <c r="BK249" i="1"/>
  <c r="CG249" i="1"/>
  <c r="BY249" i="1"/>
  <c r="BQ249" i="1"/>
  <c r="CC249" i="1"/>
  <c r="BU249" i="1"/>
  <c r="BM249" i="1"/>
  <c r="CE249" i="1"/>
  <c r="BW249" i="1"/>
  <c r="BO249" i="1"/>
  <c r="CE334" i="1"/>
  <c r="BW334" i="1"/>
  <c r="BO334" i="1"/>
  <c r="CC334" i="1"/>
  <c r="BU334" i="1"/>
  <c r="BM334" i="1"/>
  <c r="CI334" i="1"/>
  <c r="CA334" i="1"/>
  <c r="BS334" i="1"/>
  <c r="BK334" i="1"/>
  <c r="CG334" i="1"/>
  <c r="BY334" i="1"/>
  <c r="BQ334" i="1"/>
  <c r="CE419" i="1"/>
  <c r="BW419" i="1"/>
  <c r="BO419" i="1"/>
  <c r="CC419" i="1"/>
  <c r="BU419" i="1"/>
  <c r="BM419" i="1"/>
  <c r="CG419" i="1"/>
  <c r="BY419" i="1"/>
  <c r="BQ419" i="1"/>
  <c r="CI419" i="1"/>
  <c r="BK419" i="1"/>
  <c r="CA419" i="1"/>
  <c r="BS419" i="1"/>
  <c r="CE497" i="1"/>
  <c r="BW497" i="1"/>
  <c r="BO497" i="1"/>
  <c r="CC497" i="1"/>
  <c r="BU497" i="1"/>
  <c r="BM497" i="1"/>
  <c r="CG497" i="1"/>
  <c r="BY497" i="1"/>
  <c r="BQ497" i="1"/>
  <c r="CI497" i="1"/>
  <c r="BK497" i="1"/>
  <c r="CA497" i="1"/>
  <c r="BS497" i="1"/>
  <c r="CI559" i="1"/>
  <c r="CA559" i="1"/>
  <c r="BS559" i="1"/>
  <c r="BK559" i="1"/>
  <c r="CG559" i="1"/>
  <c r="BY559" i="1"/>
  <c r="BQ559" i="1"/>
  <c r="CE559" i="1"/>
  <c r="BM559" i="1"/>
  <c r="CC559" i="1"/>
  <c r="BW559" i="1"/>
  <c r="BU559" i="1"/>
  <c r="BO559" i="1"/>
  <c r="CC613" i="1"/>
  <c r="BU613" i="1"/>
  <c r="BM613" i="1"/>
  <c r="CE613" i="1"/>
  <c r="BO613" i="1"/>
  <c r="CI613" i="1"/>
  <c r="CA613" i="1"/>
  <c r="BS613" i="1"/>
  <c r="BK613" i="1"/>
  <c r="BW613" i="1"/>
  <c r="CG613" i="1"/>
  <c r="BY613" i="1"/>
  <c r="BQ613" i="1"/>
  <c r="CC652" i="1"/>
  <c r="BU652" i="1"/>
  <c r="BM652" i="1"/>
  <c r="BQ652" i="1"/>
  <c r="CE652" i="1"/>
  <c r="BY652" i="1"/>
  <c r="BO652" i="1"/>
  <c r="CI652" i="1"/>
  <c r="CA652" i="1"/>
  <c r="BS652" i="1"/>
  <c r="BK652" i="1"/>
  <c r="CG652" i="1"/>
  <c r="BW652" i="1"/>
  <c r="CI707" i="1"/>
  <c r="BS707" i="1"/>
  <c r="BQ707" i="1"/>
  <c r="CE707" i="1"/>
  <c r="BW707" i="1"/>
  <c r="BO707" i="1"/>
  <c r="BK707" i="1"/>
  <c r="CG707" i="1"/>
  <c r="CA707" i="1"/>
  <c r="BY707" i="1"/>
  <c r="CC707" i="1"/>
  <c r="BU707" i="1"/>
  <c r="BM707" i="1"/>
  <c r="CG753" i="1"/>
  <c r="BY753" i="1"/>
  <c r="BQ753" i="1"/>
  <c r="CE753" i="1"/>
  <c r="BW753" i="1"/>
  <c r="BO753" i="1"/>
  <c r="CI753" i="1"/>
  <c r="CA753" i="1"/>
  <c r="BS753" i="1"/>
  <c r="BK753" i="1"/>
  <c r="CC753" i="1"/>
  <c r="BU753" i="1"/>
  <c r="BM753" i="1"/>
  <c r="CG792" i="1"/>
  <c r="BY792" i="1"/>
  <c r="BQ792" i="1"/>
  <c r="CE792" i="1"/>
  <c r="BW792" i="1"/>
  <c r="BO792" i="1"/>
  <c r="CI792" i="1"/>
  <c r="CA792" i="1"/>
  <c r="BS792" i="1"/>
  <c r="BK792" i="1"/>
  <c r="CC792" i="1"/>
  <c r="BU792" i="1"/>
  <c r="BM792" i="1"/>
  <c r="CI52" i="1"/>
  <c r="CA52" i="1"/>
  <c r="BS52" i="1"/>
  <c r="BK52" i="1"/>
  <c r="CG52" i="1"/>
  <c r="BY52" i="1"/>
  <c r="BQ52" i="1"/>
  <c r="CE52" i="1"/>
  <c r="BW52" i="1"/>
  <c r="BO52" i="1"/>
  <c r="BU52" i="1"/>
  <c r="BM52" i="1"/>
  <c r="CC52" i="1"/>
  <c r="CI106" i="1"/>
  <c r="CA106" i="1"/>
  <c r="BS106" i="1"/>
  <c r="BK106" i="1"/>
  <c r="CG106" i="1"/>
  <c r="BY106" i="1"/>
  <c r="BQ106" i="1"/>
  <c r="CC106" i="1"/>
  <c r="BW106" i="1"/>
  <c r="BU106" i="1"/>
  <c r="BO106" i="1"/>
  <c r="BM106" i="1"/>
  <c r="CE106" i="1"/>
  <c r="CC168" i="1"/>
  <c r="BU168" i="1"/>
  <c r="BM168" i="1"/>
  <c r="CG168" i="1"/>
  <c r="BY168" i="1"/>
  <c r="BQ168" i="1"/>
  <c r="CE168" i="1"/>
  <c r="BS168" i="1"/>
  <c r="CA168" i="1"/>
  <c r="BO168" i="1"/>
  <c r="BK168" i="1"/>
  <c r="CI168" i="1"/>
  <c r="BW168" i="1"/>
  <c r="CG230" i="1"/>
  <c r="BY230" i="1"/>
  <c r="BQ230" i="1"/>
  <c r="CE230" i="1"/>
  <c r="BW230" i="1"/>
  <c r="BO230" i="1"/>
  <c r="CI230" i="1"/>
  <c r="CA230" i="1"/>
  <c r="BS230" i="1"/>
  <c r="BK230" i="1"/>
  <c r="BU230" i="1"/>
  <c r="BM230" i="1"/>
  <c r="CC230" i="1"/>
  <c r="CC292" i="1"/>
  <c r="BU292" i="1"/>
  <c r="BM292" i="1"/>
  <c r="CI292" i="1"/>
  <c r="CA292" i="1"/>
  <c r="BS292" i="1"/>
  <c r="BK292" i="1"/>
  <c r="CG292" i="1"/>
  <c r="BY292" i="1"/>
  <c r="BQ292" i="1"/>
  <c r="CE292" i="1"/>
  <c r="BW292" i="1"/>
  <c r="BO292" i="1"/>
  <c r="CC354" i="1"/>
  <c r="BU354" i="1"/>
  <c r="BM354" i="1"/>
  <c r="CI354" i="1"/>
  <c r="CA354" i="1"/>
  <c r="BS354" i="1"/>
  <c r="BK354" i="1"/>
  <c r="CE354" i="1"/>
  <c r="BW354" i="1"/>
  <c r="BO354" i="1"/>
  <c r="BQ354" i="1"/>
  <c r="CG354" i="1"/>
  <c r="BY354" i="1"/>
  <c r="CC416" i="1"/>
  <c r="BU416" i="1"/>
  <c r="BM416" i="1"/>
  <c r="CI416" i="1"/>
  <c r="CA416" i="1"/>
  <c r="BS416" i="1"/>
  <c r="BK416" i="1"/>
  <c r="CE416" i="1"/>
  <c r="BW416" i="1"/>
  <c r="BO416" i="1"/>
  <c r="BY416" i="1"/>
  <c r="BQ416" i="1"/>
  <c r="CG416" i="1"/>
  <c r="CC463" i="1"/>
  <c r="BU463" i="1"/>
  <c r="BM463" i="1"/>
  <c r="CI463" i="1"/>
  <c r="CA463" i="1"/>
  <c r="BS463" i="1"/>
  <c r="BK463" i="1"/>
  <c r="CE463" i="1"/>
  <c r="BW463" i="1"/>
  <c r="BO463" i="1"/>
  <c r="BQ463" i="1"/>
  <c r="CG463" i="1"/>
  <c r="BY463" i="1"/>
  <c r="CG517" i="1"/>
  <c r="BY517" i="1"/>
  <c r="BQ517" i="1"/>
  <c r="CE517" i="1"/>
  <c r="BW517" i="1"/>
  <c r="BO517" i="1"/>
  <c r="BM517" i="1"/>
  <c r="CI517" i="1"/>
  <c r="CC517" i="1"/>
  <c r="BK517" i="1"/>
  <c r="CA517" i="1"/>
  <c r="BU517" i="1"/>
  <c r="BS517" i="1"/>
  <c r="CI571" i="1"/>
  <c r="CA571" i="1"/>
  <c r="BS571" i="1"/>
  <c r="BK571" i="1"/>
  <c r="CC571" i="1"/>
  <c r="CG571" i="1"/>
  <c r="BY571" i="1"/>
  <c r="BQ571" i="1"/>
  <c r="BM571" i="1"/>
  <c r="BU571" i="1"/>
  <c r="CE571" i="1"/>
  <c r="BW571" i="1"/>
  <c r="BO571" i="1"/>
  <c r="CI618" i="1"/>
  <c r="CA618" i="1"/>
  <c r="BS618" i="1"/>
  <c r="BK618" i="1"/>
  <c r="BU618" i="1"/>
  <c r="CG618" i="1"/>
  <c r="BY618" i="1"/>
  <c r="BQ618" i="1"/>
  <c r="CC618" i="1"/>
  <c r="BM618" i="1"/>
  <c r="CE618" i="1"/>
  <c r="BW618" i="1"/>
  <c r="BO618" i="1"/>
  <c r="CE743" i="1"/>
  <c r="BW743" i="1"/>
  <c r="BO743" i="1"/>
  <c r="CC743" i="1"/>
  <c r="BU743" i="1"/>
  <c r="BM743" i="1"/>
  <c r="CG743" i="1"/>
  <c r="BY743" i="1"/>
  <c r="BQ743" i="1"/>
  <c r="BK743" i="1"/>
  <c r="CA743" i="1"/>
  <c r="BS743" i="1"/>
  <c r="CI743" i="1"/>
  <c r="CE797" i="1"/>
  <c r="BW797" i="1"/>
  <c r="BO797" i="1"/>
  <c r="CC797" i="1"/>
  <c r="BU797" i="1"/>
  <c r="BM797" i="1"/>
  <c r="CG797" i="1"/>
  <c r="BY797" i="1"/>
  <c r="BQ797" i="1"/>
  <c r="CI797" i="1"/>
  <c r="CA797" i="1"/>
  <c r="BS797" i="1"/>
  <c r="BK797" i="1"/>
  <c r="CE836" i="1"/>
  <c r="BW836" i="1"/>
  <c r="BO836" i="1"/>
  <c r="CC836" i="1"/>
  <c r="BU836" i="1"/>
  <c r="BM836" i="1"/>
  <c r="CG836" i="1"/>
  <c r="BY836" i="1"/>
  <c r="BQ836" i="1"/>
  <c r="CI836" i="1"/>
  <c r="CA836" i="1"/>
  <c r="BS836" i="1"/>
  <c r="BK836" i="1"/>
  <c r="CG45" i="1"/>
  <c r="BY45" i="1"/>
  <c r="BQ45" i="1"/>
  <c r="CE45" i="1"/>
  <c r="BW45" i="1"/>
  <c r="BO45" i="1"/>
  <c r="CC45" i="1"/>
  <c r="BU45" i="1"/>
  <c r="BM45" i="1"/>
  <c r="BK45" i="1"/>
  <c r="CI45" i="1"/>
  <c r="CA45" i="1"/>
  <c r="BS45" i="1"/>
  <c r="CG107" i="1"/>
  <c r="BY107" i="1"/>
  <c r="BQ107" i="1"/>
  <c r="CE107" i="1"/>
  <c r="BW107" i="1"/>
  <c r="BO107" i="1"/>
  <c r="BU107" i="1"/>
  <c r="BS107" i="1"/>
  <c r="BM107" i="1"/>
  <c r="CI107" i="1"/>
  <c r="CC107" i="1"/>
  <c r="BK107" i="1"/>
  <c r="CA107" i="1"/>
  <c r="CI177" i="1"/>
  <c r="CA177" i="1"/>
  <c r="BS177" i="1"/>
  <c r="BK177" i="1"/>
  <c r="CG177" i="1"/>
  <c r="BY177" i="1"/>
  <c r="BQ177" i="1"/>
  <c r="CE177" i="1"/>
  <c r="BW177" i="1"/>
  <c r="BO177" i="1"/>
  <c r="CC177" i="1"/>
  <c r="BU177" i="1"/>
  <c r="BM177" i="1"/>
  <c r="CE247" i="1"/>
  <c r="BW247" i="1"/>
  <c r="BO247" i="1"/>
  <c r="CC247" i="1"/>
  <c r="BU247" i="1"/>
  <c r="BM247" i="1"/>
  <c r="CG247" i="1"/>
  <c r="BY247" i="1"/>
  <c r="BQ247" i="1"/>
  <c r="CA247" i="1"/>
  <c r="BS247" i="1"/>
  <c r="BK247" i="1"/>
  <c r="CI247" i="1"/>
  <c r="CE309" i="1"/>
  <c r="BW309" i="1"/>
  <c r="BO309" i="1"/>
  <c r="CC309" i="1"/>
  <c r="BU309" i="1"/>
  <c r="BM309" i="1"/>
  <c r="CG309" i="1"/>
  <c r="BY309" i="1"/>
  <c r="BQ309" i="1"/>
  <c r="CA309" i="1"/>
  <c r="BS309" i="1"/>
  <c r="BK309" i="1"/>
  <c r="CI309" i="1"/>
  <c r="CI371" i="1"/>
  <c r="CA371" i="1"/>
  <c r="BS371" i="1"/>
  <c r="BK371" i="1"/>
  <c r="CG371" i="1"/>
  <c r="BY371" i="1"/>
  <c r="BQ371" i="1"/>
  <c r="CC371" i="1"/>
  <c r="BU371" i="1"/>
  <c r="BM371" i="1"/>
  <c r="BW371" i="1"/>
  <c r="BO371" i="1"/>
  <c r="CE371" i="1"/>
  <c r="CI433" i="1"/>
  <c r="CA433" i="1"/>
  <c r="BS433" i="1"/>
  <c r="BK433" i="1"/>
  <c r="CG433" i="1"/>
  <c r="BY433" i="1"/>
  <c r="BQ433" i="1"/>
  <c r="CC433" i="1"/>
  <c r="BU433" i="1"/>
  <c r="BM433" i="1"/>
  <c r="CE433" i="1"/>
  <c r="BW433" i="1"/>
  <c r="BO433" i="1"/>
  <c r="CE487" i="1"/>
  <c r="BW487" i="1"/>
  <c r="BO487" i="1"/>
  <c r="CC487" i="1"/>
  <c r="BU487" i="1"/>
  <c r="BM487" i="1"/>
  <c r="BY487" i="1"/>
  <c r="BS487" i="1"/>
  <c r="CI487" i="1"/>
  <c r="BQ487" i="1"/>
  <c r="BK487" i="1"/>
  <c r="CG487" i="1"/>
  <c r="CA487" i="1"/>
  <c r="CC549" i="1"/>
  <c r="BU549" i="1"/>
  <c r="BM549" i="1"/>
  <c r="CI549" i="1"/>
  <c r="CA549" i="1"/>
  <c r="BS549" i="1"/>
  <c r="BK549" i="1"/>
  <c r="BY549" i="1"/>
  <c r="BW549" i="1"/>
  <c r="CG549" i="1"/>
  <c r="BQ549" i="1"/>
  <c r="CE549" i="1"/>
  <c r="BO549" i="1"/>
  <c r="CI588" i="1"/>
  <c r="BY588" i="1"/>
  <c r="BO588" i="1"/>
  <c r="BW588" i="1"/>
  <c r="BM588" i="1"/>
  <c r="CG588" i="1"/>
  <c r="BK588" i="1"/>
  <c r="CA588" i="1"/>
  <c r="BQ588" i="1"/>
  <c r="CE588" i="1"/>
  <c r="BU588" i="1"/>
  <c r="BS588" i="1"/>
  <c r="CC588" i="1"/>
  <c r="CG642" i="1"/>
  <c r="BY642" i="1"/>
  <c r="BQ642" i="1"/>
  <c r="CC642" i="1"/>
  <c r="CA642" i="1"/>
  <c r="BM642" i="1"/>
  <c r="BK642" i="1"/>
  <c r="CE642" i="1"/>
  <c r="BW642" i="1"/>
  <c r="BO642" i="1"/>
  <c r="BU642" i="1"/>
  <c r="CI642" i="1"/>
  <c r="BS642" i="1"/>
  <c r="CE682" i="1"/>
  <c r="BW682" i="1"/>
  <c r="BO682" i="1"/>
  <c r="BS682" i="1"/>
  <c r="CG682" i="1"/>
  <c r="BY682" i="1"/>
  <c r="BQ682" i="1"/>
  <c r="CC682" i="1"/>
  <c r="BU682" i="1"/>
  <c r="BM682" i="1"/>
  <c r="CI682" i="1"/>
  <c r="BK682" i="1"/>
  <c r="CA682" i="1"/>
  <c r="CC728" i="1"/>
  <c r="BU728" i="1"/>
  <c r="BM728" i="1"/>
  <c r="CI728" i="1"/>
  <c r="CA728" i="1"/>
  <c r="BS728" i="1"/>
  <c r="BK728" i="1"/>
  <c r="CG728" i="1"/>
  <c r="BY728" i="1"/>
  <c r="BQ728" i="1"/>
  <c r="BW728" i="1"/>
  <c r="CE728" i="1"/>
  <c r="BO728" i="1"/>
  <c r="CC806" i="1"/>
  <c r="CE806" i="1"/>
  <c r="BU806" i="1"/>
  <c r="BM806" i="1"/>
  <c r="CA806" i="1"/>
  <c r="BS806" i="1"/>
  <c r="BK806" i="1"/>
  <c r="BW806" i="1"/>
  <c r="BO806" i="1"/>
  <c r="CG806" i="1"/>
  <c r="BY806" i="1"/>
  <c r="BQ806" i="1"/>
  <c r="CI806" i="1"/>
  <c r="CC837" i="1"/>
  <c r="BU837" i="1"/>
  <c r="BM837" i="1"/>
  <c r="CI837" i="1"/>
  <c r="CA837" i="1"/>
  <c r="BS837" i="1"/>
  <c r="BK837" i="1"/>
  <c r="CE837" i="1"/>
  <c r="BW837" i="1"/>
  <c r="BO837" i="1"/>
  <c r="CG837" i="1"/>
  <c r="BY837" i="1"/>
  <c r="BQ837" i="1"/>
  <c r="CI63" i="1"/>
  <c r="CA63" i="1"/>
  <c r="BS63" i="1"/>
  <c r="BK63" i="1"/>
  <c r="CG63" i="1"/>
  <c r="BY63" i="1"/>
  <c r="BQ63" i="1"/>
  <c r="CE63" i="1"/>
  <c r="BW63" i="1"/>
  <c r="BO63" i="1"/>
  <c r="BU63" i="1"/>
  <c r="BM63" i="1"/>
  <c r="CC63" i="1"/>
  <c r="CC109" i="1"/>
  <c r="BU109" i="1"/>
  <c r="BM109" i="1"/>
  <c r="CI109" i="1"/>
  <c r="CA109" i="1"/>
  <c r="BS109" i="1"/>
  <c r="BK109" i="1"/>
  <c r="CG109" i="1"/>
  <c r="BO109" i="1"/>
  <c r="CE109" i="1"/>
  <c r="BY109" i="1"/>
  <c r="BW109" i="1"/>
  <c r="BQ109" i="1"/>
  <c r="CC156" i="1"/>
  <c r="BU156" i="1"/>
  <c r="BM156" i="1"/>
  <c r="CI156" i="1"/>
  <c r="CA156" i="1"/>
  <c r="BS156" i="1"/>
  <c r="BK156" i="1"/>
  <c r="CE156" i="1"/>
  <c r="BY156" i="1"/>
  <c r="BW156" i="1"/>
  <c r="BQ156" i="1"/>
  <c r="CG156" i="1"/>
  <c r="BO156" i="1"/>
  <c r="CI233" i="1"/>
  <c r="CA233" i="1"/>
  <c r="BS233" i="1"/>
  <c r="BK233" i="1"/>
  <c r="CG233" i="1"/>
  <c r="BY233" i="1"/>
  <c r="BQ233" i="1"/>
  <c r="CC233" i="1"/>
  <c r="BU233" i="1"/>
  <c r="BM233" i="1"/>
  <c r="CE233" i="1"/>
  <c r="BW233" i="1"/>
  <c r="BO233" i="1"/>
  <c r="CE295" i="1"/>
  <c r="BW295" i="1"/>
  <c r="BO295" i="1"/>
  <c r="CC295" i="1"/>
  <c r="BU295" i="1"/>
  <c r="BM295" i="1"/>
  <c r="CI295" i="1"/>
  <c r="CA295" i="1"/>
  <c r="BS295" i="1"/>
  <c r="BK295" i="1"/>
  <c r="CG295" i="1"/>
  <c r="BY295" i="1"/>
  <c r="BQ295" i="1"/>
  <c r="CE365" i="1"/>
  <c r="BW365" i="1"/>
  <c r="BO365" i="1"/>
  <c r="CC365" i="1"/>
  <c r="BU365" i="1"/>
  <c r="BM365" i="1"/>
  <c r="CG365" i="1"/>
  <c r="BY365" i="1"/>
  <c r="BQ365" i="1"/>
  <c r="CA365" i="1"/>
  <c r="BS365" i="1"/>
  <c r="BK365" i="1"/>
  <c r="CI365" i="1"/>
  <c r="CE404" i="1"/>
  <c r="BW404" i="1"/>
  <c r="BO404" i="1"/>
  <c r="CC404" i="1"/>
  <c r="BU404" i="1"/>
  <c r="BM404" i="1"/>
  <c r="CG404" i="1"/>
  <c r="BY404" i="1"/>
  <c r="BQ404" i="1"/>
  <c r="BS404" i="1"/>
  <c r="CI404" i="1"/>
  <c r="BK404" i="1"/>
  <c r="CA404" i="1"/>
  <c r="CE458" i="1"/>
  <c r="BW458" i="1"/>
  <c r="BO458" i="1"/>
  <c r="CC458" i="1"/>
  <c r="BU458" i="1"/>
  <c r="BM458" i="1"/>
  <c r="CG458" i="1"/>
  <c r="BY458" i="1"/>
  <c r="BQ458" i="1"/>
  <c r="BS458" i="1"/>
  <c r="CI458" i="1"/>
  <c r="BK458" i="1"/>
  <c r="CA458" i="1"/>
  <c r="CI512" i="1"/>
  <c r="CA512" i="1"/>
  <c r="BS512" i="1"/>
  <c r="BK512" i="1"/>
  <c r="CG512" i="1"/>
  <c r="BY512" i="1"/>
  <c r="BQ512" i="1"/>
  <c r="BO512" i="1"/>
  <c r="CE512" i="1"/>
  <c r="BM512" i="1"/>
  <c r="CC512" i="1"/>
  <c r="BW512" i="1"/>
  <c r="BU512" i="1"/>
  <c r="CG551" i="1"/>
  <c r="BY551" i="1"/>
  <c r="BQ551" i="1"/>
  <c r="CE551" i="1"/>
  <c r="BW551" i="1"/>
  <c r="BO551" i="1"/>
  <c r="BU551" i="1"/>
  <c r="CI551" i="1"/>
  <c r="BS551" i="1"/>
  <c r="CC551" i="1"/>
  <c r="BM551" i="1"/>
  <c r="CA551" i="1"/>
  <c r="BK551" i="1"/>
  <c r="CE582" i="1"/>
  <c r="BU582" i="1"/>
  <c r="BM582" i="1"/>
  <c r="BS582" i="1"/>
  <c r="CC582" i="1"/>
  <c r="BW582" i="1"/>
  <c r="CG582" i="1"/>
  <c r="BK582" i="1"/>
  <c r="CA582" i="1"/>
  <c r="BQ582" i="1"/>
  <c r="BO582" i="1"/>
  <c r="CI582" i="1"/>
  <c r="BY582" i="1"/>
  <c r="CC636" i="1"/>
  <c r="BU636" i="1"/>
  <c r="BM636" i="1"/>
  <c r="CG636" i="1"/>
  <c r="BQ636" i="1"/>
  <c r="BW636" i="1"/>
  <c r="CI636" i="1"/>
  <c r="CA636" i="1"/>
  <c r="BS636" i="1"/>
  <c r="BK636" i="1"/>
  <c r="BY636" i="1"/>
  <c r="BO636" i="1"/>
  <c r="CE636" i="1"/>
  <c r="CA699" i="1"/>
  <c r="BY699" i="1"/>
  <c r="CE699" i="1"/>
  <c r="BW699" i="1"/>
  <c r="BO699" i="1"/>
  <c r="BQ699" i="1"/>
  <c r="CI699" i="1"/>
  <c r="BS699" i="1"/>
  <c r="BK699" i="1"/>
  <c r="CG699" i="1"/>
  <c r="CC699" i="1"/>
  <c r="BU699" i="1"/>
  <c r="BM699" i="1"/>
  <c r="CG730" i="1"/>
  <c r="BY730" i="1"/>
  <c r="BQ730" i="1"/>
  <c r="CE730" i="1"/>
  <c r="BW730" i="1"/>
  <c r="BO730" i="1"/>
  <c r="CC730" i="1"/>
  <c r="BU730" i="1"/>
  <c r="BM730" i="1"/>
  <c r="BS730" i="1"/>
  <c r="CI730" i="1"/>
  <c r="BK730" i="1"/>
  <c r="CA730" i="1"/>
  <c r="CG800" i="1"/>
  <c r="BY800" i="1"/>
  <c r="BQ800" i="1"/>
  <c r="CE800" i="1"/>
  <c r="BW800" i="1"/>
  <c r="BO800" i="1"/>
  <c r="CI800" i="1"/>
  <c r="CA800" i="1"/>
  <c r="BS800" i="1"/>
  <c r="BK800" i="1"/>
  <c r="BU800" i="1"/>
  <c r="BM800" i="1"/>
  <c r="CC800" i="1"/>
  <c r="CI40" i="1"/>
  <c r="CA40" i="1"/>
  <c r="BS40" i="1"/>
  <c r="BK40" i="1"/>
  <c r="CG40" i="1"/>
  <c r="BY40" i="1"/>
  <c r="BQ40" i="1"/>
  <c r="CE40" i="1"/>
  <c r="BW40" i="1"/>
  <c r="BO40" i="1"/>
  <c r="BM40" i="1"/>
  <c r="CC40" i="1"/>
  <c r="BU40" i="1"/>
  <c r="CI102" i="1"/>
  <c r="CA102" i="1"/>
  <c r="BS102" i="1"/>
  <c r="BK102" i="1"/>
  <c r="CG102" i="1"/>
  <c r="BY102" i="1"/>
  <c r="BQ102" i="1"/>
  <c r="BW102" i="1"/>
  <c r="BU102" i="1"/>
  <c r="BO102" i="1"/>
  <c r="CE102" i="1"/>
  <c r="BM102" i="1"/>
  <c r="CC102" i="1"/>
  <c r="CI149" i="1"/>
  <c r="CA149" i="1"/>
  <c r="BS149" i="1"/>
  <c r="BK149" i="1"/>
  <c r="CG149" i="1"/>
  <c r="BY149" i="1"/>
  <c r="BQ149" i="1"/>
  <c r="BU149" i="1"/>
  <c r="BO149" i="1"/>
  <c r="CE149" i="1"/>
  <c r="BM149" i="1"/>
  <c r="CC149" i="1"/>
  <c r="BW149" i="1"/>
  <c r="CG211" i="1"/>
  <c r="BY211" i="1"/>
  <c r="BQ211" i="1"/>
  <c r="CE211" i="1"/>
  <c r="BW211" i="1"/>
  <c r="BO211" i="1"/>
  <c r="CI211" i="1"/>
  <c r="CA211" i="1"/>
  <c r="BS211" i="1"/>
  <c r="BK211" i="1"/>
  <c r="BM211" i="1"/>
  <c r="CC211" i="1"/>
  <c r="BU211" i="1"/>
  <c r="CG265" i="1"/>
  <c r="BY265" i="1"/>
  <c r="BQ265" i="1"/>
  <c r="CE265" i="1"/>
  <c r="BW265" i="1"/>
  <c r="BO265" i="1"/>
  <c r="CI265" i="1"/>
  <c r="CA265" i="1"/>
  <c r="BS265" i="1"/>
  <c r="BK265" i="1"/>
  <c r="CC265" i="1"/>
  <c r="BU265" i="1"/>
  <c r="BM265" i="1"/>
  <c r="CC335" i="1"/>
  <c r="BU335" i="1"/>
  <c r="BM335" i="1"/>
  <c r="CI335" i="1"/>
  <c r="CA335" i="1"/>
  <c r="BS335" i="1"/>
  <c r="BK335" i="1"/>
  <c r="CG335" i="1"/>
  <c r="BY335" i="1"/>
  <c r="BQ335" i="1"/>
  <c r="CE335" i="1"/>
  <c r="BW335" i="1"/>
  <c r="BO335" i="1"/>
  <c r="CC397" i="1"/>
  <c r="BU397" i="1"/>
  <c r="BM397" i="1"/>
  <c r="CI397" i="1"/>
  <c r="CA397" i="1"/>
  <c r="BS397" i="1"/>
  <c r="BK397" i="1"/>
  <c r="CE397" i="1"/>
  <c r="BW397" i="1"/>
  <c r="BO397" i="1"/>
  <c r="BY397" i="1"/>
  <c r="BQ397" i="1"/>
  <c r="CG397" i="1"/>
  <c r="CG474" i="1"/>
  <c r="BY474" i="1"/>
  <c r="BQ474" i="1"/>
  <c r="CE474" i="1"/>
  <c r="BW474" i="1"/>
  <c r="BO474" i="1"/>
  <c r="BU474" i="1"/>
  <c r="BS474" i="1"/>
  <c r="BM474" i="1"/>
  <c r="CI474" i="1"/>
  <c r="CC474" i="1"/>
  <c r="BK474" i="1"/>
  <c r="CA474" i="1"/>
  <c r="CG521" i="1"/>
  <c r="BY521" i="1"/>
  <c r="BQ521" i="1"/>
  <c r="CE521" i="1"/>
  <c r="BW521" i="1"/>
  <c r="BO521" i="1"/>
  <c r="BS521" i="1"/>
  <c r="BM521" i="1"/>
  <c r="CI521" i="1"/>
  <c r="CC521" i="1"/>
  <c r="BK521" i="1"/>
  <c r="CA521" i="1"/>
  <c r="BU521" i="1"/>
  <c r="CA583" i="1"/>
  <c r="BQ583" i="1"/>
  <c r="BY583" i="1"/>
  <c r="BO583" i="1"/>
  <c r="CC583" i="1"/>
  <c r="CI583" i="1"/>
  <c r="BM583" i="1"/>
  <c r="BS583" i="1"/>
  <c r="CG583" i="1"/>
  <c r="BW583" i="1"/>
  <c r="BU583" i="1"/>
  <c r="BK583" i="1"/>
  <c r="CE583" i="1"/>
  <c r="CI637" i="1"/>
  <c r="CA637" i="1"/>
  <c r="BS637" i="1"/>
  <c r="BK637" i="1"/>
  <c r="BU637" i="1"/>
  <c r="CE637" i="1"/>
  <c r="CC637" i="1"/>
  <c r="CG637" i="1"/>
  <c r="BY637" i="1"/>
  <c r="BQ637" i="1"/>
  <c r="BW637" i="1"/>
  <c r="BM637" i="1"/>
  <c r="BO637" i="1"/>
  <c r="BQ700" i="1"/>
  <c r="CE700" i="1"/>
  <c r="CC700" i="1"/>
  <c r="BU700" i="1"/>
  <c r="BM700" i="1"/>
  <c r="CG700" i="1"/>
  <c r="CI700" i="1"/>
  <c r="CA700" i="1"/>
  <c r="BS700" i="1"/>
  <c r="BK700" i="1"/>
  <c r="BY700" i="1"/>
  <c r="BO700" i="1"/>
  <c r="BW700" i="1"/>
  <c r="CI75" i="1"/>
  <c r="CA75" i="1"/>
  <c r="BS75" i="1"/>
  <c r="BK75" i="1"/>
  <c r="CG75" i="1"/>
  <c r="BY75" i="1"/>
  <c r="BQ75" i="1"/>
  <c r="BU75" i="1"/>
  <c r="BO75" i="1"/>
  <c r="CE75" i="1"/>
  <c r="BM75" i="1"/>
  <c r="BW75" i="1"/>
  <c r="CC75" i="1"/>
  <c r="CI122" i="1"/>
  <c r="CA122" i="1"/>
  <c r="BS122" i="1"/>
  <c r="BK122" i="1"/>
  <c r="CG122" i="1"/>
  <c r="BY122" i="1"/>
  <c r="BQ122" i="1"/>
  <c r="BO122" i="1"/>
  <c r="CE122" i="1"/>
  <c r="BM122" i="1"/>
  <c r="CC122" i="1"/>
  <c r="BW122" i="1"/>
  <c r="BU122" i="1"/>
  <c r="CC184" i="1"/>
  <c r="BU184" i="1"/>
  <c r="BM184" i="1"/>
  <c r="CI184" i="1"/>
  <c r="CA184" i="1"/>
  <c r="BS184" i="1"/>
  <c r="BK184" i="1"/>
  <c r="CG184" i="1"/>
  <c r="BY184" i="1"/>
  <c r="BQ184" i="1"/>
  <c r="CE184" i="1"/>
  <c r="BW184" i="1"/>
  <c r="BO184" i="1"/>
  <c r="CG238" i="1"/>
  <c r="BY238" i="1"/>
  <c r="BQ238" i="1"/>
  <c r="CE238" i="1"/>
  <c r="BW238" i="1"/>
  <c r="BO238" i="1"/>
  <c r="CI238" i="1"/>
  <c r="CA238" i="1"/>
  <c r="BS238" i="1"/>
  <c r="BK238" i="1"/>
  <c r="CC238" i="1"/>
  <c r="BU238" i="1"/>
  <c r="BM238" i="1"/>
  <c r="CG277" i="1"/>
  <c r="BY277" i="1"/>
  <c r="BQ277" i="1"/>
  <c r="CE277" i="1"/>
  <c r="BW277" i="1"/>
  <c r="BO277" i="1"/>
  <c r="CI277" i="1"/>
  <c r="CA277" i="1"/>
  <c r="BS277" i="1"/>
  <c r="BK277" i="1"/>
  <c r="CC277" i="1"/>
  <c r="BU277" i="1"/>
  <c r="BM277" i="1"/>
  <c r="CC331" i="1"/>
  <c r="BU331" i="1"/>
  <c r="BM331" i="1"/>
  <c r="CI331" i="1"/>
  <c r="CA331" i="1"/>
  <c r="BS331" i="1"/>
  <c r="BK331" i="1"/>
  <c r="CG331" i="1"/>
  <c r="BY331" i="1"/>
  <c r="BQ331" i="1"/>
  <c r="CE331" i="1"/>
  <c r="BW331" i="1"/>
  <c r="BO331" i="1"/>
  <c r="CC385" i="1"/>
  <c r="BU385" i="1"/>
  <c r="BM385" i="1"/>
  <c r="CI385" i="1"/>
  <c r="CA385" i="1"/>
  <c r="BS385" i="1"/>
  <c r="BK385" i="1"/>
  <c r="CE385" i="1"/>
  <c r="BW385" i="1"/>
  <c r="BO385" i="1"/>
  <c r="BQ385" i="1"/>
  <c r="CG385" i="1"/>
  <c r="BY385" i="1"/>
  <c r="CC432" i="1"/>
  <c r="BU432" i="1"/>
  <c r="BM432" i="1"/>
  <c r="CI432" i="1"/>
  <c r="CA432" i="1"/>
  <c r="BS432" i="1"/>
  <c r="BK432" i="1"/>
  <c r="CE432" i="1"/>
  <c r="BW432" i="1"/>
  <c r="BO432" i="1"/>
  <c r="BQ432" i="1"/>
  <c r="CG432" i="1"/>
  <c r="BY432" i="1"/>
  <c r="CE548" i="1"/>
  <c r="BW548" i="1"/>
  <c r="BO548" i="1"/>
  <c r="CC548" i="1"/>
  <c r="BU548" i="1"/>
  <c r="BM548" i="1"/>
  <c r="CI548" i="1"/>
  <c r="BS548" i="1"/>
  <c r="CG548" i="1"/>
  <c r="BQ548" i="1"/>
  <c r="CA548" i="1"/>
  <c r="BK548" i="1"/>
  <c r="BY548" i="1"/>
  <c r="CI602" i="1"/>
  <c r="CA602" i="1"/>
  <c r="BS602" i="1"/>
  <c r="BK602" i="1"/>
  <c r="CE602" i="1"/>
  <c r="CC602" i="1"/>
  <c r="BM602" i="1"/>
  <c r="BO602" i="1"/>
  <c r="CG602" i="1"/>
  <c r="BY602" i="1"/>
  <c r="BQ602" i="1"/>
  <c r="BW602" i="1"/>
  <c r="BU602" i="1"/>
  <c r="CI649" i="1"/>
  <c r="CA649" i="1"/>
  <c r="BS649" i="1"/>
  <c r="BK649" i="1"/>
  <c r="BW649" i="1"/>
  <c r="BU649" i="1"/>
  <c r="BO649" i="1"/>
  <c r="CG649" i="1"/>
  <c r="BY649" i="1"/>
  <c r="BQ649" i="1"/>
  <c r="CE649" i="1"/>
  <c r="BM649" i="1"/>
  <c r="CC649" i="1"/>
  <c r="CG704" i="1"/>
  <c r="CE704" i="1"/>
  <c r="CC704" i="1"/>
  <c r="BU704" i="1"/>
  <c r="BM704" i="1"/>
  <c r="BY704" i="1"/>
  <c r="BQ704" i="1"/>
  <c r="BW704" i="1"/>
  <c r="CI704" i="1"/>
  <c r="CA704" i="1"/>
  <c r="BS704" i="1"/>
  <c r="BK704" i="1"/>
  <c r="BO704" i="1"/>
  <c r="CE805" i="1"/>
  <c r="BW805" i="1"/>
  <c r="BO805" i="1"/>
  <c r="CC805" i="1"/>
  <c r="BU805" i="1"/>
  <c r="BM805" i="1"/>
  <c r="CG805" i="1"/>
  <c r="BY805" i="1"/>
  <c r="BQ805" i="1"/>
  <c r="BS805" i="1"/>
  <c r="BK805" i="1"/>
  <c r="CI805" i="1"/>
  <c r="CA805" i="1"/>
  <c r="CG76" i="1"/>
  <c r="BY76" i="1"/>
  <c r="BQ76" i="1"/>
  <c r="CE76" i="1"/>
  <c r="BW76" i="1"/>
  <c r="BO76" i="1"/>
  <c r="BS76" i="1"/>
  <c r="BM76" i="1"/>
  <c r="CI76" i="1"/>
  <c r="CC76" i="1"/>
  <c r="BK76" i="1"/>
  <c r="CA76" i="1"/>
  <c r="BU76" i="1"/>
  <c r="CG138" i="1"/>
  <c r="CE138" i="1"/>
  <c r="CA138" i="1"/>
  <c r="BS138" i="1"/>
  <c r="BK138" i="1"/>
  <c r="BY138" i="1"/>
  <c r="BQ138" i="1"/>
  <c r="BW138" i="1"/>
  <c r="BO138" i="1"/>
  <c r="CC138" i="1"/>
  <c r="BU138" i="1"/>
  <c r="BM138" i="1"/>
  <c r="CI138" i="1"/>
  <c r="CE200" i="1"/>
  <c r="BW200" i="1"/>
  <c r="BO200" i="1"/>
  <c r="CC200" i="1"/>
  <c r="BU200" i="1"/>
  <c r="BM200" i="1"/>
  <c r="CG200" i="1"/>
  <c r="BY200" i="1"/>
  <c r="BQ200" i="1"/>
  <c r="BK200" i="1"/>
  <c r="CI200" i="1"/>
  <c r="CA200" i="1"/>
  <c r="BS200" i="1"/>
  <c r="CE262" i="1"/>
  <c r="BW262" i="1"/>
  <c r="BO262" i="1"/>
  <c r="CC262" i="1"/>
  <c r="BU262" i="1"/>
  <c r="BM262" i="1"/>
  <c r="CG262" i="1"/>
  <c r="BY262" i="1"/>
  <c r="BQ262" i="1"/>
  <c r="BK262" i="1"/>
  <c r="CI262" i="1"/>
  <c r="CA262" i="1"/>
  <c r="BS262" i="1"/>
  <c r="CI324" i="1"/>
  <c r="CA324" i="1"/>
  <c r="BS324" i="1"/>
  <c r="BK324" i="1"/>
  <c r="CG324" i="1"/>
  <c r="BY324" i="1"/>
  <c r="BQ324" i="1"/>
  <c r="CC324" i="1"/>
  <c r="BU324" i="1"/>
  <c r="BM324" i="1"/>
  <c r="BW324" i="1"/>
  <c r="BO324" i="1"/>
  <c r="CE324" i="1"/>
  <c r="CI386" i="1"/>
  <c r="CA386" i="1"/>
  <c r="BS386" i="1"/>
  <c r="BK386" i="1"/>
  <c r="CG386" i="1"/>
  <c r="BY386" i="1"/>
  <c r="BQ386" i="1"/>
  <c r="CC386" i="1"/>
  <c r="BU386" i="1"/>
  <c r="BM386" i="1"/>
  <c r="BO386" i="1"/>
  <c r="CE386" i="1"/>
  <c r="BW386" i="1"/>
  <c r="CI448" i="1"/>
  <c r="CA448" i="1"/>
  <c r="BS448" i="1"/>
  <c r="BK448" i="1"/>
  <c r="CG448" i="1"/>
  <c r="BY448" i="1"/>
  <c r="BQ448" i="1"/>
  <c r="CC448" i="1"/>
  <c r="BU448" i="1"/>
  <c r="BM448" i="1"/>
  <c r="BW448" i="1"/>
  <c r="BO448" i="1"/>
  <c r="CE448" i="1"/>
  <c r="CE518" i="1"/>
  <c r="BW518" i="1"/>
  <c r="BO518" i="1"/>
  <c r="CC518" i="1"/>
  <c r="BU518" i="1"/>
  <c r="BM518" i="1"/>
  <c r="CG518" i="1"/>
  <c r="CA518" i="1"/>
  <c r="BY518" i="1"/>
  <c r="BS518" i="1"/>
  <c r="BK518" i="1"/>
  <c r="CI518" i="1"/>
  <c r="BQ518" i="1"/>
  <c r="CG572" i="1"/>
  <c r="BY572" i="1"/>
  <c r="BQ572" i="1"/>
  <c r="CI572" i="1"/>
  <c r="BS572" i="1"/>
  <c r="CE572" i="1"/>
  <c r="BW572" i="1"/>
  <c r="BO572" i="1"/>
  <c r="CA572" i="1"/>
  <c r="BK572" i="1"/>
  <c r="CC572" i="1"/>
  <c r="BU572" i="1"/>
  <c r="BM572" i="1"/>
  <c r="CG619" i="1"/>
  <c r="BY619" i="1"/>
  <c r="BQ619" i="1"/>
  <c r="BK619" i="1"/>
  <c r="CA619" i="1"/>
  <c r="CE619" i="1"/>
  <c r="BW619" i="1"/>
  <c r="BO619" i="1"/>
  <c r="BS619" i="1"/>
  <c r="CI619" i="1"/>
  <c r="CC619" i="1"/>
  <c r="BU619" i="1"/>
  <c r="BM619" i="1"/>
  <c r="BW705" i="1"/>
  <c r="BU705" i="1"/>
  <c r="CI705" i="1"/>
  <c r="CA705" i="1"/>
  <c r="BS705" i="1"/>
  <c r="BK705" i="1"/>
  <c r="CC705" i="1"/>
  <c r="CE705" i="1"/>
  <c r="BO705" i="1"/>
  <c r="BM705" i="1"/>
  <c r="CG705" i="1"/>
  <c r="BY705" i="1"/>
  <c r="BQ705" i="1"/>
  <c r="CC744" i="1"/>
  <c r="BU744" i="1"/>
  <c r="BM744" i="1"/>
  <c r="CI744" i="1"/>
  <c r="CA744" i="1"/>
  <c r="BS744" i="1"/>
  <c r="BK744" i="1"/>
  <c r="CE744" i="1"/>
  <c r="BW744" i="1"/>
  <c r="BO744" i="1"/>
  <c r="BY744" i="1"/>
  <c r="BQ744" i="1"/>
  <c r="CG744" i="1"/>
  <c r="CC798" i="1"/>
  <c r="BU798" i="1"/>
  <c r="BM798" i="1"/>
  <c r="CI798" i="1"/>
  <c r="CA798" i="1"/>
  <c r="BS798" i="1"/>
  <c r="BK798" i="1"/>
  <c r="CE798" i="1"/>
  <c r="BW798" i="1"/>
  <c r="BO798" i="1"/>
  <c r="CG798" i="1"/>
  <c r="BY798" i="1"/>
  <c r="BQ798" i="1"/>
  <c r="CC86" i="1"/>
  <c r="BU86" i="1"/>
  <c r="BM86" i="1"/>
  <c r="CI86" i="1"/>
  <c r="CA86" i="1"/>
  <c r="BS86" i="1"/>
  <c r="BK86" i="1"/>
  <c r="CG86" i="1"/>
  <c r="BO86" i="1"/>
  <c r="CE86" i="1"/>
  <c r="BY86" i="1"/>
  <c r="BW86" i="1"/>
  <c r="BQ86" i="1"/>
  <c r="CC140" i="1"/>
  <c r="BU140" i="1"/>
  <c r="BM140" i="1"/>
  <c r="CI140" i="1"/>
  <c r="CA140" i="1"/>
  <c r="BS140" i="1"/>
  <c r="BK140" i="1"/>
  <c r="BQ140" i="1"/>
  <c r="CG140" i="1"/>
  <c r="BO140" i="1"/>
  <c r="CE140" i="1"/>
  <c r="BY140" i="1"/>
  <c r="BW140" i="1"/>
  <c r="CE179" i="1"/>
  <c r="BW179" i="1"/>
  <c r="BO179" i="1"/>
  <c r="CC179" i="1"/>
  <c r="BU179" i="1"/>
  <c r="BM179" i="1"/>
  <c r="CI179" i="1"/>
  <c r="CA179" i="1"/>
  <c r="BS179" i="1"/>
  <c r="BK179" i="1"/>
  <c r="CG179" i="1"/>
  <c r="BY179" i="1"/>
  <c r="BQ179" i="1"/>
  <c r="CE218" i="1"/>
  <c r="BW218" i="1"/>
  <c r="BO218" i="1"/>
  <c r="CI218" i="1"/>
  <c r="CA218" i="1"/>
  <c r="BS218" i="1"/>
  <c r="BK218" i="1"/>
  <c r="CG218" i="1"/>
  <c r="BU218" i="1"/>
  <c r="CC218" i="1"/>
  <c r="BQ218" i="1"/>
  <c r="BM218" i="1"/>
  <c r="BY218" i="1"/>
  <c r="CI272" i="1"/>
  <c r="CA272" i="1"/>
  <c r="BS272" i="1"/>
  <c r="BK272" i="1"/>
  <c r="CG272" i="1"/>
  <c r="BY272" i="1"/>
  <c r="BQ272" i="1"/>
  <c r="CC272" i="1"/>
  <c r="BU272" i="1"/>
  <c r="BM272" i="1"/>
  <c r="CE272" i="1"/>
  <c r="BW272" i="1"/>
  <c r="BO272" i="1"/>
  <c r="CI311" i="1"/>
  <c r="CA311" i="1"/>
  <c r="BS311" i="1"/>
  <c r="BK311" i="1"/>
  <c r="CG311" i="1"/>
  <c r="BY311" i="1"/>
  <c r="BQ311" i="1"/>
  <c r="CC311" i="1"/>
  <c r="BU311" i="1"/>
  <c r="BM311" i="1"/>
  <c r="CE311" i="1"/>
  <c r="BW311" i="1"/>
  <c r="BO311" i="1"/>
  <c r="CE357" i="1"/>
  <c r="BW357" i="1"/>
  <c r="BO357" i="1"/>
  <c r="CC357" i="1"/>
  <c r="BU357" i="1"/>
  <c r="BM357" i="1"/>
  <c r="CG357" i="1"/>
  <c r="BY357" i="1"/>
  <c r="BQ357" i="1"/>
  <c r="BS357" i="1"/>
  <c r="CI357" i="1"/>
  <c r="BK357" i="1"/>
  <c r="CA357" i="1"/>
  <c r="CE396" i="1"/>
  <c r="BW396" i="1"/>
  <c r="BO396" i="1"/>
  <c r="CC396" i="1"/>
  <c r="BU396" i="1"/>
  <c r="BM396" i="1"/>
  <c r="CG396" i="1"/>
  <c r="BY396" i="1"/>
  <c r="BQ396" i="1"/>
  <c r="CI396" i="1"/>
  <c r="BK396" i="1"/>
  <c r="CA396" i="1"/>
  <c r="BS396" i="1"/>
  <c r="CE435" i="1"/>
  <c r="BW435" i="1"/>
  <c r="BO435" i="1"/>
  <c r="CC435" i="1"/>
  <c r="BU435" i="1"/>
  <c r="BM435" i="1"/>
  <c r="CG435" i="1"/>
  <c r="BY435" i="1"/>
  <c r="BQ435" i="1"/>
  <c r="BS435" i="1"/>
  <c r="CI435" i="1"/>
  <c r="BK435" i="1"/>
  <c r="CA435" i="1"/>
  <c r="CE466" i="1"/>
  <c r="BW466" i="1"/>
  <c r="BO466" i="1"/>
  <c r="CC466" i="1"/>
  <c r="BU466" i="1"/>
  <c r="BM466" i="1"/>
  <c r="CG466" i="1"/>
  <c r="BY466" i="1"/>
  <c r="BQ466" i="1"/>
  <c r="CA466" i="1"/>
  <c r="BS466" i="1"/>
  <c r="CI466" i="1"/>
  <c r="BK466" i="1"/>
  <c r="CI520" i="1"/>
  <c r="CA520" i="1"/>
  <c r="BS520" i="1"/>
  <c r="BK520" i="1"/>
  <c r="CG520" i="1"/>
  <c r="BY520" i="1"/>
  <c r="BQ520" i="1"/>
  <c r="BU520" i="1"/>
  <c r="BO520" i="1"/>
  <c r="CE520" i="1"/>
  <c r="BM520" i="1"/>
  <c r="CC520" i="1"/>
  <c r="BW520" i="1"/>
  <c r="BO590" i="1"/>
  <c r="BQ590" i="1"/>
  <c r="CI590" i="1"/>
  <c r="BY590" i="1"/>
  <c r="CA590" i="1"/>
  <c r="BW590" i="1"/>
  <c r="BM590" i="1"/>
  <c r="CG590" i="1"/>
  <c r="BK590" i="1"/>
  <c r="CC590" i="1"/>
  <c r="CE590" i="1"/>
  <c r="BU590" i="1"/>
  <c r="BS590" i="1"/>
  <c r="CI56" i="1"/>
  <c r="CA56" i="1"/>
  <c r="BS56" i="1"/>
  <c r="BK56" i="1"/>
  <c r="CG56" i="1"/>
  <c r="BY56" i="1"/>
  <c r="BQ56" i="1"/>
  <c r="CE56" i="1"/>
  <c r="BW56" i="1"/>
  <c r="BO56" i="1"/>
  <c r="BM56" i="1"/>
  <c r="CC56" i="1"/>
  <c r="BU56" i="1"/>
  <c r="CI87" i="1"/>
  <c r="CA87" i="1"/>
  <c r="BS87" i="1"/>
  <c r="BK87" i="1"/>
  <c r="CG87" i="1"/>
  <c r="BY87" i="1"/>
  <c r="BQ87" i="1"/>
  <c r="CC87" i="1"/>
  <c r="BW87" i="1"/>
  <c r="BU87" i="1"/>
  <c r="BO87" i="1"/>
  <c r="CE87" i="1"/>
  <c r="BM87" i="1"/>
  <c r="CC133" i="1"/>
  <c r="BU133" i="1"/>
  <c r="BM133" i="1"/>
  <c r="CI133" i="1"/>
  <c r="CA133" i="1"/>
  <c r="BS133" i="1"/>
  <c r="BK133" i="1"/>
  <c r="CG133" i="1"/>
  <c r="BY133" i="1"/>
  <c r="BQ133" i="1"/>
  <c r="CE133" i="1"/>
  <c r="BW133" i="1"/>
  <c r="BO133" i="1"/>
  <c r="CC164" i="1"/>
  <c r="BU164" i="1"/>
  <c r="BM164" i="1"/>
  <c r="CG164" i="1"/>
  <c r="BY164" i="1"/>
  <c r="BQ164" i="1"/>
  <c r="CA164" i="1"/>
  <c r="BO164" i="1"/>
  <c r="CI164" i="1"/>
  <c r="BW164" i="1"/>
  <c r="BS164" i="1"/>
  <c r="BK164" i="1"/>
  <c r="CE164" i="1"/>
  <c r="CG203" i="1"/>
  <c r="BY203" i="1"/>
  <c r="BQ203" i="1"/>
  <c r="CE203" i="1"/>
  <c r="BW203" i="1"/>
  <c r="BO203" i="1"/>
  <c r="CI203" i="1"/>
  <c r="CA203" i="1"/>
  <c r="BS203" i="1"/>
  <c r="BK203" i="1"/>
  <c r="CC203" i="1"/>
  <c r="BU203" i="1"/>
  <c r="BM203" i="1"/>
  <c r="CG242" i="1"/>
  <c r="BY242" i="1"/>
  <c r="BQ242" i="1"/>
  <c r="CE242" i="1"/>
  <c r="BW242" i="1"/>
  <c r="BO242" i="1"/>
  <c r="CI242" i="1"/>
  <c r="CA242" i="1"/>
  <c r="BS242" i="1"/>
  <c r="BK242" i="1"/>
  <c r="CC242" i="1"/>
  <c r="BU242" i="1"/>
  <c r="BM242" i="1"/>
  <c r="CC288" i="1"/>
  <c r="BU288" i="1"/>
  <c r="BM288" i="1"/>
  <c r="CI288" i="1"/>
  <c r="CA288" i="1"/>
  <c r="BS288" i="1"/>
  <c r="BK288" i="1"/>
  <c r="CG288" i="1"/>
  <c r="BY288" i="1"/>
  <c r="BQ288" i="1"/>
  <c r="CE288" i="1"/>
  <c r="BW288" i="1"/>
  <c r="BO288" i="1"/>
  <c r="CC319" i="1"/>
  <c r="BU319" i="1"/>
  <c r="BM319" i="1"/>
  <c r="CI319" i="1"/>
  <c r="CA319" i="1"/>
  <c r="BS319" i="1"/>
  <c r="BK319" i="1"/>
  <c r="CE319" i="1"/>
  <c r="BW319" i="1"/>
  <c r="BO319" i="1"/>
  <c r="BY319" i="1"/>
  <c r="BQ319" i="1"/>
  <c r="CG319" i="1"/>
  <c r="CC350" i="1"/>
  <c r="BU350" i="1"/>
  <c r="BM350" i="1"/>
  <c r="CI350" i="1"/>
  <c r="CA350" i="1"/>
  <c r="BS350" i="1"/>
  <c r="BK350" i="1"/>
  <c r="CE350" i="1"/>
  <c r="BW350" i="1"/>
  <c r="BO350" i="1"/>
  <c r="CG350" i="1"/>
  <c r="BY350" i="1"/>
  <c r="BQ350" i="1"/>
  <c r="CC381" i="1"/>
  <c r="BU381" i="1"/>
  <c r="BM381" i="1"/>
  <c r="CI381" i="1"/>
  <c r="CA381" i="1"/>
  <c r="BS381" i="1"/>
  <c r="BK381" i="1"/>
  <c r="CE381" i="1"/>
  <c r="BW381" i="1"/>
  <c r="BO381" i="1"/>
  <c r="BQ381" i="1"/>
  <c r="CG381" i="1"/>
  <c r="BY381" i="1"/>
  <c r="CC412" i="1"/>
  <c r="BU412" i="1"/>
  <c r="BM412" i="1"/>
  <c r="CI412" i="1"/>
  <c r="CA412" i="1"/>
  <c r="BS412" i="1"/>
  <c r="BK412" i="1"/>
  <c r="CE412" i="1"/>
  <c r="BW412" i="1"/>
  <c r="BO412" i="1"/>
  <c r="BY412" i="1"/>
  <c r="BQ412" i="1"/>
  <c r="CG412" i="1"/>
  <c r="CC443" i="1"/>
  <c r="BU443" i="1"/>
  <c r="BM443" i="1"/>
  <c r="CI443" i="1"/>
  <c r="CA443" i="1"/>
  <c r="BS443" i="1"/>
  <c r="BK443" i="1"/>
  <c r="CE443" i="1"/>
  <c r="BW443" i="1"/>
  <c r="BO443" i="1"/>
  <c r="BY443" i="1"/>
  <c r="BQ443" i="1"/>
  <c r="CG443" i="1"/>
  <c r="CG482" i="1"/>
  <c r="BY482" i="1"/>
  <c r="BQ482" i="1"/>
  <c r="CE482" i="1"/>
  <c r="BW482" i="1"/>
  <c r="BO482" i="1"/>
  <c r="CA482" i="1"/>
  <c r="BU482" i="1"/>
  <c r="BS482" i="1"/>
  <c r="BM482" i="1"/>
  <c r="CC482" i="1"/>
  <c r="BK482" i="1"/>
  <c r="CI482" i="1"/>
  <c r="CG513" i="1"/>
  <c r="BY513" i="1"/>
  <c r="BQ513" i="1"/>
  <c r="CE513" i="1"/>
  <c r="BW513" i="1"/>
  <c r="BO513" i="1"/>
  <c r="CI513" i="1"/>
  <c r="CC513" i="1"/>
  <c r="BK513" i="1"/>
  <c r="CA513" i="1"/>
  <c r="BU513" i="1"/>
  <c r="BS513" i="1"/>
  <c r="BM513" i="1"/>
  <c r="CI567" i="1"/>
  <c r="CA567" i="1"/>
  <c r="BS567" i="1"/>
  <c r="BK567" i="1"/>
  <c r="CC567" i="1"/>
  <c r="CG567" i="1"/>
  <c r="BY567" i="1"/>
  <c r="BQ567" i="1"/>
  <c r="BU567" i="1"/>
  <c r="BM567" i="1"/>
  <c r="CE567" i="1"/>
  <c r="BW567" i="1"/>
  <c r="BO567" i="1"/>
  <c r="CI614" i="1"/>
  <c r="CA614" i="1"/>
  <c r="BS614" i="1"/>
  <c r="BK614" i="1"/>
  <c r="BU614" i="1"/>
  <c r="CG614" i="1"/>
  <c r="BY614" i="1"/>
  <c r="BQ614" i="1"/>
  <c r="CC614" i="1"/>
  <c r="BM614" i="1"/>
  <c r="CE614" i="1"/>
  <c r="BW614" i="1"/>
  <c r="BO614" i="1"/>
  <c r="BS660" i="1"/>
  <c r="CG660" i="1"/>
  <c r="CE660" i="1"/>
  <c r="BW660" i="1"/>
  <c r="BO660" i="1"/>
  <c r="CA660" i="1"/>
  <c r="CI660" i="1"/>
  <c r="BK660" i="1"/>
  <c r="CC660" i="1"/>
  <c r="BU660" i="1"/>
  <c r="BM660" i="1"/>
  <c r="BQ660" i="1"/>
  <c r="BY660" i="1"/>
  <c r="CG692" i="1"/>
  <c r="BQ692" i="1"/>
  <c r="BW692" i="1"/>
  <c r="CC692" i="1"/>
  <c r="BU692" i="1"/>
  <c r="BM692" i="1"/>
  <c r="CE692" i="1"/>
  <c r="BO692" i="1"/>
  <c r="CI692" i="1"/>
  <c r="CA692" i="1"/>
  <c r="BS692" i="1"/>
  <c r="BK692" i="1"/>
  <c r="BY692" i="1"/>
  <c r="CE723" i="1"/>
  <c r="BW723" i="1"/>
  <c r="BO723" i="1"/>
  <c r="CC723" i="1"/>
  <c r="BU723" i="1"/>
  <c r="BM723" i="1"/>
  <c r="CI723" i="1"/>
  <c r="CA723" i="1"/>
  <c r="BS723" i="1"/>
  <c r="BK723" i="1"/>
  <c r="BY723" i="1"/>
  <c r="CG723" i="1"/>
  <c r="BQ723" i="1"/>
  <c r="CE785" i="1"/>
  <c r="BW785" i="1"/>
  <c r="BO785" i="1"/>
  <c r="CC785" i="1"/>
  <c r="BU785" i="1"/>
  <c r="BM785" i="1"/>
  <c r="CG785" i="1"/>
  <c r="BY785" i="1"/>
  <c r="BQ785" i="1"/>
  <c r="CA785" i="1"/>
  <c r="BS785" i="1"/>
  <c r="BK785" i="1"/>
  <c r="CI785" i="1"/>
  <c r="CE801" i="1"/>
  <c r="BW801" i="1"/>
  <c r="BO801" i="1"/>
  <c r="CC801" i="1"/>
  <c r="BU801" i="1"/>
  <c r="BM801" i="1"/>
  <c r="CG801" i="1"/>
  <c r="BY801" i="1"/>
  <c r="BQ801" i="1"/>
  <c r="CA801" i="1"/>
  <c r="BS801" i="1"/>
  <c r="BK801" i="1"/>
  <c r="CI801" i="1"/>
  <c r="CE816" i="1"/>
  <c r="BW816" i="1"/>
  <c r="BO816" i="1"/>
  <c r="CC816" i="1"/>
  <c r="BU816" i="1"/>
  <c r="BM816" i="1"/>
  <c r="CA816" i="1"/>
  <c r="BK816" i="1"/>
  <c r="BY816" i="1"/>
  <c r="CG816" i="1"/>
  <c r="BQ816" i="1"/>
  <c r="CI816" i="1"/>
  <c r="BS816" i="1"/>
  <c r="CE824" i="1"/>
  <c r="BW824" i="1"/>
  <c r="BO824" i="1"/>
  <c r="CC824" i="1"/>
  <c r="BU824" i="1"/>
  <c r="BM824" i="1"/>
  <c r="CA824" i="1"/>
  <c r="BK824" i="1"/>
  <c r="BY824" i="1"/>
  <c r="CG824" i="1"/>
  <c r="BQ824" i="1"/>
  <c r="CI824" i="1"/>
  <c r="BS824" i="1"/>
  <c r="CG41" i="1"/>
  <c r="BY41" i="1"/>
  <c r="BQ41" i="1"/>
  <c r="CE41" i="1"/>
  <c r="BW41" i="1"/>
  <c r="BO41" i="1"/>
  <c r="CC41" i="1"/>
  <c r="BU41" i="1"/>
  <c r="BM41" i="1"/>
  <c r="BS41" i="1"/>
  <c r="BK41" i="1"/>
  <c r="CI41" i="1"/>
  <c r="CA41" i="1"/>
  <c r="CG49" i="1"/>
  <c r="BY49" i="1"/>
  <c r="BQ49" i="1"/>
  <c r="CE49" i="1"/>
  <c r="BW49" i="1"/>
  <c r="BO49" i="1"/>
  <c r="CC49" i="1"/>
  <c r="BU49" i="1"/>
  <c r="BM49" i="1"/>
  <c r="CI49" i="1"/>
  <c r="CA49" i="1"/>
  <c r="BS49" i="1"/>
  <c r="BK49" i="1"/>
  <c r="CG57" i="1"/>
  <c r="BY57" i="1"/>
  <c r="BQ57" i="1"/>
  <c r="CE57" i="1"/>
  <c r="BW57" i="1"/>
  <c r="BO57" i="1"/>
  <c r="CC57" i="1"/>
  <c r="BU57" i="1"/>
  <c r="BM57" i="1"/>
  <c r="BS57" i="1"/>
  <c r="BK57" i="1"/>
  <c r="CI57" i="1"/>
  <c r="CA57" i="1"/>
  <c r="CG72" i="1"/>
  <c r="BY72" i="1"/>
  <c r="BQ72" i="1"/>
  <c r="CE72" i="1"/>
  <c r="BW72" i="1"/>
  <c r="BO72" i="1"/>
  <c r="BM72" i="1"/>
  <c r="CI72" i="1"/>
  <c r="CC72" i="1"/>
  <c r="BK72" i="1"/>
  <c r="CA72" i="1"/>
  <c r="BU72" i="1"/>
  <c r="BS72" i="1"/>
  <c r="CG80" i="1"/>
  <c r="BY80" i="1"/>
  <c r="BQ80" i="1"/>
  <c r="CE80" i="1"/>
  <c r="BW80" i="1"/>
  <c r="BO80" i="1"/>
  <c r="BS80" i="1"/>
  <c r="BM80" i="1"/>
  <c r="CI80" i="1"/>
  <c r="CC80" i="1"/>
  <c r="BK80" i="1"/>
  <c r="CA80" i="1"/>
  <c r="BU80" i="1"/>
  <c r="CG88" i="1"/>
  <c r="BY88" i="1"/>
  <c r="BQ88" i="1"/>
  <c r="CE88" i="1"/>
  <c r="BW88" i="1"/>
  <c r="BO88" i="1"/>
  <c r="CC88" i="1"/>
  <c r="BU88" i="1"/>
  <c r="BM88" i="1"/>
  <c r="CI88" i="1"/>
  <c r="CA88" i="1"/>
  <c r="BS88" i="1"/>
  <c r="BK88" i="1"/>
  <c r="CG103" i="1"/>
  <c r="BY103" i="1"/>
  <c r="BQ103" i="1"/>
  <c r="CE103" i="1"/>
  <c r="BW103" i="1"/>
  <c r="BO103" i="1"/>
  <c r="BS103" i="1"/>
  <c r="BM103" i="1"/>
  <c r="CI103" i="1"/>
  <c r="CC103" i="1"/>
  <c r="BK103" i="1"/>
  <c r="BU103" i="1"/>
  <c r="CA103" i="1"/>
  <c r="CG111" i="1"/>
  <c r="BY111" i="1"/>
  <c r="BQ111" i="1"/>
  <c r="CE111" i="1"/>
  <c r="BW111" i="1"/>
  <c r="BO111" i="1"/>
  <c r="CA111" i="1"/>
  <c r="BU111" i="1"/>
  <c r="BS111" i="1"/>
  <c r="BM111" i="1"/>
  <c r="CI111" i="1"/>
  <c r="CC111" i="1"/>
  <c r="BK111" i="1"/>
  <c r="CG119" i="1"/>
  <c r="BY119" i="1"/>
  <c r="BQ119" i="1"/>
  <c r="CE119" i="1"/>
  <c r="BW119" i="1"/>
  <c r="BO119" i="1"/>
  <c r="CC119" i="1"/>
  <c r="BK119" i="1"/>
  <c r="CA119" i="1"/>
  <c r="BU119" i="1"/>
  <c r="BS119" i="1"/>
  <c r="CI119" i="1"/>
  <c r="BM119" i="1"/>
  <c r="CI134" i="1"/>
  <c r="CA134" i="1"/>
  <c r="BS134" i="1"/>
  <c r="BK134" i="1"/>
  <c r="CG134" i="1"/>
  <c r="BY134" i="1"/>
  <c r="BQ134" i="1"/>
  <c r="CE134" i="1"/>
  <c r="BW134" i="1"/>
  <c r="BO134" i="1"/>
  <c r="CC134" i="1"/>
  <c r="BU134" i="1"/>
  <c r="BM134" i="1"/>
  <c r="CG142" i="1"/>
  <c r="BY142" i="1"/>
  <c r="BQ142" i="1"/>
  <c r="CE142" i="1"/>
  <c r="BW142" i="1"/>
  <c r="BO142" i="1"/>
  <c r="CC142" i="1"/>
  <c r="BK142" i="1"/>
  <c r="CA142" i="1"/>
  <c r="BU142" i="1"/>
  <c r="BS142" i="1"/>
  <c r="BM142" i="1"/>
  <c r="CI142" i="1"/>
  <c r="CG150" i="1"/>
  <c r="BY150" i="1"/>
  <c r="BQ150" i="1"/>
  <c r="CE150" i="1"/>
  <c r="BW150" i="1"/>
  <c r="BO150" i="1"/>
  <c r="BM150" i="1"/>
  <c r="CI150" i="1"/>
  <c r="CC150" i="1"/>
  <c r="BK150" i="1"/>
  <c r="CA150" i="1"/>
  <c r="BU150" i="1"/>
  <c r="BS150" i="1"/>
  <c r="CI165" i="1"/>
  <c r="CA165" i="1"/>
  <c r="BS165" i="1"/>
  <c r="BK165" i="1"/>
  <c r="CE165" i="1"/>
  <c r="BW165" i="1"/>
  <c r="BO165" i="1"/>
  <c r="BM165" i="1"/>
  <c r="CG165" i="1"/>
  <c r="BU165" i="1"/>
  <c r="CC165" i="1"/>
  <c r="BY165" i="1"/>
  <c r="BQ165" i="1"/>
  <c r="CI173" i="1"/>
  <c r="CA173" i="1"/>
  <c r="BS173" i="1"/>
  <c r="BK173" i="1"/>
  <c r="CE173" i="1"/>
  <c r="BW173" i="1"/>
  <c r="BO173" i="1"/>
  <c r="CC173" i="1"/>
  <c r="BM173" i="1"/>
  <c r="BY173" i="1"/>
  <c r="BU173" i="1"/>
  <c r="CG173" i="1"/>
  <c r="BQ173" i="1"/>
  <c r="CI181" i="1"/>
  <c r="CA181" i="1"/>
  <c r="BS181" i="1"/>
  <c r="BK181" i="1"/>
  <c r="CG181" i="1"/>
  <c r="BY181" i="1"/>
  <c r="BQ181" i="1"/>
  <c r="CE181" i="1"/>
  <c r="BW181" i="1"/>
  <c r="BO181" i="1"/>
  <c r="BU181" i="1"/>
  <c r="BM181" i="1"/>
  <c r="CC181" i="1"/>
  <c r="CE196" i="1"/>
  <c r="BW196" i="1"/>
  <c r="BO196" i="1"/>
  <c r="CC196" i="1"/>
  <c r="BU196" i="1"/>
  <c r="BM196" i="1"/>
  <c r="CG196" i="1"/>
  <c r="BY196" i="1"/>
  <c r="BQ196" i="1"/>
  <c r="BS196" i="1"/>
  <c r="BK196" i="1"/>
  <c r="CI196" i="1"/>
  <c r="CA196" i="1"/>
  <c r="CE204" i="1"/>
  <c r="BW204" i="1"/>
  <c r="BO204" i="1"/>
  <c r="CC204" i="1"/>
  <c r="BU204" i="1"/>
  <c r="BM204" i="1"/>
  <c r="CG204" i="1"/>
  <c r="BY204" i="1"/>
  <c r="BQ204" i="1"/>
  <c r="CI204" i="1"/>
  <c r="CA204" i="1"/>
  <c r="BS204" i="1"/>
  <c r="BK204" i="1"/>
  <c r="CE212" i="1"/>
  <c r="BW212" i="1"/>
  <c r="BO212" i="1"/>
  <c r="CC212" i="1"/>
  <c r="BU212" i="1"/>
  <c r="BM212" i="1"/>
  <c r="CG212" i="1"/>
  <c r="BY212" i="1"/>
  <c r="BQ212" i="1"/>
  <c r="BS212" i="1"/>
  <c r="BK212" i="1"/>
  <c r="CI212" i="1"/>
  <c r="CA212" i="1"/>
  <c r="CE227" i="1"/>
  <c r="BW227" i="1"/>
  <c r="BO227" i="1"/>
  <c r="CC227" i="1"/>
  <c r="BU227" i="1"/>
  <c r="BM227" i="1"/>
  <c r="CG227" i="1"/>
  <c r="BY227" i="1"/>
  <c r="BQ227" i="1"/>
  <c r="CI227" i="1"/>
  <c r="CA227" i="1"/>
  <c r="BS227" i="1"/>
  <c r="BK227" i="1"/>
  <c r="CE235" i="1"/>
  <c r="BW235" i="1"/>
  <c r="BO235" i="1"/>
  <c r="CC235" i="1"/>
  <c r="BU235" i="1"/>
  <c r="BM235" i="1"/>
  <c r="CG235" i="1"/>
  <c r="BY235" i="1"/>
  <c r="BQ235" i="1"/>
  <c r="BS235" i="1"/>
  <c r="BK235" i="1"/>
  <c r="CI235" i="1"/>
  <c r="CA235" i="1"/>
  <c r="CE243" i="1"/>
  <c r="BW243" i="1"/>
  <c r="BO243" i="1"/>
  <c r="CC243" i="1"/>
  <c r="BU243" i="1"/>
  <c r="BM243" i="1"/>
  <c r="CG243" i="1"/>
  <c r="BY243" i="1"/>
  <c r="BQ243" i="1"/>
  <c r="CI243" i="1"/>
  <c r="CA243" i="1"/>
  <c r="BS243" i="1"/>
  <c r="BK243" i="1"/>
  <c r="CE258" i="1"/>
  <c r="BW258" i="1"/>
  <c r="BO258" i="1"/>
  <c r="CC258" i="1"/>
  <c r="BU258" i="1"/>
  <c r="BM258" i="1"/>
  <c r="CG258" i="1"/>
  <c r="BY258" i="1"/>
  <c r="BQ258" i="1"/>
  <c r="BS258" i="1"/>
  <c r="BK258" i="1"/>
  <c r="CI258" i="1"/>
  <c r="CA258" i="1"/>
  <c r="CE266" i="1"/>
  <c r="BW266" i="1"/>
  <c r="BO266" i="1"/>
  <c r="CC266" i="1"/>
  <c r="BU266" i="1"/>
  <c r="BM266" i="1"/>
  <c r="CG266" i="1"/>
  <c r="BY266" i="1"/>
  <c r="BQ266" i="1"/>
  <c r="CI266" i="1"/>
  <c r="CA266" i="1"/>
  <c r="BS266" i="1"/>
  <c r="BK266" i="1"/>
  <c r="CE274" i="1"/>
  <c r="BW274" i="1"/>
  <c r="BO274" i="1"/>
  <c r="CC274" i="1"/>
  <c r="BU274" i="1"/>
  <c r="BM274" i="1"/>
  <c r="CG274" i="1"/>
  <c r="BY274" i="1"/>
  <c r="BQ274" i="1"/>
  <c r="BS274" i="1"/>
  <c r="BK274" i="1"/>
  <c r="CI274" i="1"/>
  <c r="CA274" i="1"/>
  <c r="CI289" i="1"/>
  <c r="CA289" i="1"/>
  <c r="BS289" i="1"/>
  <c r="BK289" i="1"/>
  <c r="CG289" i="1"/>
  <c r="BY289" i="1"/>
  <c r="BQ289" i="1"/>
  <c r="CE289" i="1"/>
  <c r="BW289" i="1"/>
  <c r="BO289" i="1"/>
  <c r="CC289" i="1"/>
  <c r="BU289" i="1"/>
  <c r="BM289" i="1"/>
  <c r="CI297" i="1"/>
  <c r="CA297" i="1"/>
  <c r="BS297" i="1"/>
  <c r="BK297" i="1"/>
  <c r="CG297" i="1"/>
  <c r="BY297" i="1"/>
  <c r="BQ297" i="1"/>
  <c r="CE297" i="1"/>
  <c r="BW297" i="1"/>
  <c r="BO297" i="1"/>
  <c r="CC297" i="1"/>
  <c r="BU297" i="1"/>
  <c r="BM297" i="1"/>
  <c r="CE305" i="1"/>
  <c r="BW305" i="1"/>
  <c r="BO305" i="1"/>
  <c r="CC305" i="1"/>
  <c r="BU305" i="1"/>
  <c r="BM305" i="1"/>
  <c r="CG305" i="1"/>
  <c r="BY305" i="1"/>
  <c r="BQ305" i="1"/>
  <c r="CI305" i="1"/>
  <c r="CA305" i="1"/>
  <c r="BS305" i="1"/>
  <c r="BK305" i="1"/>
  <c r="CI320" i="1"/>
  <c r="CA320" i="1"/>
  <c r="BS320" i="1"/>
  <c r="BK320" i="1"/>
  <c r="CG320" i="1"/>
  <c r="BY320" i="1"/>
  <c r="BQ320" i="1"/>
  <c r="CC320" i="1"/>
  <c r="BU320" i="1"/>
  <c r="BM320" i="1"/>
  <c r="BW320" i="1"/>
  <c r="BO320" i="1"/>
  <c r="CE320" i="1"/>
  <c r="CI328" i="1"/>
  <c r="CA328" i="1"/>
  <c r="BS328" i="1"/>
  <c r="BK328" i="1"/>
  <c r="CG328" i="1"/>
  <c r="BY328" i="1"/>
  <c r="BQ328" i="1"/>
  <c r="CE328" i="1"/>
  <c r="BW328" i="1"/>
  <c r="BO328" i="1"/>
  <c r="CC328" i="1"/>
  <c r="BU328" i="1"/>
  <c r="BM328" i="1"/>
  <c r="CI336" i="1"/>
  <c r="CA336" i="1"/>
  <c r="BS336" i="1"/>
  <c r="BK336" i="1"/>
  <c r="CG336" i="1"/>
  <c r="BY336" i="1"/>
  <c r="BQ336" i="1"/>
  <c r="CE336" i="1"/>
  <c r="BW336" i="1"/>
  <c r="BO336" i="1"/>
  <c r="CC336" i="1"/>
  <c r="BU336" i="1"/>
  <c r="BM336" i="1"/>
  <c r="CI351" i="1"/>
  <c r="CA351" i="1"/>
  <c r="BS351" i="1"/>
  <c r="BK351" i="1"/>
  <c r="CG351" i="1"/>
  <c r="BY351" i="1"/>
  <c r="BQ351" i="1"/>
  <c r="CC351" i="1"/>
  <c r="BU351" i="1"/>
  <c r="BM351" i="1"/>
  <c r="CE351" i="1"/>
  <c r="BW351" i="1"/>
  <c r="BO351" i="1"/>
  <c r="CI359" i="1"/>
  <c r="CA359" i="1"/>
  <c r="BS359" i="1"/>
  <c r="BK359" i="1"/>
  <c r="CG359" i="1"/>
  <c r="BY359" i="1"/>
  <c r="BQ359" i="1"/>
  <c r="CC359" i="1"/>
  <c r="BU359" i="1"/>
  <c r="BM359" i="1"/>
  <c r="BO359" i="1"/>
  <c r="CE359" i="1"/>
  <c r="BW359" i="1"/>
  <c r="CI367" i="1"/>
  <c r="CA367" i="1"/>
  <c r="BS367" i="1"/>
  <c r="BK367" i="1"/>
  <c r="CG367" i="1"/>
  <c r="BY367" i="1"/>
  <c r="BQ367" i="1"/>
  <c r="CC367" i="1"/>
  <c r="BU367" i="1"/>
  <c r="BM367" i="1"/>
  <c r="BO367" i="1"/>
  <c r="CE367" i="1"/>
  <c r="BW367" i="1"/>
  <c r="CI382" i="1"/>
  <c r="CA382" i="1"/>
  <c r="BS382" i="1"/>
  <c r="BK382" i="1"/>
  <c r="CG382" i="1"/>
  <c r="BY382" i="1"/>
  <c r="BQ382" i="1"/>
  <c r="CC382" i="1"/>
  <c r="BU382" i="1"/>
  <c r="BM382" i="1"/>
  <c r="BO382" i="1"/>
  <c r="CE382" i="1"/>
  <c r="BW382" i="1"/>
  <c r="CI390" i="1"/>
  <c r="CA390" i="1"/>
  <c r="BS390" i="1"/>
  <c r="BK390" i="1"/>
  <c r="CG390" i="1"/>
  <c r="BY390" i="1"/>
  <c r="BQ390" i="1"/>
  <c r="CC390" i="1"/>
  <c r="BU390" i="1"/>
  <c r="BM390" i="1"/>
  <c r="BO390" i="1"/>
  <c r="CE390" i="1"/>
  <c r="BW390" i="1"/>
  <c r="CI398" i="1"/>
  <c r="CA398" i="1"/>
  <c r="BS398" i="1"/>
  <c r="BK398" i="1"/>
  <c r="CG398" i="1"/>
  <c r="BY398" i="1"/>
  <c r="BQ398" i="1"/>
  <c r="CC398" i="1"/>
  <c r="BU398" i="1"/>
  <c r="BM398" i="1"/>
  <c r="BW398" i="1"/>
  <c r="BO398" i="1"/>
  <c r="CE398" i="1"/>
  <c r="CI413" i="1"/>
  <c r="CA413" i="1"/>
  <c r="BS413" i="1"/>
  <c r="BK413" i="1"/>
  <c r="CG413" i="1"/>
  <c r="BY413" i="1"/>
  <c r="BQ413" i="1"/>
  <c r="CC413" i="1"/>
  <c r="BU413" i="1"/>
  <c r="BM413" i="1"/>
  <c r="BO413" i="1"/>
  <c r="CE413" i="1"/>
  <c r="BW413" i="1"/>
  <c r="CI421" i="1"/>
  <c r="CA421" i="1"/>
  <c r="BS421" i="1"/>
  <c r="BK421" i="1"/>
  <c r="CG421" i="1"/>
  <c r="BY421" i="1"/>
  <c r="BQ421" i="1"/>
  <c r="CC421" i="1"/>
  <c r="BU421" i="1"/>
  <c r="BM421" i="1"/>
  <c r="BW421" i="1"/>
  <c r="BO421" i="1"/>
  <c r="CE421" i="1"/>
  <c r="CI429" i="1"/>
  <c r="CA429" i="1"/>
  <c r="BS429" i="1"/>
  <c r="BK429" i="1"/>
  <c r="CG429" i="1"/>
  <c r="BY429" i="1"/>
  <c r="BQ429" i="1"/>
  <c r="CC429" i="1"/>
  <c r="BU429" i="1"/>
  <c r="BM429" i="1"/>
  <c r="CE429" i="1"/>
  <c r="BW429" i="1"/>
  <c r="BO429" i="1"/>
  <c r="CI444" i="1"/>
  <c r="CA444" i="1"/>
  <c r="BS444" i="1"/>
  <c r="BK444" i="1"/>
  <c r="CG444" i="1"/>
  <c r="BY444" i="1"/>
  <c r="BQ444" i="1"/>
  <c r="CC444" i="1"/>
  <c r="BU444" i="1"/>
  <c r="BM444" i="1"/>
  <c r="BW444" i="1"/>
  <c r="BO444" i="1"/>
  <c r="CE444" i="1"/>
  <c r="CI452" i="1"/>
  <c r="CA452" i="1"/>
  <c r="BS452" i="1"/>
  <c r="BK452" i="1"/>
  <c r="CG452" i="1"/>
  <c r="BY452" i="1"/>
  <c r="BQ452" i="1"/>
  <c r="CC452" i="1"/>
  <c r="BU452" i="1"/>
  <c r="BM452" i="1"/>
  <c r="CE452" i="1"/>
  <c r="BW452" i="1"/>
  <c r="BO452" i="1"/>
  <c r="CI460" i="1"/>
  <c r="CA460" i="1"/>
  <c r="BS460" i="1"/>
  <c r="BK460" i="1"/>
  <c r="CG460" i="1"/>
  <c r="BY460" i="1"/>
  <c r="BQ460" i="1"/>
  <c r="CC460" i="1"/>
  <c r="BU460" i="1"/>
  <c r="BM460" i="1"/>
  <c r="BO460" i="1"/>
  <c r="CE460" i="1"/>
  <c r="BW460" i="1"/>
  <c r="CE475" i="1"/>
  <c r="BW475" i="1"/>
  <c r="BO475" i="1"/>
  <c r="CC475" i="1"/>
  <c r="BU475" i="1"/>
  <c r="BM475" i="1"/>
  <c r="CI475" i="1"/>
  <c r="BQ475" i="1"/>
  <c r="BK475" i="1"/>
  <c r="CG475" i="1"/>
  <c r="CA475" i="1"/>
  <c r="BY475" i="1"/>
  <c r="BS475" i="1"/>
  <c r="CE483" i="1"/>
  <c r="BW483" i="1"/>
  <c r="BO483" i="1"/>
  <c r="CC483" i="1"/>
  <c r="BU483" i="1"/>
  <c r="BM483" i="1"/>
  <c r="BY483" i="1"/>
  <c r="BS483" i="1"/>
  <c r="CI483" i="1"/>
  <c r="BQ483" i="1"/>
  <c r="BK483" i="1"/>
  <c r="CG483" i="1"/>
  <c r="CA483" i="1"/>
  <c r="CE491" i="1"/>
  <c r="BW491" i="1"/>
  <c r="BO491" i="1"/>
  <c r="CC491" i="1"/>
  <c r="BU491" i="1"/>
  <c r="BM491" i="1"/>
  <c r="CA491" i="1"/>
  <c r="BY491" i="1"/>
  <c r="BS491" i="1"/>
  <c r="CI491" i="1"/>
  <c r="BQ491" i="1"/>
  <c r="CG491" i="1"/>
  <c r="BK491" i="1"/>
  <c r="CE506" i="1"/>
  <c r="BW506" i="1"/>
  <c r="BO506" i="1"/>
  <c r="CC506" i="1"/>
  <c r="BU506" i="1"/>
  <c r="BM506" i="1"/>
  <c r="BY506" i="1"/>
  <c r="BS506" i="1"/>
  <c r="CI506" i="1"/>
  <c r="BQ506" i="1"/>
  <c r="BK506" i="1"/>
  <c r="CG506" i="1"/>
  <c r="CA506" i="1"/>
  <c r="CE514" i="1"/>
  <c r="BW514" i="1"/>
  <c r="BO514" i="1"/>
  <c r="CC514" i="1"/>
  <c r="BU514" i="1"/>
  <c r="BM514" i="1"/>
  <c r="CA514" i="1"/>
  <c r="BY514" i="1"/>
  <c r="BS514" i="1"/>
  <c r="CI514" i="1"/>
  <c r="BQ514" i="1"/>
  <c r="CG514" i="1"/>
  <c r="BK514" i="1"/>
  <c r="CE522" i="1"/>
  <c r="BW522" i="1"/>
  <c r="BO522" i="1"/>
  <c r="CC522" i="1"/>
  <c r="BU522" i="1"/>
  <c r="BM522" i="1"/>
  <c r="BK522" i="1"/>
  <c r="CG522" i="1"/>
  <c r="CA522" i="1"/>
  <c r="BY522" i="1"/>
  <c r="BS522" i="1"/>
  <c r="BQ522" i="1"/>
  <c r="CI522" i="1"/>
  <c r="CA537" i="1"/>
  <c r="BQ537" i="1"/>
  <c r="BS537" i="1"/>
  <c r="BO537" i="1"/>
  <c r="CI537" i="1"/>
  <c r="BY537" i="1"/>
  <c r="BW537" i="1"/>
  <c r="BM537" i="1"/>
  <c r="CC537" i="1"/>
  <c r="CG537" i="1"/>
  <c r="BK537" i="1"/>
  <c r="CE537" i="1"/>
  <c r="BU537" i="1"/>
  <c r="CC545" i="1"/>
  <c r="BU545" i="1"/>
  <c r="BM545" i="1"/>
  <c r="CI545" i="1"/>
  <c r="CA545" i="1"/>
  <c r="BS545" i="1"/>
  <c r="BK545" i="1"/>
  <c r="CG545" i="1"/>
  <c r="BQ545" i="1"/>
  <c r="CE545" i="1"/>
  <c r="BO545" i="1"/>
  <c r="BY545" i="1"/>
  <c r="BW545" i="1"/>
  <c r="CC553" i="1"/>
  <c r="BU553" i="1"/>
  <c r="BM553" i="1"/>
  <c r="CI553" i="1"/>
  <c r="CA553" i="1"/>
  <c r="BS553" i="1"/>
  <c r="BK553" i="1"/>
  <c r="BW553" i="1"/>
  <c r="BY553" i="1"/>
  <c r="BQ553" i="1"/>
  <c r="BO553" i="1"/>
  <c r="CG553" i="1"/>
  <c r="CE553" i="1"/>
  <c r="CG568" i="1"/>
  <c r="BY568" i="1"/>
  <c r="BQ568" i="1"/>
  <c r="CI568" i="1"/>
  <c r="CA568" i="1"/>
  <c r="CE568" i="1"/>
  <c r="BW568" i="1"/>
  <c r="BO568" i="1"/>
  <c r="BS568" i="1"/>
  <c r="CC568" i="1"/>
  <c r="BU568" i="1"/>
  <c r="BM568" i="1"/>
  <c r="BK568" i="1"/>
  <c r="CG576" i="1"/>
  <c r="BY576" i="1"/>
  <c r="BQ576" i="1"/>
  <c r="CI576" i="1"/>
  <c r="BK576" i="1"/>
  <c r="CE576" i="1"/>
  <c r="BW576" i="1"/>
  <c r="BO576" i="1"/>
  <c r="CA576" i="1"/>
  <c r="BS576" i="1"/>
  <c r="CC576" i="1"/>
  <c r="BU576" i="1"/>
  <c r="BM576" i="1"/>
  <c r="CG584" i="1"/>
  <c r="BK584" i="1"/>
  <c r="CE584" i="1"/>
  <c r="BU584" i="1"/>
  <c r="BS584" i="1"/>
  <c r="CI584" i="1"/>
  <c r="BW584" i="1"/>
  <c r="CC584" i="1"/>
  <c r="BY584" i="1"/>
  <c r="BM584" i="1"/>
  <c r="CA584" i="1"/>
  <c r="BQ584" i="1"/>
  <c r="BO584" i="1"/>
  <c r="CG599" i="1"/>
  <c r="BY599" i="1"/>
  <c r="BQ599" i="1"/>
  <c r="BU599" i="1"/>
  <c r="CA599" i="1"/>
  <c r="BM599" i="1"/>
  <c r="BK599" i="1"/>
  <c r="CE599" i="1"/>
  <c r="BW599" i="1"/>
  <c r="BO599" i="1"/>
  <c r="CC599" i="1"/>
  <c r="CI599" i="1"/>
  <c r="BS599" i="1"/>
  <c r="CG607" i="1"/>
  <c r="BY607" i="1"/>
  <c r="BQ607" i="1"/>
  <c r="CI607" i="1"/>
  <c r="BK607" i="1"/>
  <c r="CE607" i="1"/>
  <c r="BW607" i="1"/>
  <c r="BO607" i="1"/>
  <c r="CA607" i="1"/>
  <c r="BS607" i="1"/>
  <c r="CC607" i="1"/>
  <c r="BU607" i="1"/>
  <c r="BM607" i="1"/>
  <c r="CG615" i="1"/>
  <c r="BY615" i="1"/>
  <c r="BQ615" i="1"/>
  <c r="BS615" i="1"/>
  <c r="BK615" i="1"/>
  <c r="CE615" i="1"/>
  <c r="BW615" i="1"/>
  <c r="BO615" i="1"/>
  <c r="CA615" i="1"/>
  <c r="CI615" i="1"/>
  <c r="CC615" i="1"/>
  <c r="BU615" i="1"/>
  <c r="BM615" i="1"/>
  <c r="CG630" i="1"/>
  <c r="BY630" i="1"/>
  <c r="BQ630" i="1"/>
  <c r="CA630" i="1"/>
  <c r="BK630" i="1"/>
  <c r="BU630" i="1"/>
  <c r="CE630" i="1"/>
  <c r="BW630" i="1"/>
  <c r="BO630" i="1"/>
  <c r="CC630" i="1"/>
  <c r="CI630" i="1"/>
  <c r="BS630" i="1"/>
  <c r="BM630" i="1"/>
  <c r="CG638" i="1"/>
  <c r="BY638" i="1"/>
  <c r="BQ638" i="1"/>
  <c r="CC638" i="1"/>
  <c r="BM638" i="1"/>
  <c r="BS638" i="1"/>
  <c r="CE638" i="1"/>
  <c r="BW638" i="1"/>
  <c r="BO638" i="1"/>
  <c r="BU638" i="1"/>
  <c r="CA638" i="1"/>
  <c r="BK638" i="1"/>
  <c r="CI638" i="1"/>
  <c r="CG646" i="1"/>
  <c r="BY646" i="1"/>
  <c r="BQ646" i="1"/>
  <c r="BM646" i="1"/>
  <c r="CA646" i="1"/>
  <c r="BS646" i="1"/>
  <c r="CE646" i="1"/>
  <c r="BW646" i="1"/>
  <c r="BO646" i="1"/>
  <c r="CC646" i="1"/>
  <c r="CI646" i="1"/>
  <c r="BK646" i="1"/>
  <c r="BU646" i="1"/>
  <c r="BW693" i="1"/>
  <c r="BM693" i="1"/>
  <c r="CI693" i="1"/>
  <c r="CA693" i="1"/>
  <c r="BS693" i="1"/>
  <c r="BK693" i="1"/>
  <c r="BU693" i="1"/>
  <c r="CE693" i="1"/>
  <c r="BO693" i="1"/>
  <c r="CG693" i="1"/>
  <c r="BY693" i="1"/>
  <c r="BQ693" i="1"/>
  <c r="CC693" i="1"/>
  <c r="CE701" i="1"/>
  <c r="BO701" i="1"/>
  <c r="CC701" i="1"/>
  <c r="CI701" i="1"/>
  <c r="CA701" i="1"/>
  <c r="BS701" i="1"/>
  <c r="BK701" i="1"/>
  <c r="BW701" i="1"/>
  <c r="BU701" i="1"/>
  <c r="BM701" i="1"/>
  <c r="CG701" i="1"/>
  <c r="BY701" i="1"/>
  <c r="BQ701" i="1"/>
  <c r="BW709" i="1"/>
  <c r="BU709" i="1"/>
  <c r="CI709" i="1"/>
  <c r="CA709" i="1"/>
  <c r="BS709" i="1"/>
  <c r="BK709" i="1"/>
  <c r="CE709" i="1"/>
  <c r="CC709" i="1"/>
  <c r="CG709" i="1"/>
  <c r="BY709" i="1"/>
  <c r="BQ709" i="1"/>
  <c r="BO709" i="1"/>
  <c r="BM709" i="1"/>
  <c r="CC724" i="1"/>
  <c r="BU724" i="1"/>
  <c r="BM724" i="1"/>
  <c r="CI724" i="1"/>
  <c r="CA724" i="1"/>
  <c r="BS724" i="1"/>
  <c r="BK724" i="1"/>
  <c r="CG724" i="1"/>
  <c r="BY724" i="1"/>
  <c r="BQ724" i="1"/>
  <c r="BW724" i="1"/>
  <c r="BO724" i="1"/>
  <c r="CE724" i="1"/>
  <c r="CC732" i="1"/>
  <c r="BU732" i="1"/>
  <c r="BM732" i="1"/>
  <c r="CI732" i="1"/>
  <c r="CA732" i="1"/>
  <c r="BS732" i="1"/>
  <c r="CE732" i="1"/>
  <c r="BW732" i="1"/>
  <c r="BO732" i="1"/>
  <c r="BQ732" i="1"/>
  <c r="CG732" i="1"/>
  <c r="BK732" i="1"/>
  <c r="BY732" i="1"/>
  <c r="CC740" i="1"/>
  <c r="BU740" i="1"/>
  <c r="BM740" i="1"/>
  <c r="CI740" i="1"/>
  <c r="CA740" i="1"/>
  <c r="BS740" i="1"/>
  <c r="BK740" i="1"/>
  <c r="CE740" i="1"/>
  <c r="BW740" i="1"/>
  <c r="BO740" i="1"/>
  <c r="BY740" i="1"/>
  <c r="BQ740" i="1"/>
  <c r="CG740" i="1"/>
  <c r="CC786" i="1"/>
  <c r="BU786" i="1"/>
  <c r="BM786" i="1"/>
  <c r="CI786" i="1"/>
  <c r="CA786" i="1"/>
  <c r="BS786" i="1"/>
  <c r="BK786" i="1"/>
  <c r="CE786" i="1"/>
  <c r="BW786" i="1"/>
  <c r="BO786" i="1"/>
  <c r="CG786" i="1"/>
  <c r="BY786" i="1"/>
  <c r="BQ786" i="1"/>
  <c r="CC794" i="1"/>
  <c r="BU794" i="1"/>
  <c r="BM794" i="1"/>
  <c r="CI794" i="1"/>
  <c r="CA794" i="1"/>
  <c r="BS794" i="1"/>
  <c r="BK794" i="1"/>
  <c r="CE794" i="1"/>
  <c r="BW794" i="1"/>
  <c r="BO794" i="1"/>
  <c r="BQ794" i="1"/>
  <c r="CG794" i="1"/>
  <c r="BY794" i="1"/>
  <c r="CC802" i="1"/>
  <c r="BU802" i="1"/>
  <c r="BM802" i="1"/>
  <c r="CI802" i="1"/>
  <c r="CA802" i="1"/>
  <c r="BS802" i="1"/>
  <c r="BK802" i="1"/>
  <c r="CE802" i="1"/>
  <c r="BW802" i="1"/>
  <c r="BO802" i="1"/>
  <c r="CG802" i="1"/>
  <c r="BY802" i="1"/>
  <c r="BQ802" i="1"/>
  <c r="CC817" i="1"/>
  <c r="BU817" i="1"/>
  <c r="BM817" i="1"/>
  <c r="CI817" i="1"/>
  <c r="CA817" i="1"/>
  <c r="BS817" i="1"/>
  <c r="BK817" i="1"/>
  <c r="CG817" i="1"/>
  <c r="BQ817" i="1"/>
  <c r="CE817" i="1"/>
  <c r="BO817" i="1"/>
  <c r="BW817" i="1"/>
  <c r="BY817" i="1"/>
  <c r="CC825" i="1"/>
  <c r="BU825" i="1"/>
  <c r="BM825" i="1"/>
  <c r="CI825" i="1"/>
  <c r="CA825" i="1"/>
  <c r="BS825" i="1"/>
  <c r="BK825" i="1"/>
  <c r="CG825" i="1"/>
  <c r="BQ825" i="1"/>
  <c r="CE825" i="1"/>
  <c r="BO825" i="1"/>
  <c r="BW825" i="1"/>
  <c r="BY825" i="1"/>
  <c r="CI833" i="1"/>
  <c r="BW833" i="1"/>
  <c r="BO833" i="1"/>
  <c r="CE833" i="1"/>
  <c r="CC833" i="1"/>
  <c r="BU833" i="1"/>
  <c r="BM833" i="1"/>
  <c r="CA833" i="1"/>
  <c r="BS833" i="1"/>
  <c r="BK833" i="1"/>
  <c r="CG833" i="1"/>
  <c r="BY833" i="1"/>
  <c r="BQ833" i="1"/>
  <c r="CI83" i="1"/>
  <c r="CA83" i="1"/>
  <c r="BS83" i="1"/>
  <c r="BK83" i="1"/>
  <c r="CG83" i="1"/>
  <c r="BY83" i="1"/>
  <c r="BQ83" i="1"/>
  <c r="CC83" i="1"/>
  <c r="BW83" i="1"/>
  <c r="BU83" i="1"/>
  <c r="BO83" i="1"/>
  <c r="CE83" i="1"/>
  <c r="BM83" i="1"/>
  <c r="CC137" i="1"/>
  <c r="BU137" i="1"/>
  <c r="BM137" i="1"/>
  <c r="CI137" i="1"/>
  <c r="CA137" i="1"/>
  <c r="BS137" i="1"/>
  <c r="BK137" i="1"/>
  <c r="CG137" i="1"/>
  <c r="BY137" i="1"/>
  <c r="BQ137" i="1"/>
  <c r="BW137" i="1"/>
  <c r="BO137" i="1"/>
  <c r="CE137" i="1"/>
  <c r="CC176" i="1"/>
  <c r="BU176" i="1"/>
  <c r="BM176" i="1"/>
  <c r="CI176" i="1"/>
  <c r="CA176" i="1"/>
  <c r="BS176" i="1"/>
  <c r="BK176" i="1"/>
  <c r="CG176" i="1"/>
  <c r="BY176" i="1"/>
  <c r="BQ176" i="1"/>
  <c r="BW176" i="1"/>
  <c r="BO176" i="1"/>
  <c r="CE176" i="1"/>
  <c r="CG215" i="1"/>
  <c r="BY215" i="1"/>
  <c r="BQ215" i="1"/>
  <c r="CE215" i="1"/>
  <c r="BW215" i="1"/>
  <c r="BO215" i="1"/>
  <c r="CI215" i="1"/>
  <c r="CA215" i="1"/>
  <c r="BS215" i="1"/>
  <c r="BK215" i="1"/>
  <c r="CC215" i="1"/>
  <c r="BU215" i="1"/>
  <c r="BM215" i="1"/>
  <c r="CG269" i="1"/>
  <c r="BY269" i="1"/>
  <c r="BQ269" i="1"/>
  <c r="CE269" i="1"/>
  <c r="BW269" i="1"/>
  <c r="BO269" i="1"/>
  <c r="CI269" i="1"/>
  <c r="CA269" i="1"/>
  <c r="BS269" i="1"/>
  <c r="BK269" i="1"/>
  <c r="BU269" i="1"/>
  <c r="BM269" i="1"/>
  <c r="CC269" i="1"/>
  <c r="CC323" i="1"/>
  <c r="BU323" i="1"/>
  <c r="BM323" i="1"/>
  <c r="CI323" i="1"/>
  <c r="CA323" i="1"/>
  <c r="BS323" i="1"/>
  <c r="BK323" i="1"/>
  <c r="CE323" i="1"/>
  <c r="BW323" i="1"/>
  <c r="BO323" i="1"/>
  <c r="CG323" i="1"/>
  <c r="BY323" i="1"/>
  <c r="BQ323" i="1"/>
  <c r="CC370" i="1"/>
  <c r="BU370" i="1"/>
  <c r="BM370" i="1"/>
  <c r="CI370" i="1"/>
  <c r="CA370" i="1"/>
  <c r="BS370" i="1"/>
  <c r="BK370" i="1"/>
  <c r="CE370" i="1"/>
  <c r="BW370" i="1"/>
  <c r="BO370" i="1"/>
  <c r="BY370" i="1"/>
  <c r="BQ370" i="1"/>
  <c r="CG370" i="1"/>
  <c r="CC424" i="1"/>
  <c r="BU424" i="1"/>
  <c r="BM424" i="1"/>
  <c r="CI424" i="1"/>
  <c r="CA424" i="1"/>
  <c r="BS424" i="1"/>
  <c r="BK424" i="1"/>
  <c r="CE424" i="1"/>
  <c r="BW424" i="1"/>
  <c r="BO424" i="1"/>
  <c r="CG424" i="1"/>
  <c r="BY424" i="1"/>
  <c r="BQ424" i="1"/>
  <c r="CG478" i="1"/>
  <c r="BY478" i="1"/>
  <c r="BQ478" i="1"/>
  <c r="CE478" i="1"/>
  <c r="BW478" i="1"/>
  <c r="BO478" i="1"/>
  <c r="CA478" i="1"/>
  <c r="BU478" i="1"/>
  <c r="BS478" i="1"/>
  <c r="BM478" i="1"/>
  <c r="CI478" i="1"/>
  <c r="CC478" i="1"/>
  <c r="BK478" i="1"/>
  <c r="CG525" i="1"/>
  <c r="BY525" i="1"/>
  <c r="BQ525" i="1"/>
  <c r="CE525" i="1"/>
  <c r="BW525" i="1"/>
  <c r="BO525" i="1"/>
  <c r="BS525" i="1"/>
  <c r="BM525" i="1"/>
  <c r="CI525" i="1"/>
  <c r="CC525" i="1"/>
  <c r="BK525" i="1"/>
  <c r="BU525" i="1"/>
  <c r="CA525" i="1"/>
  <c r="CI579" i="1"/>
  <c r="BM579" i="1"/>
  <c r="CA579" i="1"/>
  <c r="CG579" i="1"/>
  <c r="BW579" i="1"/>
  <c r="BU579" i="1"/>
  <c r="BK579" i="1"/>
  <c r="BO579" i="1"/>
  <c r="CE579" i="1"/>
  <c r="CC579" i="1"/>
  <c r="BS579" i="1"/>
  <c r="BQ579" i="1"/>
  <c r="BY579" i="1"/>
  <c r="CI633" i="1"/>
  <c r="CA633" i="1"/>
  <c r="BS633" i="1"/>
  <c r="BK633" i="1"/>
  <c r="BO633" i="1"/>
  <c r="CC633" i="1"/>
  <c r="BM633" i="1"/>
  <c r="CG633" i="1"/>
  <c r="BY633" i="1"/>
  <c r="BQ633" i="1"/>
  <c r="BW633" i="1"/>
  <c r="BU633" i="1"/>
  <c r="CE633" i="1"/>
  <c r="CE727" i="1"/>
  <c r="BW727" i="1"/>
  <c r="BO727" i="1"/>
  <c r="CC727" i="1"/>
  <c r="BU727" i="1"/>
  <c r="BM727" i="1"/>
  <c r="CI727" i="1"/>
  <c r="CA727" i="1"/>
  <c r="BS727" i="1"/>
  <c r="BK727" i="1"/>
  <c r="CG727" i="1"/>
  <c r="BY727" i="1"/>
  <c r="BQ727" i="1"/>
  <c r="CE774" i="1"/>
  <c r="BW774" i="1"/>
  <c r="BO774" i="1"/>
  <c r="CC774" i="1"/>
  <c r="BU774" i="1"/>
  <c r="BM774" i="1"/>
  <c r="CG774" i="1"/>
  <c r="BY774" i="1"/>
  <c r="BQ774" i="1"/>
  <c r="CI774" i="1"/>
  <c r="CA774" i="1"/>
  <c r="BS774" i="1"/>
  <c r="BK774" i="1"/>
  <c r="CE828" i="1"/>
  <c r="BW828" i="1"/>
  <c r="BO828" i="1"/>
  <c r="CC828" i="1"/>
  <c r="BU828" i="1"/>
  <c r="BM828" i="1"/>
  <c r="CI828" i="1"/>
  <c r="BS828" i="1"/>
  <c r="CG828" i="1"/>
  <c r="BQ828" i="1"/>
  <c r="BY828" i="1"/>
  <c r="BK828" i="1"/>
  <c r="CA828" i="1"/>
  <c r="CE61" i="1"/>
  <c r="BW61" i="1"/>
  <c r="BO61" i="1"/>
  <c r="CC61" i="1"/>
  <c r="BU61" i="1"/>
  <c r="BM61" i="1"/>
  <c r="CI61" i="1"/>
  <c r="CA61" i="1"/>
  <c r="BS61" i="1"/>
  <c r="BK61" i="1"/>
  <c r="CG61" i="1"/>
  <c r="BY61" i="1"/>
  <c r="BQ61" i="1"/>
  <c r="CG115" i="1"/>
  <c r="BY115" i="1"/>
  <c r="BQ115" i="1"/>
  <c r="CE115" i="1"/>
  <c r="BW115" i="1"/>
  <c r="BO115" i="1"/>
  <c r="CA115" i="1"/>
  <c r="BU115" i="1"/>
  <c r="BS115" i="1"/>
  <c r="BM115" i="1"/>
  <c r="CI115" i="1"/>
  <c r="CC115" i="1"/>
  <c r="BK115" i="1"/>
  <c r="CI169" i="1"/>
  <c r="CA169" i="1"/>
  <c r="BS169" i="1"/>
  <c r="BK169" i="1"/>
  <c r="CE169" i="1"/>
  <c r="BW169" i="1"/>
  <c r="BO169" i="1"/>
  <c r="BY169" i="1"/>
  <c r="BM169" i="1"/>
  <c r="CG169" i="1"/>
  <c r="BU169" i="1"/>
  <c r="BQ169" i="1"/>
  <c r="CC169" i="1"/>
  <c r="CE231" i="1"/>
  <c r="BW231" i="1"/>
  <c r="BO231" i="1"/>
  <c r="CC231" i="1"/>
  <c r="BU231" i="1"/>
  <c r="BM231" i="1"/>
  <c r="CG231" i="1"/>
  <c r="BY231" i="1"/>
  <c r="BQ231" i="1"/>
  <c r="CA231" i="1"/>
  <c r="BS231" i="1"/>
  <c r="BK231" i="1"/>
  <c r="CI231" i="1"/>
  <c r="CI293" i="1"/>
  <c r="CA293" i="1"/>
  <c r="BS293" i="1"/>
  <c r="BK293" i="1"/>
  <c r="CG293" i="1"/>
  <c r="BY293" i="1"/>
  <c r="BQ293" i="1"/>
  <c r="CE293" i="1"/>
  <c r="BW293" i="1"/>
  <c r="BO293" i="1"/>
  <c r="CC293" i="1"/>
  <c r="BU293" i="1"/>
  <c r="BM293" i="1"/>
  <c r="CI340" i="1"/>
  <c r="CA340" i="1"/>
  <c r="BS340" i="1"/>
  <c r="BK340" i="1"/>
  <c r="CG340" i="1"/>
  <c r="BY340" i="1"/>
  <c r="BQ340" i="1"/>
  <c r="CE340" i="1"/>
  <c r="BW340" i="1"/>
  <c r="BO340" i="1"/>
  <c r="CC340" i="1"/>
  <c r="BU340" i="1"/>
  <c r="BM340" i="1"/>
  <c r="CI402" i="1"/>
  <c r="CA402" i="1"/>
  <c r="BS402" i="1"/>
  <c r="BK402" i="1"/>
  <c r="CG402" i="1"/>
  <c r="BY402" i="1"/>
  <c r="BQ402" i="1"/>
  <c r="CC402" i="1"/>
  <c r="BU402" i="1"/>
  <c r="BM402" i="1"/>
  <c r="BW402" i="1"/>
  <c r="BO402" i="1"/>
  <c r="CE402" i="1"/>
  <c r="CI456" i="1"/>
  <c r="CA456" i="1"/>
  <c r="BS456" i="1"/>
  <c r="BK456" i="1"/>
  <c r="CG456" i="1"/>
  <c r="BY456" i="1"/>
  <c r="BQ456" i="1"/>
  <c r="CC456" i="1"/>
  <c r="BU456" i="1"/>
  <c r="BM456" i="1"/>
  <c r="CE456" i="1"/>
  <c r="BW456" i="1"/>
  <c r="BO456" i="1"/>
  <c r="CE510" i="1"/>
  <c r="BW510" i="1"/>
  <c r="BO510" i="1"/>
  <c r="CC510" i="1"/>
  <c r="BU510" i="1"/>
  <c r="BM510" i="1"/>
  <c r="BY510" i="1"/>
  <c r="BS510" i="1"/>
  <c r="CI510" i="1"/>
  <c r="BQ510" i="1"/>
  <c r="BK510" i="1"/>
  <c r="CG510" i="1"/>
  <c r="CA510" i="1"/>
  <c r="CE557" i="1"/>
  <c r="BW557" i="1"/>
  <c r="BO557" i="1"/>
  <c r="CC557" i="1"/>
  <c r="BU557" i="1"/>
  <c r="BM557" i="1"/>
  <c r="CG557" i="1"/>
  <c r="BQ557" i="1"/>
  <c r="CA557" i="1"/>
  <c r="BK557" i="1"/>
  <c r="BY557" i="1"/>
  <c r="BS557" i="1"/>
  <c r="CI557" i="1"/>
  <c r="CG611" i="1"/>
  <c r="BY611" i="1"/>
  <c r="BQ611" i="1"/>
  <c r="CI611" i="1"/>
  <c r="BK611" i="1"/>
  <c r="CE611" i="1"/>
  <c r="BW611" i="1"/>
  <c r="BO611" i="1"/>
  <c r="CA611" i="1"/>
  <c r="BS611" i="1"/>
  <c r="CC611" i="1"/>
  <c r="BU611" i="1"/>
  <c r="BM611" i="1"/>
  <c r="CG650" i="1"/>
  <c r="BY650" i="1"/>
  <c r="BQ650" i="1"/>
  <c r="CC650" i="1"/>
  <c r="BS650" i="1"/>
  <c r="BK650" i="1"/>
  <c r="CE650" i="1"/>
  <c r="BW650" i="1"/>
  <c r="BO650" i="1"/>
  <c r="BU650" i="1"/>
  <c r="CA650" i="1"/>
  <c r="BM650" i="1"/>
  <c r="CI650" i="1"/>
  <c r="CI697" i="1"/>
  <c r="CA697" i="1"/>
  <c r="BS697" i="1"/>
  <c r="BK697" i="1"/>
  <c r="BO697" i="1"/>
  <c r="BM697" i="1"/>
  <c r="BW697" i="1"/>
  <c r="BU697" i="1"/>
  <c r="CG697" i="1"/>
  <c r="BY697" i="1"/>
  <c r="BQ697" i="1"/>
  <c r="CE697" i="1"/>
  <c r="CC697" i="1"/>
  <c r="CC736" i="1"/>
  <c r="BU736" i="1"/>
  <c r="BM736" i="1"/>
  <c r="CI736" i="1"/>
  <c r="CA736" i="1"/>
  <c r="BS736" i="1"/>
  <c r="BK736" i="1"/>
  <c r="CE736" i="1"/>
  <c r="BW736" i="1"/>
  <c r="BO736" i="1"/>
  <c r="BQ736" i="1"/>
  <c r="BY736" i="1"/>
  <c r="CG736" i="1"/>
  <c r="CC775" i="1"/>
  <c r="BU775" i="1"/>
  <c r="BM775" i="1"/>
  <c r="CI775" i="1"/>
  <c r="CA775" i="1"/>
  <c r="BS775" i="1"/>
  <c r="BK775" i="1"/>
  <c r="CE775" i="1"/>
  <c r="BW775" i="1"/>
  <c r="BO775" i="1"/>
  <c r="CG775" i="1"/>
  <c r="BY775" i="1"/>
  <c r="BQ775" i="1"/>
  <c r="CC821" i="1"/>
  <c r="BU821" i="1"/>
  <c r="BM821" i="1"/>
  <c r="CI821" i="1"/>
  <c r="CA821" i="1"/>
  <c r="BS821" i="1"/>
  <c r="BK821" i="1"/>
  <c r="BY821" i="1"/>
  <c r="BW821" i="1"/>
  <c r="CE821" i="1"/>
  <c r="BO821" i="1"/>
  <c r="CG821" i="1"/>
  <c r="BQ821" i="1"/>
  <c r="CC55" i="1"/>
  <c r="BU55" i="1"/>
  <c r="BM55" i="1"/>
  <c r="CI55" i="1"/>
  <c r="CA55" i="1"/>
  <c r="BS55" i="1"/>
  <c r="BK55" i="1"/>
  <c r="CG55" i="1"/>
  <c r="BY55" i="1"/>
  <c r="BQ55" i="1"/>
  <c r="CE55" i="1"/>
  <c r="BW55" i="1"/>
  <c r="BO55" i="1"/>
  <c r="CC94" i="1"/>
  <c r="BU94" i="1"/>
  <c r="BM94" i="1"/>
  <c r="CI94" i="1"/>
  <c r="CA94" i="1"/>
  <c r="BS94" i="1"/>
  <c r="BK94" i="1"/>
  <c r="CG94" i="1"/>
  <c r="BY94" i="1"/>
  <c r="BQ94" i="1"/>
  <c r="CE94" i="1"/>
  <c r="BW94" i="1"/>
  <c r="BO94" i="1"/>
  <c r="CC148" i="1"/>
  <c r="BU148" i="1"/>
  <c r="BM148" i="1"/>
  <c r="CI148" i="1"/>
  <c r="CA148" i="1"/>
  <c r="BS148" i="1"/>
  <c r="BK148" i="1"/>
  <c r="BW148" i="1"/>
  <c r="BQ148" i="1"/>
  <c r="CG148" i="1"/>
  <c r="BO148" i="1"/>
  <c r="BY148" i="1"/>
  <c r="CE148" i="1"/>
  <c r="CI202" i="1"/>
  <c r="CA202" i="1"/>
  <c r="BS202" i="1"/>
  <c r="BK202" i="1"/>
  <c r="CG202" i="1"/>
  <c r="BY202" i="1"/>
  <c r="BQ202" i="1"/>
  <c r="CC202" i="1"/>
  <c r="BU202" i="1"/>
  <c r="BM202" i="1"/>
  <c r="BW202" i="1"/>
  <c r="BO202" i="1"/>
  <c r="CE202" i="1"/>
  <c r="CI241" i="1"/>
  <c r="CA241" i="1"/>
  <c r="BS241" i="1"/>
  <c r="BK241" i="1"/>
  <c r="CG241" i="1"/>
  <c r="BY241" i="1"/>
  <c r="BQ241" i="1"/>
  <c r="CC241" i="1"/>
  <c r="BU241" i="1"/>
  <c r="BM241" i="1"/>
  <c r="BW241" i="1"/>
  <c r="BO241" i="1"/>
  <c r="CE241" i="1"/>
  <c r="CI280" i="1"/>
  <c r="CA280" i="1"/>
  <c r="BS280" i="1"/>
  <c r="BK280" i="1"/>
  <c r="CG280" i="1"/>
  <c r="BY280" i="1"/>
  <c r="BQ280" i="1"/>
  <c r="CC280" i="1"/>
  <c r="BU280" i="1"/>
  <c r="BM280" i="1"/>
  <c r="BW280" i="1"/>
  <c r="BO280" i="1"/>
  <c r="CE280" i="1"/>
  <c r="CE326" i="1"/>
  <c r="BW326" i="1"/>
  <c r="BO326" i="1"/>
  <c r="CC326" i="1"/>
  <c r="BU326" i="1"/>
  <c r="BM326" i="1"/>
  <c r="CG326" i="1"/>
  <c r="BY326" i="1"/>
  <c r="BQ326" i="1"/>
  <c r="BS326" i="1"/>
  <c r="CI326" i="1"/>
  <c r="BK326" i="1"/>
  <c r="CA326" i="1"/>
  <c r="CE373" i="1"/>
  <c r="BW373" i="1"/>
  <c r="BO373" i="1"/>
  <c r="CC373" i="1"/>
  <c r="BU373" i="1"/>
  <c r="BM373" i="1"/>
  <c r="CG373" i="1"/>
  <c r="BY373" i="1"/>
  <c r="BQ373" i="1"/>
  <c r="CI373" i="1"/>
  <c r="BK373" i="1"/>
  <c r="CA373" i="1"/>
  <c r="BS373" i="1"/>
  <c r="CE427" i="1"/>
  <c r="BW427" i="1"/>
  <c r="BO427" i="1"/>
  <c r="CC427" i="1"/>
  <c r="BU427" i="1"/>
  <c r="BM427" i="1"/>
  <c r="CG427" i="1"/>
  <c r="BY427" i="1"/>
  <c r="BQ427" i="1"/>
  <c r="BS427" i="1"/>
  <c r="CI427" i="1"/>
  <c r="BK427" i="1"/>
  <c r="CA427" i="1"/>
  <c r="CI481" i="1"/>
  <c r="CA481" i="1"/>
  <c r="BS481" i="1"/>
  <c r="BK481" i="1"/>
  <c r="CG481" i="1"/>
  <c r="BY481" i="1"/>
  <c r="BQ481" i="1"/>
  <c r="CE481" i="1"/>
  <c r="BM481" i="1"/>
  <c r="CC481" i="1"/>
  <c r="BW481" i="1"/>
  <c r="BU481" i="1"/>
  <c r="BO481" i="1"/>
  <c r="CG543" i="1"/>
  <c r="BY543" i="1"/>
  <c r="CE543" i="1"/>
  <c r="BW543" i="1"/>
  <c r="BU543" i="1"/>
  <c r="CI543" i="1"/>
  <c r="BS543" i="1"/>
  <c r="BK543" i="1"/>
  <c r="BQ543" i="1"/>
  <c r="BM543" i="1"/>
  <c r="CC543" i="1"/>
  <c r="BO543" i="1"/>
  <c r="CA543" i="1"/>
  <c r="CC621" i="1"/>
  <c r="BU621" i="1"/>
  <c r="BM621" i="1"/>
  <c r="CE621" i="1"/>
  <c r="BW621" i="1"/>
  <c r="CI621" i="1"/>
  <c r="CA621" i="1"/>
  <c r="BS621" i="1"/>
  <c r="BK621" i="1"/>
  <c r="BO621" i="1"/>
  <c r="CG621" i="1"/>
  <c r="BY621" i="1"/>
  <c r="BQ621" i="1"/>
  <c r="CI71" i="1"/>
  <c r="CA71" i="1"/>
  <c r="BS71" i="1"/>
  <c r="BK71" i="1"/>
  <c r="CG71" i="1"/>
  <c r="BY71" i="1"/>
  <c r="BQ71" i="1"/>
  <c r="BU71" i="1"/>
  <c r="BO71" i="1"/>
  <c r="CE71" i="1"/>
  <c r="BM71" i="1"/>
  <c r="CC71" i="1"/>
  <c r="BW71" i="1"/>
  <c r="CI110" i="1"/>
  <c r="CA110" i="1"/>
  <c r="BS110" i="1"/>
  <c r="BK110" i="1"/>
  <c r="CG110" i="1"/>
  <c r="BY110" i="1"/>
  <c r="BQ110" i="1"/>
  <c r="CC110" i="1"/>
  <c r="BW110" i="1"/>
  <c r="BU110" i="1"/>
  <c r="BO110" i="1"/>
  <c r="BM110" i="1"/>
  <c r="CE110" i="1"/>
  <c r="CI141" i="1"/>
  <c r="CA141" i="1"/>
  <c r="BS141" i="1"/>
  <c r="BK141" i="1"/>
  <c r="CG141" i="1"/>
  <c r="BY141" i="1"/>
  <c r="BQ141" i="1"/>
  <c r="CE141" i="1"/>
  <c r="BM141" i="1"/>
  <c r="CC141" i="1"/>
  <c r="BW141" i="1"/>
  <c r="BU141" i="1"/>
  <c r="BO141" i="1"/>
  <c r="CC180" i="1"/>
  <c r="BU180" i="1"/>
  <c r="BM180" i="1"/>
  <c r="CI180" i="1"/>
  <c r="CA180" i="1"/>
  <c r="BS180" i="1"/>
  <c r="BK180" i="1"/>
  <c r="CG180" i="1"/>
  <c r="BY180" i="1"/>
  <c r="BQ180" i="1"/>
  <c r="BO180" i="1"/>
  <c r="CE180" i="1"/>
  <c r="BW180" i="1"/>
  <c r="CG226" i="1"/>
  <c r="BY226" i="1"/>
  <c r="BQ226" i="1"/>
  <c r="CE226" i="1"/>
  <c r="BW226" i="1"/>
  <c r="BO226" i="1"/>
  <c r="CI226" i="1"/>
  <c r="CA226" i="1"/>
  <c r="BS226" i="1"/>
  <c r="BK226" i="1"/>
  <c r="CC226" i="1"/>
  <c r="BU226" i="1"/>
  <c r="BM226" i="1"/>
  <c r="CG257" i="1"/>
  <c r="BY257" i="1"/>
  <c r="BQ257" i="1"/>
  <c r="CE257" i="1"/>
  <c r="BW257" i="1"/>
  <c r="BO257" i="1"/>
  <c r="CI257" i="1"/>
  <c r="CA257" i="1"/>
  <c r="BS257" i="1"/>
  <c r="BK257" i="1"/>
  <c r="BM257" i="1"/>
  <c r="CC257" i="1"/>
  <c r="BU257" i="1"/>
  <c r="CC296" i="1"/>
  <c r="BU296" i="1"/>
  <c r="BM296" i="1"/>
  <c r="CI296" i="1"/>
  <c r="CA296" i="1"/>
  <c r="BS296" i="1"/>
  <c r="BK296" i="1"/>
  <c r="CG296" i="1"/>
  <c r="BY296" i="1"/>
  <c r="BQ296" i="1"/>
  <c r="CE296" i="1"/>
  <c r="BW296" i="1"/>
  <c r="BO296" i="1"/>
  <c r="CC327" i="1"/>
  <c r="BU327" i="1"/>
  <c r="BM327" i="1"/>
  <c r="CI327" i="1"/>
  <c r="CA327" i="1"/>
  <c r="BS327" i="1"/>
  <c r="BK327" i="1"/>
  <c r="CG327" i="1"/>
  <c r="BY327" i="1"/>
  <c r="CE327" i="1"/>
  <c r="BW327" i="1"/>
  <c r="BO327" i="1"/>
  <c r="BQ327" i="1"/>
  <c r="CC366" i="1"/>
  <c r="BU366" i="1"/>
  <c r="BM366" i="1"/>
  <c r="CI366" i="1"/>
  <c r="CA366" i="1"/>
  <c r="BS366" i="1"/>
  <c r="BK366" i="1"/>
  <c r="CE366" i="1"/>
  <c r="BW366" i="1"/>
  <c r="BO366" i="1"/>
  <c r="BY366" i="1"/>
  <c r="BQ366" i="1"/>
  <c r="CG366" i="1"/>
  <c r="CC420" i="1"/>
  <c r="BU420" i="1"/>
  <c r="BM420" i="1"/>
  <c r="CI420" i="1"/>
  <c r="CA420" i="1"/>
  <c r="BS420" i="1"/>
  <c r="BK420" i="1"/>
  <c r="CE420" i="1"/>
  <c r="BW420" i="1"/>
  <c r="BO420" i="1"/>
  <c r="BY420" i="1"/>
  <c r="BQ420" i="1"/>
  <c r="CG420" i="1"/>
  <c r="CC451" i="1"/>
  <c r="BU451" i="1"/>
  <c r="BM451" i="1"/>
  <c r="CI451" i="1"/>
  <c r="CA451" i="1"/>
  <c r="BS451" i="1"/>
  <c r="BK451" i="1"/>
  <c r="CE451" i="1"/>
  <c r="BW451" i="1"/>
  <c r="BO451" i="1"/>
  <c r="CG451" i="1"/>
  <c r="BY451" i="1"/>
  <c r="BQ451" i="1"/>
  <c r="CG505" i="1"/>
  <c r="BY505" i="1"/>
  <c r="BQ505" i="1"/>
  <c r="CE505" i="1"/>
  <c r="BW505" i="1"/>
  <c r="BO505" i="1"/>
  <c r="CA505" i="1"/>
  <c r="BU505" i="1"/>
  <c r="BS505" i="1"/>
  <c r="BM505" i="1"/>
  <c r="BK505" i="1"/>
  <c r="CC505" i="1"/>
  <c r="CI505" i="1"/>
  <c r="CE544" i="1"/>
  <c r="BW544" i="1"/>
  <c r="BO544" i="1"/>
  <c r="CC544" i="1"/>
  <c r="BU544" i="1"/>
  <c r="BM544" i="1"/>
  <c r="CA544" i="1"/>
  <c r="BK544" i="1"/>
  <c r="BY544" i="1"/>
  <c r="CI544" i="1"/>
  <c r="BS544" i="1"/>
  <c r="CG544" i="1"/>
  <c r="BQ544" i="1"/>
  <c r="CI575" i="1"/>
  <c r="CA575" i="1"/>
  <c r="BS575" i="1"/>
  <c r="BK575" i="1"/>
  <c r="BM575" i="1"/>
  <c r="CC575" i="1"/>
  <c r="CG575" i="1"/>
  <c r="BY575" i="1"/>
  <c r="BQ575" i="1"/>
  <c r="BU575" i="1"/>
  <c r="CE575" i="1"/>
  <c r="BW575" i="1"/>
  <c r="BO575" i="1"/>
  <c r="CI606" i="1"/>
  <c r="CA606" i="1"/>
  <c r="BS606" i="1"/>
  <c r="BK606" i="1"/>
  <c r="BM606" i="1"/>
  <c r="BU606" i="1"/>
  <c r="CG606" i="1"/>
  <c r="BY606" i="1"/>
  <c r="BQ606" i="1"/>
  <c r="CC606" i="1"/>
  <c r="CE606" i="1"/>
  <c r="BW606" i="1"/>
  <c r="BO606" i="1"/>
  <c r="CI645" i="1"/>
  <c r="CA645" i="1"/>
  <c r="BS645" i="1"/>
  <c r="BK645" i="1"/>
  <c r="CC645" i="1"/>
  <c r="BW645" i="1"/>
  <c r="CG645" i="1"/>
  <c r="BY645" i="1"/>
  <c r="BQ645" i="1"/>
  <c r="CE645" i="1"/>
  <c r="BO645" i="1"/>
  <c r="BU645" i="1"/>
  <c r="BM645" i="1"/>
  <c r="CE731" i="1"/>
  <c r="BW731" i="1"/>
  <c r="BO731" i="1"/>
  <c r="CC731" i="1"/>
  <c r="BU731" i="1"/>
  <c r="BM731" i="1"/>
  <c r="CI731" i="1"/>
  <c r="CA731" i="1"/>
  <c r="BS731" i="1"/>
  <c r="BK731" i="1"/>
  <c r="CG731" i="1"/>
  <c r="BY731" i="1"/>
  <c r="BQ731" i="1"/>
  <c r="CE58" i="1"/>
  <c r="BW58" i="1"/>
  <c r="BO58" i="1"/>
  <c r="CC58" i="1"/>
  <c r="BU58" i="1"/>
  <c r="BM58" i="1"/>
  <c r="CI58" i="1"/>
  <c r="CA58" i="1"/>
  <c r="BS58" i="1"/>
  <c r="BK58" i="1"/>
  <c r="BY58" i="1"/>
  <c r="BQ58" i="1"/>
  <c r="CG58" i="1"/>
  <c r="CE81" i="1"/>
  <c r="BW81" i="1"/>
  <c r="BO81" i="1"/>
  <c r="CC81" i="1"/>
  <c r="BU81" i="1"/>
  <c r="BM81" i="1"/>
  <c r="CI81" i="1"/>
  <c r="BQ81" i="1"/>
  <c r="BK81" i="1"/>
  <c r="CG81" i="1"/>
  <c r="CA81" i="1"/>
  <c r="BY81" i="1"/>
  <c r="BS81" i="1"/>
  <c r="CE104" i="1"/>
  <c r="BW104" i="1"/>
  <c r="BO104" i="1"/>
  <c r="CC104" i="1"/>
  <c r="BU104" i="1"/>
  <c r="BM104" i="1"/>
  <c r="CI104" i="1"/>
  <c r="BQ104" i="1"/>
  <c r="BK104" i="1"/>
  <c r="CG104" i="1"/>
  <c r="CA104" i="1"/>
  <c r="BY104" i="1"/>
  <c r="BS104" i="1"/>
  <c r="CE120" i="1"/>
  <c r="BW120" i="1"/>
  <c r="BO120" i="1"/>
  <c r="CC120" i="1"/>
  <c r="BU120" i="1"/>
  <c r="BM120" i="1"/>
  <c r="BY120" i="1"/>
  <c r="BS120" i="1"/>
  <c r="CI120" i="1"/>
  <c r="BQ120" i="1"/>
  <c r="BK120" i="1"/>
  <c r="CG120" i="1"/>
  <c r="CA120" i="1"/>
  <c r="CE143" i="1"/>
  <c r="BW143" i="1"/>
  <c r="BO143" i="1"/>
  <c r="CC143" i="1"/>
  <c r="BU143" i="1"/>
  <c r="BM143" i="1"/>
  <c r="BY143" i="1"/>
  <c r="BS143" i="1"/>
  <c r="CI143" i="1"/>
  <c r="BQ143" i="1"/>
  <c r="BK143" i="1"/>
  <c r="CG143" i="1"/>
  <c r="CA143" i="1"/>
  <c r="CE151" i="1"/>
  <c r="BW151" i="1"/>
  <c r="BO151" i="1"/>
  <c r="CC151" i="1"/>
  <c r="BU151" i="1"/>
  <c r="BM151" i="1"/>
  <c r="CG151" i="1"/>
  <c r="CA151" i="1"/>
  <c r="BY151" i="1"/>
  <c r="BS151" i="1"/>
  <c r="BQ151" i="1"/>
  <c r="BK151" i="1"/>
  <c r="CI151" i="1"/>
  <c r="CG166" i="1"/>
  <c r="BY166" i="1"/>
  <c r="BQ166" i="1"/>
  <c r="CC166" i="1"/>
  <c r="BU166" i="1"/>
  <c r="BM166" i="1"/>
  <c r="BS166" i="1"/>
  <c r="CA166" i="1"/>
  <c r="BO166" i="1"/>
  <c r="CI166" i="1"/>
  <c r="CE166" i="1"/>
  <c r="BK166" i="1"/>
  <c r="BW166" i="1"/>
  <c r="CG174" i="1"/>
  <c r="BY174" i="1"/>
  <c r="BQ174" i="1"/>
  <c r="CE174" i="1"/>
  <c r="BW174" i="1"/>
  <c r="CC174" i="1"/>
  <c r="BU174" i="1"/>
  <c r="BM174" i="1"/>
  <c r="BS174" i="1"/>
  <c r="BO174" i="1"/>
  <c r="CI174" i="1"/>
  <c r="BK174" i="1"/>
  <c r="CA174" i="1"/>
  <c r="CG182" i="1"/>
  <c r="BY182" i="1"/>
  <c r="BQ182" i="1"/>
  <c r="CE182" i="1"/>
  <c r="BW182" i="1"/>
  <c r="BO182" i="1"/>
  <c r="CC182" i="1"/>
  <c r="BU182" i="1"/>
  <c r="BM182" i="1"/>
  <c r="CA182" i="1"/>
  <c r="BS182" i="1"/>
  <c r="BK182" i="1"/>
  <c r="CI182" i="1"/>
  <c r="CC197" i="1"/>
  <c r="BU197" i="1"/>
  <c r="BM197" i="1"/>
  <c r="CI197" i="1"/>
  <c r="CA197" i="1"/>
  <c r="BS197" i="1"/>
  <c r="BK197" i="1"/>
  <c r="CE197" i="1"/>
  <c r="BW197" i="1"/>
  <c r="BO197" i="1"/>
  <c r="BY197" i="1"/>
  <c r="BQ197" i="1"/>
  <c r="CG197" i="1"/>
  <c r="CC205" i="1"/>
  <c r="BU205" i="1"/>
  <c r="BM205" i="1"/>
  <c r="CI205" i="1"/>
  <c r="CA205" i="1"/>
  <c r="BS205" i="1"/>
  <c r="BK205" i="1"/>
  <c r="CE205" i="1"/>
  <c r="BW205" i="1"/>
  <c r="BO205" i="1"/>
  <c r="CG205" i="1"/>
  <c r="BY205" i="1"/>
  <c r="BQ205" i="1"/>
  <c r="CC213" i="1"/>
  <c r="BU213" i="1"/>
  <c r="BM213" i="1"/>
  <c r="CI213" i="1"/>
  <c r="CA213" i="1"/>
  <c r="BS213" i="1"/>
  <c r="BK213" i="1"/>
  <c r="CE213" i="1"/>
  <c r="BW213" i="1"/>
  <c r="BO213" i="1"/>
  <c r="BY213" i="1"/>
  <c r="BQ213" i="1"/>
  <c r="CG213" i="1"/>
  <c r="CC228" i="1"/>
  <c r="BU228" i="1"/>
  <c r="BM228" i="1"/>
  <c r="CI228" i="1"/>
  <c r="CA228" i="1"/>
  <c r="BS228" i="1"/>
  <c r="BK228" i="1"/>
  <c r="CE228" i="1"/>
  <c r="BW228" i="1"/>
  <c r="BO228" i="1"/>
  <c r="CG228" i="1"/>
  <c r="BY228" i="1"/>
  <c r="BQ228" i="1"/>
  <c r="CC236" i="1"/>
  <c r="BU236" i="1"/>
  <c r="BM236" i="1"/>
  <c r="CI236" i="1"/>
  <c r="CA236" i="1"/>
  <c r="BS236" i="1"/>
  <c r="BK236" i="1"/>
  <c r="CE236" i="1"/>
  <c r="BW236" i="1"/>
  <c r="BO236" i="1"/>
  <c r="BY236" i="1"/>
  <c r="BQ236" i="1"/>
  <c r="CG236" i="1"/>
  <c r="CC244" i="1"/>
  <c r="BU244" i="1"/>
  <c r="BM244" i="1"/>
  <c r="CI244" i="1"/>
  <c r="CA244" i="1"/>
  <c r="BS244" i="1"/>
  <c r="BK244" i="1"/>
  <c r="CE244" i="1"/>
  <c r="BW244" i="1"/>
  <c r="BO244" i="1"/>
  <c r="CG244" i="1"/>
  <c r="BY244" i="1"/>
  <c r="BQ244" i="1"/>
  <c r="CC259" i="1"/>
  <c r="BU259" i="1"/>
  <c r="BM259" i="1"/>
  <c r="CI259" i="1"/>
  <c r="CA259" i="1"/>
  <c r="BS259" i="1"/>
  <c r="BK259" i="1"/>
  <c r="CE259" i="1"/>
  <c r="BW259" i="1"/>
  <c r="BO259" i="1"/>
  <c r="BY259" i="1"/>
  <c r="BQ259" i="1"/>
  <c r="CG259" i="1"/>
  <c r="CC267" i="1"/>
  <c r="BU267" i="1"/>
  <c r="BM267" i="1"/>
  <c r="CI267" i="1"/>
  <c r="CA267" i="1"/>
  <c r="BS267" i="1"/>
  <c r="BK267" i="1"/>
  <c r="CE267" i="1"/>
  <c r="BW267" i="1"/>
  <c r="BO267" i="1"/>
  <c r="CG267" i="1"/>
  <c r="BY267" i="1"/>
  <c r="BQ267" i="1"/>
  <c r="CC275" i="1"/>
  <c r="BU275" i="1"/>
  <c r="BM275" i="1"/>
  <c r="CI275" i="1"/>
  <c r="CA275" i="1"/>
  <c r="BS275" i="1"/>
  <c r="BK275" i="1"/>
  <c r="CE275" i="1"/>
  <c r="BW275" i="1"/>
  <c r="BO275" i="1"/>
  <c r="BY275" i="1"/>
  <c r="BQ275" i="1"/>
  <c r="CG275" i="1"/>
  <c r="CG290" i="1"/>
  <c r="BY290" i="1"/>
  <c r="BQ290" i="1"/>
  <c r="CE290" i="1"/>
  <c r="BW290" i="1"/>
  <c r="BO290" i="1"/>
  <c r="CC290" i="1"/>
  <c r="BU290" i="1"/>
  <c r="BM290" i="1"/>
  <c r="CI290" i="1"/>
  <c r="CA290" i="1"/>
  <c r="BS290" i="1"/>
  <c r="BK290" i="1"/>
  <c r="CI298" i="1"/>
  <c r="CG298" i="1"/>
  <c r="BY298" i="1"/>
  <c r="BQ298" i="1"/>
  <c r="CE298" i="1"/>
  <c r="BW298" i="1"/>
  <c r="BO298" i="1"/>
  <c r="CC298" i="1"/>
  <c r="BU298" i="1"/>
  <c r="BM298" i="1"/>
  <c r="CA298" i="1"/>
  <c r="BS298" i="1"/>
  <c r="BK298" i="1"/>
  <c r="CC306" i="1"/>
  <c r="BU306" i="1"/>
  <c r="BM306" i="1"/>
  <c r="CI306" i="1"/>
  <c r="CA306" i="1"/>
  <c r="BS306" i="1"/>
  <c r="BK306" i="1"/>
  <c r="CE306" i="1"/>
  <c r="BW306" i="1"/>
  <c r="BO306" i="1"/>
  <c r="CG306" i="1"/>
  <c r="BY306" i="1"/>
  <c r="BQ306" i="1"/>
  <c r="CG321" i="1"/>
  <c r="BY321" i="1"/>
  <c r="BQ321" i="1"/>
  <c r="CE321" i="1"/>
  <c r="BW321" i="1"/>
  <c r="BO321" i="1"/>
  <c r="CI321" i="1"/>
  <c r="CA321" i="1"/>
  <c r="BS321" i="1"/>
  <c r="BK321" i="1"/>
  <c r="BU321" i="1"/>
  <c r="BM321" i="1"/>
  <c r="CC321" i="1"/>
  <c r="CG329" i="1"/>
  <c r="BY329" i="1"/>
  <c r="BQ329" i="1"/>
  <c r="CE329" i="1"/>
  <c r="BW329" i="1"/>
  <c r="BO329" i="1"/>
  <c r="CC329" i="1"/>
  <c r="BU329" i="1"/>
  <c r="BM329" i="1"/>
  <c r="CI329" i="1"/>
  <c r="CA329" i="1"/>
  <c r="BS329" i="1"/>
  <c r="BK329" i="1"/>
  <c r="CG337" i="1"/>
  <c r="BY337" i="1"/>
  <c r="BQ337" i="1"/>
  <c r="CE337" i="1"/>
  <c r="BW337" i="1"/>
  <c r="BO337" i="1"/>
  <c r="CC337" i="1"/>
  <c r="BU337" i="1"/>
  <c r="BM337" i="1"/>
  <c r="CI337" i="1"/>
  <c r="CA337" i="1"/>
  <c r="BS337" i="1"/>
  <c r="BK337" i="1"/>
  <c r="CG352" i="1"/>
  <c r="BY352" i="1"/>
  <c r="BQ352" i="1"/>
  <c r="CE352" i="1"/>
  <c r="BW352" i="1"/>
  <c r="BO352" i="1"/>
  <c r="CI352" i="1"/>
  <c r="CA352" i="1"/>
  <c r="BS352" i="1"/>
  <c r="BK352" i="1"/>
  <c r="BU352" i="1"/>
  <c r="BM352" i="1"/>
  <c r="CC352" i="1"/>
  <c r="CG360" i="1"/>
  <c r="BY360" i="1"/>
  <c r="BQ360" i="1"/>
  <c r="CE360" i="1"/>
  <c r="BW360" i="1"/>
  <c r="BO360" i="1"/>
  <c r="CI360" i="1"/>
  <c r="CA360" i="1"/>
  <c r="BS360" i="1"/>
  <c r="BK360" i="1"/>
  <c r="CC360" i="1"/>
  <c r="BU360" i="1"/>
  <c r="BM360" i="1"/>
  <c r="CG368" i="1"/>
  <c r="BY368" i="1"/>
  <c r="BQ368" i="1"/>
  <c r="CE368" i="1"/>
  <c r="BW368" i="1"/>
  <c r="BO368" i="1"/>
  <c r="CI368" i="1"/>
  <c r="CA368" i="1"/>
  <c r="BS368" i="1"/>
  <c r="BK368" i="1"/>
  <c r="BM368" i="1"/>
  <c r="CC368" i="1"/>
  <c r="BU368" i="1"/>
  <c r="CG383" i="1"/>
  <c r="BY383" i="1"/>
  <c r="BQ383" i="1"/>
  <c r="CE383" i="1"/>
  <c r="BW383" i="1"/>
  <c r="BO383" i="1"/>
  <c r="CI383" i="1"/>
  <c r="CA383" i="1"/>
  <c r="BS383" i="1"/>
  <c r="BK383" i="1"/>
  <c r="CC383" i="1"/>
  <c r="BU383" i="1"/>
  <c r="BM383" i="1"/>
  <c r="CG391" i="1"/>
  <c r="BY391" i="1"/>
  <c r="BQ391" i="1"/>
  <c r="CE391" i="1"/>
  <c r="BW391" i="1"/>
  <c r="BO391" i="1"/>
  <c r="CI391" i="1"/>
  <c r="CA391" i="1"/>
  <c r="BS391" i="1"/>
  <c r="BK391" i="1"/>
  <c r="BM391" i="1"/>
  <c r="CC391" i="1"/>
  <c r="BU391" i="1"/>
  <c r="CG399" i="1"/>
  <c r="BY399" i="1"/>
  <c r="BQ399" i="1"/>
  <c r="CE399" i="1"/>
  <c r="BW399" i="1"/>
  <c r="BO399" i="1"/>
  <c r="CI399" i="1"/>
  <c r="CA399" i="1"/>
  <c r="BS399" i="1"/>
  <c r="BK399" i="1"/>
  <c r="BU399" i="1"/>
  <c r="BM399" i="1"/>
  <c r="CC399" i="1"/>
  <c r="CG414" i="1"/>
  <c r="BY414" i="1"/>
  <c r="BQ414" i="1"/>
  <c r="CE414" i="1"/>
  <c r="BW414" i="1"/>
  <c r="BO414" i="1"/>
  <c r="CI414" i="1"/>
  <c r="CA414" i="1"/>
  <c r="BS414" i="1"/>
  <c r="BK414" i="1"/>
  <c r="BM414" i="1"/>
  <c r="CC414" i="1"/>
  <c r="BU414" i="1"/>
  <c r="CG422" i="1"/>
  <c r="BY422" i="1"/>
  <c r="BQ422" i="1"/>
  <c r="CE422" i="1"/>
  <c r="BW422" i="1"/>
  <c r="BO422" i="1"/>
  <c r="CI422" i="1"/>
  <c r="CA422" i="1"/>
  <c r="BS422" i="1"/>
  <c r="BK422" i="1"/>
  <c r="BU422" i="1"/>
  <c r="BM422" i="1"/>
  <c r="CC422" i="1"/>
  <c r="CG430" i="1"/>
  <c r="BY430" i="1"/>
  <c r="BQ430" i="1"/>
  <c r="CE430" i="1"/>
  <c r="BW430" i="1"/>
  <c r="BO430" i="1"/>
  <c r="CI430" i="1"/>
  <c r="CA430" i="1"/>
  <c r="BS430" i="1"/>
  <c r="BK430" i="1"/>
  <c r="BU430" i="1"/>
  <c r="BM430" i="1"/>
  <c r="CC430" i="1"/>
  <c r="CG445" i="1"/>
  <c r="BY445" i="1"/>
  <c r="BQ445" i="1"/>
  <c r="CE445" i="1"/>
  <c r="BW445" i="1"/>
  <c r="BO445" i="1"/>
  <c r="CI445" i="1"/>
  <c r="CA445" i="1"/>
  <c r="BS445" i="1"/>
  <c r="BK445" i="1"/>
  <c r="BU445" i="1"/>
  <c r="BM445" i="1"/>
  <c r="CC445" i="1"/>
  <c r="CG453" i="1"/>
  <c r="BY453" i="1"/>
  <c r="BQ453" i="1"/>
  <c r="CE453" i="1"/>
  <c r="BW453" i="1"/>
  <c r="BO453" i="1"/>
  <c r="CI453" i="1"/>
  <c r="CA453" i="1"/>
  <c r="BS453" i="1"/>
  <c r="BK453" i="1"/>
  <c r="BU453" i="1"/>
  <c r="BM453" i="1"/>
  <c r="CC453" i="1"/>
  <c r="CG461" i="1"/>
  <c r="BY461" i="1"/>
  <c r="BQ461" i="1"/>
  <c r="CE461" i="1"/>
  <c r="BW461" i="1"/>
  <c r="BO461" i="1"/>
  <c r="CI461" i="1"/>
  <c r="CA461" i="1"/>
  <c r="BS461" i="1"/>
  <c r="BK461" i="1"/>
  <c r="CC461" i="1"/>
  <c r="BU461" i="1"/>
  <c r="BM461" i="1"/>
  <c r="CC476" i="1"/>
  <c r="BU476" i="1"/>
  <c r="BM476" i="1"/>
  <c r="CI476" i="1"/>
  <c r="CA476" i="1"/>
  <c r="BS476" i="1"/>
  <c r="BK476" i="1"/>
  <c r="CG476" i="1"/>
  <c r="BO476" i="1"/>
  <c r="CE476" i="1"/>
  <c r="BY476" i="1"/>
  <c r="BW476" i="1"/>
  <c r="BQ476" i="1"/>
  <c r="CC484" i="1"/>
  <c r="BU484" i="1"/>
  <c r="BM484" i="1"/>
  <c r="CI484" i="1"/>
  <c r="CA484" i="1"/>
  <c r="BS484" i="1"/>
  <c r="BK484" i="1"/>
  <c r="BQ484" i="1"/>
  <c r="CG484" i="1"/>
  <c r="BO484" i="1"/>
  <c r="CE484" i="1"/>
  <c r="BY484" i="1"/>
  <c r="BW484" i="1"/>
  <c r="CC492" i="1"/>
  <c r="BU492" i="1"/>
  <c r="BM492" i="1"/>
  <c r="CI492" i="1"/>
  <c r="CA492" i="1"/>
  <c r="BS492" i="1"/>
  <c r="BK492" i="1"/>
  <c r="BW492" i="1"/>
  <c r="BQ492" i="1"/>
  <c r="CG492" i="1"/>
  <c r="BO492" i="1"/>
  <c r="BY492" i="1"/>
  <c r="CE492" i="1"/>
  <c r="CC507" i="1"/>
  <c r="BU507" i="1"/>
  <c r="BM507" i="1"/>
  <c r="CI507" i="1"/>
  <c r="CA507" i="1"/>
  <c r="BS507" i="1"/>
  <c r="BK507" i="1"/>
  <c r="BQ507" i="1"/>
  <c r="CG507" i="1"/>
  <c r="BO507" i="1"/>
  <c r="CE507" i="1"/>
  <c r="BY507" i="1"/>
  <c r="BW507" i="1"/>
  <c r="CC515" i="1"/>
  <c r="BU515" i="1"/>
  <c r="BM515" i="1"/>
  <c r="CI515" i="1"/>
  <c r="CA515" i="1"/>
  <c r="BS515" i="1"/>
  <c r="BK515" i="1"/>
  <c r="BW515" i="1"/>
  <c r="BQ515" i="1"/>
  <c r="CG515" i="1"/>
  <c r="BO515" i="1"/>
  <c r="BY515" i="1"/>
  <c r="CE515" i="1"/>
  <c r="CC523" i="1"/>
  <c r="BU523" i="1"/>
  <c r="BM523" i="1"/>
  <c r="CI523" i="1"/>
  <c r="CA523" i="1"/>
  <c r="BS523" i="1"/>
  <c r="BK523" i="1"/>
  <c r="CE523" i="1"/>
  <c r="BY523" i="1"/>
  <c r="BW523" i="1"/>
  <c r="BQ523" i="1"/>
  <c r="CG523" i="1"/>
  <c r="BO523" i="1"/>
  <c r="CG538" i="1"/>
  <c r="BW538" i="1"/>
  <c r="BY538" i="1"/>
  <c r="BM538" i="1"/>
  <c r="BU538" i="1"/>
  <c r="BK538" i="1"/>
  <c r="CE538" i="1"/>
  <c r="BO538" i="1"/>
  <c r="CC538" i="1"/>
  <c r="BS538" i="1"/>
  <c r="BQ538" i="1"/>
  <c r="CA538" i="1"/>
  <c r="CI538" i="1"/>
  <c r="CI546" i="1"/>
  <c r="CA546" i="1"/>
  <c r="BS546" i="1"/>
  <c r="BK546" i="1"/>
  <c r="CG546" i="1"/>
  <c r="BY546" i="1"/>
  <c r="BQ546" i="1"/>
  <c r="BW546" i="1"/>
  <c r="BU546" i="1"/>
  <c r="CE546" i="1"/>
  <c r="BO546" i="1"/>
  <c r="CC546" i="1"/>
  <c r="BM546" i="1"/>
  <c r="CI554" i="1"/>
  <c r="CA554" i="1"/>
  <c r="BS554" i="1"/>
  <c r="BK554" i="1"/>
  <c r="CG554" i="1"/>
  <c r="BY554" i="1"/>
  <c r="BQ554" i="1"/>
  <c r="CE554" i="1"/>
  <c r="BW554" i="1"/>
  <c r="BO554" i="1"/>
  <c r="BM554" i="1"/>
  <c r="CC554" i="1"/>
  <c r="BU554" i="1"/>
  <c r="CE569" i="1"/>
  <c r="BW569" i="1"/>
  <c r="BO569" i="1"/>
  <c r="CG569" i="1"/>
  <c r="CC569" i="1"/>
  <c r="BU569" i="1"/>
  <c r="BM569" i="1"/>
  <c r="BY569" i="1"/>
  <c r="BQ569" i="1"/>
  <c r="CI569" i="1"/>
  <c r="CA569" i="1"/>
  <c r="BS569" i="1"/>
  <c r="BK569" i="1"/>
  <c r="CE577" i="1"/>
  <c r="BW577" i="1"/>
  <c r="BO577" i="1"/>
  <c r="BY577" i="1"/>
  <c r="CG577" i="1"/>
  <c r="CC577" i="1"/>
  <c r="BU577" i="1"/>
  <c r="BM577" i="1"/>
  <c r="BQ577" i="1"/>
  <c r="CI577" i="1"/>
  <c r="CA577" i="1"/>
  <c r="BS577" i="1"/>
  <c r="BK577" i="1"/>
  <c r="BQ585" i="1"/>
  <c r="CA585" i="1"/>
  <c r="BY585" i="1"/>
  <c r="BO585" i="1"/>
  <c r="CE585" i="1"/>
  <c r="CC585" i="1"/>
  <c r="CI585" i="1"/>
  <c r="BM585" i="1"/>
  <c r="CG585" i="1"/>
  <c r="BW585" i="1"/>
  <c r="BU585" i="1"/>
  <c r="BK585" i="1"/>
  <c r="BS585" i="1"/>
  <c r="CE600" i="1"/>
  <c r="BW600" i="1"/>
  <c r="BO600" i="1"/>
  <c r="BS600" i="1"/>
  <c r="BQ600" i="1"/>
  <c r="CI600" i="1"/>
  <c r="CC600" i="1"/>
  <c r="BU600" i="1"/>
  <c r="BM600" i="1"/>
  <c r="CA600" i="1"/>
  <c r="CG600" i="1"/>
  <c r="BK600" i="1"/>
  <c r="BY600" i="1"/>
  <c r="CE608" i="1"/>
  <c r="BW608" i="1"/>
  <c r="BO608" i="1"/>
  <c r="CG608" i="1"/>
  <c r="CC608" i="1"/>
  <c r="BU608" i="1"/>
  <c r="BM608" i="1"/>
  <c r="BQ608" i="1"/>
  <c r="BY608" i="1"/>
  <c r="CI608" i="1"/>
  <c r="CA608" i="1"/>
  <c r="BS608" i="1"/>
  <c r="BK608" i="1"/>
  <c r="CE616" i="1"/>
  <c r="BW616" i="1"/>
  <c r="BO616" i="1"/>
  <c r="CG616" i="1"/>
  <c r="BQ616" i="1"/>
  <c r="CC616" i="1"/>
  <c r="BU616" i="1"/>
  <c r="BM616" i="1"/>
  <c r="BY616" i="1"/>
  <c r="CI616" i="1"/>
  <c r="CA616" i="1"/>
  <c r="BS616" i="1"/>
  <c r="BK616" i="1"/>
  <c r="CE631" i="1"/>
  <c r="BW631" i="1"/>
  <c r="BO631" i="1"/>
  <c r="BS631" i="1"/>
  <c r="BK631" i="1"/>
  <c r="BY631" i="1"/>
  <c r="BQ631" i="1"/>
  <c r="CC631" i="1"/>
  <c r="BU631" i="1"/>
  <c r="BM631" i="1"/>
  <c r="CA631" i="1"/>
  <c r="CG631" i="1"/>
  <c r="CI631" i="1"/>
  <c r="CE639" i="1"/>
  <c r="BW639" i="1"/>
  <c r="BO639" i="1"/>
  <c r="CI639" i="1"/>
  <c r="BQ639" i="1"/>
  <c r="CG639" i="1"/>
  <c r="CC639" i="1"/>
  <c r="BU639" i="1"/>
  <c r="BM639" i="1"/>
  <c r="CA639" i="1"/>
  <c r="BK639" i="1"/>
  <c r="BY639" i="1"/>
  <c r="BS639" i="1"/>
  <c r="CE647" i="1"/>
  <c r="BW647" i="1"/>
  <c r="BO647" i="1"/>
  <c r="CI647" i="1"/>
  <c r="BK647" i="1"/>
  <c r="BY647" i="1"/>
  <c r="BS647" i="1"/>
  <c r="CC647" i="1"/>
  <c r="BU647" i="1"/>
  <c r="BM647" i="1"/>
  <c r="CA647" i="1"/>
  <c r="CG647" i="1"/>
  <c r="BQ647" i="1"/>
  <c r="CC694" i="1"/>
  <c r="CI694" i="1"/>
  <c r="BK694" i="1"/>
  <c r="CG694" i="1"/>
  <c r="BY694" i="1"/>
  <c r="BQ694" i="1"/>
  <c r="BM694" i="1"/>
  <c r="BU694" i="1"/>
  <c r="BS694" i="1"/>
  <c r="CE694" i="1"/>
  <c r="BW694" i="1"/>
  <c r="BO694" i="1"/>
  <c r="CA694" i="1"/>
  <c r="BU702" i="1"/>
  <c r="CA702" i="1"/>
  <c r="CG702" i="1"/>
  <c r="BY702" i="1"/>
  <c r="BQ702" i="1"/>
  <c r="CC702" i="1"/>
  <c r="BM702" i="1"/>
  <c r="CI702" i="1"/>
  <c r="BK702" i="1"/>
  <c r="CE702" i="1"/>
  <c r="BW702" i="1"/>
  <c r="BO702" i="1"/>
  <c r="BS702" i="1"/>
  <c r="BU710" i="1"/>
  <c r="CA710" i="1"/>
  <c r="CG710" i="1"/>
  <c r="BY710" i="1"/>
  <c r="BQ710" i="1"/>
  <c r="BK710" i="1"/>
  <c r="CC710" i="1"/>
  <c r="BM710" i="1"/>
  <c r="CI710" i="1"/>
  <c r="CE710" i="1"/>
  <c r="BW710" i="1"/>
  <c r="BO710" i="1"/>
  <c r="BS710" i="1"/>
  <c r="CI725" i="1"/>
  <c r="CA725" i="1"/>
  <c r="BS725" i="1"/>
  <c r="BK725" i="1"/>
  <c r="CG725" i="1"/>
  <c r="BY725" i="1"/>
  <c r="BQ725" i="1"/>
  <c r="CE725" i="1"/>
  <c r="BW725" i="1"/>
  <c r="BO725" i="1"/>
  <c r="BU725" i="1"/>
  <c r="BM725" i="1"/>
  <c r="CC725" i="1"/>
  <c r="CI733" i="1"/>
  <c r="CA733" i="1"/>
  <c r="BS733" i="1"/>
  <c r="BK733" i="1"/>
  <c r="CG733" i="1"/>
  <c r="BY733" i="1"/>
  <c r="BQ733" i="1"/>
  <c r="CC733" i="1"/>
  <c r="BU733" i="1"/>
  <c r="BM733" i="1"/>
  <c r="BO733" i="1"/>
  <c r="CE733" i="1"/>
  <c r="BW733" i="1"/>
  <c r="CI741" i="1"/>
  <c r="CA741" i="1"/>
  <c r="BS741" i="1"/>
  <c r="BK741" i="1"/>
  <c r="CG741" i="1"/>
  <c r="BY741" i="1"/>
  <c r="BQ741" i="1"/>
  <c r="CC741" i="1"/>
  <c r="BU741" i="1"/>
  <c r="BM741" i="1"/>
  <c r="BO741" i="1"/>
  <c r="CE741" i="1"/>
  <c r="BW741" i="1"/>
  <c r="CI787" i="1"/>
  <c r="CA787" i="1"/>
  <c r="BS787" i="1"/>
  <c r="BK787" i="1"/>
  <c r="CG787" i="1"/>
  <c r="BY787" i="1"/>
  <c r="BQ787" i="1"/>
  <c r="CC787" i="1"/>
  <c r="BU787" i="1"/>
  <c r="BM787" i="1"/>
  <c r="CE787" i="1"/>
  <c r="BW787" i="1"/>
  <c r="BO787" i="1"/>
  <c r="CI795" i="1"/>
  <c r="CA795" i="1"/>
  <c r="BS795" i="1"/>
  <c r="BK795" i="1"/>
  <c r="CG795" i="1"/>
  <c r="BY795" i="1"/>
  <c r="BQ795" i="1"/>
  <c r="CC795" i="1"/>
  <c r="BU795" i="1"/>
  <c r="BM795" i="1"/>
  <c r="BW795" i="1"/>
  <c r="BO795" i="1"/>
  <c r="CE795" i="1"/>
  <c r="CI803" i="1"/>
  <c r="CA803" i="1"/>
  <c r="BS803" i="1"/>
  <c r="BK803" i="1"/>
  <c r="CG803" i="1"/>
  <c r="BY803" i="1"/>
  <c r="BQ803" i="1"/>
  <c r="CC803" i="1"/>
  <c r="BU803" i="1"/>
  <c r="BM803" i="1"/>
  <c r="CE803" i="1"/>
  <c r="BW803" i="1"/>
  <c r="BO803" i="1"/>
  <c r="CI818" i="1"/>
  <c r="CA818" i="1"/>
  <c r="BS818" i="1"/>
  <c r="BK818" i="1"/>
  <c r="CG818" i="1"/>
  <c r="BY818" i="1"/>
  <c r="BQ818" i="1"/>
  <c r="BW818" i="1"/>
  <c r="BU818" i="1"/>
  <c r="CC818" i="1"/>
  <c r="BM818" i="1"/>
  <c r="BO818" i="1"/>
  <c r="CE818" i="1"/>
  <c r="CI826" i="1"/>
  <c r="CA826" i="1"/>
  <c r="BS826" i="1"/>
  <c r="BK826" i="1"/>
  <c r="CG826" i="1"/>
  <c r="BY826" i="1"/>
  <c r="BQ826" i="1"/>
  <c r="BW826" i="1"/>
  <c r="BU826" i="1"/>
  <c r="CC826" i="1"/>
  <c r="BM826" i="1"/>
  <c r="CE826" i="1"/>
  <c r="BO826" i="1"/>
  <c r="CI834" i="1"/>
  <c r="CA834" i="1"/>
  <c r="BS834" i="1"/>
  <c r="CG834" i="1"/>
  <c r="BY834" i="1"/>
  <c r="BQ834" i="1"/>
  <c r="CC834" i="1"/>
  <c r="BU834" i="1"/>
  <c r="BM834" i="1"/>
  <c r="BW834" i="1"/>
  <c r="BO834" i="1"/>
  <c r="BK834" i="1"/>
  <c r="CE834" i="1"/>
  <c r="CI44" i="1"/>
  <c r="CA44" i="1"/>
  <c r="BS44" i="1"/>
  <c r="BK44" i="1"/>
  <c r="CG44" i="1"/>
  <c r="BY44" i="1"/>
  <c r="BQ44" i="1"/>
  <c r="CE44" i="1"/>
  <c r="BW44" i="1"/>
  <c r="BO44" i="1"/>
  <c r="CC44" i="1"/>
  <c r="BU44" i="1"/>
  <c r="BM44" i="1"/>
  <c r="CI91" i="1"/>
  <c r="CA91" i="1"/>
  <c r="BS91" i="1"/>
  <c r="BK91" i="1"/>
  <c r="CG91" i="1"/>
  <c r="BY91" i="1"/>
  <c r="BQ91" i="1"/>
  <c r="CE91" i="1"/>
  <c r="BW91" i="1"/>
  <c r="BO91" i="1"/>
  <c r="BU91" i="1"/>
  <c r="BM91" i="1"/>
  <c r="CC91" i="1"/>
  <c r="CI145" i="1"/>
  <c r="CA145" i="1"/>
  <c r="BS145" i="1"/>
  <c r="BK145" i="1"/>
  <c r="CG145" i="1"/>
  <c r="BY145" i="1"/>
  <c r="BQ145" i="1"/>
  <c r="BO145" i="1"/>
  <c r="CE145" i="1"/>
  <c r="BM145" i="1"/>
  <c r="CC145" i="1"/>
  <c r="BW145" i="1"/>
  <c r="BU145" i="1"/>
  <c r="CG199" i="1"/>
  <c r="BY199" i="1"/>
  <c r="BQ199" i="1"/>
  <c r="CE199" i="1"/>
  <c r="BW199" i="1"/>
  <c r="BO199" i="1"/>
  <c r="CI199" i="1"/>
  <c r="CA199" i="1"/>
  <c r="BS199" i="1"/>
  <c r="BK199" i="1"/>
  <c r="CC199" i="1"/>
  <c r="BU199" i="1"/>
  <c r="BM199" i="1"/>
  <c r="CG261" i="1"/>
  <c r="BY261" i="1"/>
  <c r="BQ261" i="1"/>
  <c r="CE261" i="1"/>
  <c r="BW261" i="1"/>
  <c r="BO261" i="1"/>
  <c r="CI261" i="1"/>
  <c r="CA261" i="1"/>
  <c r="BS261" i="1"/>
  <c r="BK261" i="1"/>
  <c r="CC261" i="1"/>
  <c r="BU261" i="1"/>
  <c r="BM261" i="1"/>
  <c r="CG308" i="1"/>
  <c r="BY308" i="1"/>
  <c r="BQ308" i="1"/>
  <c r="CE308" i="1"/>
  <c r="BW308" i="1"/>
  <c r="BO308" i="1"/>
  <c r="CI308" i="1"/>
  <c r="CA308" i="1"/>
  <c r="BS308" i="1"/>
  <c r="BK308" i="1"/>
  <c r="BU308" i="1"/>
  <c r="BM308" i="1"/>
  <c r="CC308" i="1"/>
  <c r="CC362" i="1"/>
  <c r="BU362" i="1"/>
  <c r="BM362" i="1"/>
  <c r="CI362" i="1"/>
  <c r="CA362" i="1"/>
  <c r="BS362" i="1"/>
  <c r="BK362" i="1"/>
  <c r="CE362" i="1"/>
  <c r="BW362" i="1"/>
  <c r="BO362" i="1"/>
  <c r="BQ362" i="1"/>
  <c r="CG362" i="1"/>
  <c r="BY362" i="1"/>
  <c r="CC401" i="1"/>
  <c r="BU401" i="1"/>
  <c r="BM401" i="1"/>
  <c r="CI401" i="1"/>
  <c r="CA401" i="1"/>
  <c r="BS401" i="1"/>
  <c r="BK401" i="1"/>
  <c r="CE401" i="1"/>
  <c r="BW401" i="1"/>
  <c r="BO401" i="1"/>
  <c r="CG401" i="1"/>
  <c r="BY401" i="1"/>
  <c r="BQ401" i="1"/>
  <c r="CC455" i="1"/>
  <c r="BU455" i="1"/>
  <c r="BM455" i="1"/>
  <c r="CI455" i="1"/>
  <c r="CA455" i="1"/>
  <c r="BS455" i="1"/>
  <c r="BK455" i="1"/>
  <c r="CE455" i="1"/>
  <c r="BW455" i="1"/>
  <c r="BO455" i="1"/>
  <c r="BQ455" i="1"/>
  <c r="CG455" i="1"/>
  <c r="BY455" i="1"/>
  <c r="CG509" i="1"/>
  <c r="BY509" i="1"/>
  <c r="BQ509" i="1"/>
  <c r="CE509" i="1"/>
  <c r="BW509" i="1"/>
  <c r="BO509" i="1"/>
  <c r="CC509" i="1"/>
  <c r="BK509" i="1"/>
  <c r="CA509" i="1"/>
  <c r="BU509" i="1"/>
  <c r="BS509" i="1"/>
  <c r="CI509" i="1"/>
  <c r="BM509" i="1"/>
  <c r="CG556" i="1"/>
  <c r="BY556" i="1"/>
  <c r="CE556" i="1"/>
  <c r="BW556" i="1"/>
  <c r="CA556" i="1"/>
  <c r="BO556" i="1"/>
  <c r="BU556" i="1"/>
  <c r="BM556" i="1"/>
  <c r="CI556" i="1"/>
  <c r="BS556" i="1"/>
  <c r="BK556" i="1"/>
  <c r="CC556" i="1"/>
  <c r="BQ556" i="1"/>
  <c r="CI610" i="1"/>
  <c r="CA610" i="1"/>
  <c r="BS610" i="1"/>
  <c r="BK610" i="1"/>
  <c r="CC610" i="1"/>
  <c r="CG610" i="1"/>
  <c r="BY610" i="1"/>
  <c r="BQ610" i="1"/>
  <c r="BM610" i="1"/>
  <c r="BU610" i="1"/>
  <c r="CE610" i="1"/>
  <c r="BW610" i="1"/>
  <c r="BO610" i="1"/>
  <c r="BY712" i="1"/>
  <c r="CE712" i="1"/>
  <c r="CC712" i="1"/>
  <c r="BU712" i="1"/>
  <c r="BM712" i="1"/>
  <c r="BQ712" i="1"/>
  <c r="BW712" i="1"/>
  <c r="CG712" i="1"/>
  <c r="CI712" i="1"/>
  <c r="CA712" i="1"/>
  <c r="BS712" i="1"/>
  <c r="BK712" i="1"/>
  <c r="BO712" i="1"/>
  <c r="CG92" i="1"/>
  <c r="BY92" i="1"/>
  <c r="BQ92" i="1"/>
  <c r="CE92" i="1"/>
  <c r="BW92" i="1"/>
  <c r="BO92" i="1"/>
  <c r="CC92" i="1"/>
  <c r="BU92" i="1"/>
  <c r="BM92" i="1"/>
  <c r="CA92" i="1"/>
  <c r="BS92" i="1"/>
  <c r="BK92" i="1"/>
  <c r="CI92" i="1"/>
  <c r="CG154" i="1"/>
  <c r="BY154" i="1"/>
  <c r="BQ154" i="1"/>
  <c r="CE154" i="1"/>
  <c r="BW154" i="1"/>
  <c r="BO154" i="1"/>
  <c r="BS154" i="1"/>
  <c r="BM154" i="1"/>
  <c r="CI154" i="1"/>
  <c r="CC154" i="1"/>
  <c r="BK154" i="1"/>
  <c r="CA154" i="1"/>
  <c r="BU154" i="1"/>
  <c r="CI216" i="1"/>
  <c r="CE216" i="1"/>
  <c r="BW216" i="1"/>
  <c r="BO216" i="1"/>
  <c r="CC216" i="1"/>
  <c r="BU216" i="1"/>
  <c r="BM216" i="1"/>
  <c r="CG216" i="1"/>
  <c r="BY216" i="1"/>
  <c r="BQ216" i="1"/>
  <c r="BK216" i="1"/>
  <c r="CA216" i="1"/>
  <c r="BS216" i="1"/>
  <c r="CE270" i="1"/>
  <c r="BW270" i="1"/>
  <c r="BO270" i="1"/>
  <c r="CC270" i="1"/>
  <c r="BU270" i="1"/>
  <c r="BM270" i="1"/>
  <c r="CG270" i="1"/>
  <c r="BY270" i="1"/>
  <c r="BQ270" i="1"/>
  <c r="CA270" i="1"/>
  <c r="BS270" i="1"/>
  <c r="BK270" i="1"/>
  <c r="CI270" i="1"/>
  <c r="CI332" i="1"/>
  <c r="CA332" i="1"/>
  <c r="BS332" i="1"/>
  <c r="BK332" i="1"/>
  <c r="CG332" i="1"/>
  <c r="BY332" i="1"/>
  <c r="BQ332" i="1"/>
  <c r="CE332" i="1"/>
  <c r="BW332" i="1"/>
  <c r="BO332" i="1"/>
  <c r="CC332" i="1"/>
  <c r="BU332" i="1"/>
  <c r="BM332" i="1"/>
  <c r="CI394" i="1"/>
  <c r="CA394" i="1"/>
  <c r="BS394" i="1"/>
  <c r="BK394" i="1"/>
  <c r="CG394" i="1"/>
  <c r="BY394" i="1"/>
  <c r="BQ394" i="1"/>
  <c r="CC394" i="1"/>
  <c r="BU394" i="1"/>
  <c r="BM394" i="1"/>
  <c r="BW394" i="1"/>
  <c r="BO394" i="1"/>
  <c r="CE394" i="1"/>
  <c r="CI495" i="1"/>
  <c r="CA495" i="1"/>
  <c r="BS495" i="1"/>
  <c r="BK495" i="1"/>
  <c r="CG495" i="1"/>
  <c r="BY495" i="1"/>
  <c r="BQ495" i="1"/>
  <c r="CC495" i="1"/>
  <c r="BU495" i="1"/>
  <c r="BM495" i="1"/>
  <c r="BW495" i="1"/>
  <c r="BO495" i="1"/>
  <c r="CE495" i="1"/>
  <c r="CC78" i="1"/>
  <c r="BU78" i="1"/>
  <c r="BM78" i="1"/>
  <c r="CI78" i="1"/>
  <c r="CA78" i="1"/>
  <c r="BS78" i="1"/>
  <c r="BK78" i="1"/>
  <c r="CE78" i="1"/>
  <c r="BY78" i="1"/>
  <c r="BW78" i="1"/>
  <c r="BQ78" i="1"/>
  <c r="BO78" i="1"/>
  <c r="CG78" i="1"/>
  <c r="CC125" i="1"/>
  <c r="BU125" i="1"/>
  <c r="BM125" i="1"/>
  <c r="CI125" i="1"/>
  <c r="CA125" i="1"/>
  <c r="BS125" i="1"/>
  <c r="BK125" i="1"/>
  <c r="BW125" i="1"/>
  <c r="BQ125" i="1"/>
  <c r="CG125" i="1"/>
  <c r="BO125" i="1"/>
  <c r="CE125" i="1"/>
  <c r="BY125" i="1"/>
  <c r="CE171" i="1"/>
  <c r="BW171" i="1"/>
  <c r="BO171" i="1"/>
  <c r="CI171" i="1"/>
  <c r="CA171" i="1"/>
  <c r="BS171" i="1"/>
  <c r="BK171" i="1"/>
  <c r="CG171" i="1"/>
  <c r="BQ171" i="1"/>
  <c r="CC171" i="1"/>
  <c r="BM171" i="1"/>
  <c r="BY171" i="1"/>
  <c r="BU171" i="1"/>
  <c r="CI210" i="1"/>
  <c r="CA210" i="1"/>
  <c r="BS210" i="1"/>
  <c r="BK210" i="1"/>
  <c r="CG210" i="1"/>
  <c r="BY210" i="1"/>
  <c r="BQ210" i="1"/>
  <c r="CC210" i="1"/>
  <c r="BU210" i="1"/>
  <c r="BM210" i="1"/>
  <c r="CE210" i="1"/>
  <c r="BW210" i="1"/>
  <c r="BO210" i="1"/>
  <c r="CI264" i="1"/>
  <c r="CA264" i="1"/>
  <c r="BS264" i="1"/>
  <c r="BK264" i="1"/>
  <c r="CG264" i="1"/>
  <c r="BY264" i="1"/>
  <c r="BQ264" i="1"/>
  <c r="CC264" i="1"/>
  <c r="BU264" i="1"/>
  <c r="BM264" i="1"/>
  <c r="BW264" i="1"/>
  <c r="BO264" i="1"/>
  <c r="CE264" i="1"/>
  <c r="CI303" i="1"/>
  <c r="CA303" i="1"/>
  <c r="BS303" i="1"/>
  <c r="CG303" i="1"/>
  <c r="BY303" i="1"/>
  <c r="BQ303" i="1"/>
  <c r="CC303" i="1"/>
  <c r="BU303" i="1"/>
  <c r="BM303" i="1"/>
  <c r="BW303" i="1"/>
  <c r="BO303" i="1"/>
  <c r="BK303" i="1"/>
  <c r="CE303" i="1"/>
  <c r="CE342" i="1"/>
  <c r="BW342" i="1"/>
  <c r="BO342" i="1"/>
  <c r="CC342" i="1"/>
  <c r="BU342" i="1"/>
  <c r="BM342" i="1"/>
  <c r="CI342" i="1"/>
  <c r="CA342" i="1"/>
  <c r="BS342" i="1"/>
  <c r="BK342" i="1"/>
  <c r="CG342" i="1"/>
  <c r="BY342" i="1"/>
  <c r="BQ342" i="1"/>
  <c r="CE388" i="1"/>
  <c r="BW388" i="1"/>
  <c r="BO388" i="1"/>
  <c r="CC388" i="1"/>
  <c r="BU388" i="1"/>
  <c r="BM388" i="1"/>
  <c r="CG388" i="1"/>
  <c r="BY388" i="1"/>
  <c r="BQ388" i="1"/>
  <c r="CA388" i="1"/>
  <c r="BS388" i="1"/>
  <c r="BK388" i="1"/>
  <c r="CI388" i="1"/>
  <c r="CE450" i="1"/>
  <c r="BW450" i="1"/>
  <c r="BO450" i="1"/>
  <c r="CC450" i="1"/>
  <c r="BU450" i="1"/>
  <c r="BM450" i="1"/>
  <c r="CG450" i="1"/>
  <c r="BY450" i="1"/>
  <c r="BQ450" i="1"/>
  <c r="BS450" i="1"/>
  <c r="CI450" i="1"/>
  <c r="BK450" i="1"/>
  <c r="CA450" i="1"/>
  <c r="CI489" i="1"/>
  <c r="CA489" i="1"/>
  <c r="BS489" i="1"/>
  <c r="BK489" i="1"/>
  <c r="CG489" i="1"/>
  <c r="BY489" i="1"/>
  <c r="BQ489" i="1"/>
  <c r="BO489" i="1"/>
  <c r="CE489" i="1"/>
  <c r="BM489" i="1"/>
  <c r="CC489" i="1"/>
  <c r="BW489" i="1"/>
  <c r="BU489" i="1"/>
  <c r="CI528" i="1"/>
  <c r="CA528" i="1"/>
  <c r="BS528" i="1"/>
  <c r="BK528" i="1"/>
  <c r="CG528" i="1"/>
  <c r="BY528" i="1"/>
  <c r="BQ528" i="1"/>
  <c r="CC528" i="1"/>
  <c r="BW528" i="1"/>
  <c r="BU528" i="1"/>
  <c r="BO528" i="1"/>
  <c r="BM528" i="1"/>
  <c r="CE528" i="1"/>
  <c r="CC574" i="1"/>
  <c r="BU574" i="1"/>
  <c r="BM574" i="1"/>
  <c r="BW574" i="1"/>
  <c r="CI574" i="1"/>
  <c r="CA574" i="1"/>
  <c r="BS574" i="1"/>
  <c r="BK574" i="1"/>
  <c r="CE574" i="1"/>
  <c r="BO574" i="1"/>
  <c r="CG574" i="1"/>
  <c r="BY574" i="1"/>
  <c r="BQ574" i="1"/>
  <c r="CC605" i="1"/>
  <c r="BU605" i="1"/>
  <c r="BM605" i="1"/>
  <c r="BW605" i="1"/>
  <c r="CI605" i="1"/>
  <c r="CA605" i="1"/>
  <c r="BS605" i="1"/>
  <c r="BK605" i="1"/>
  <c r="CE605" i="1"/>
  <c r="BQ605" i="1"/>
  <c r="BO605" i="1"/>
  <c r="CG605" i="1"/>
  <c r="BY605" i="1"/>
  <c r="CC644" i="1"/>
  <c r="BU644" i="1"/>
  <c r="BM644" i="1"/>
  <c r="CG644" i="1"/>
  <c r="CE644" i="1"/>
  <c r="BO644" i="1"/>
  <c r="CI644" i="1"/>
  <c r="CA644" i="1"/>
  <c r="BS644" i="1"/>
  <c r="BK644" i="1"/>
  <c r="BQ644" i="1"/>
  <c r="BW644" i="1"/>
  <c r="BY644" i="1"/>
  <c r="CI691" i="1"/>
  <c r="BK691" i="1"/>
  <c r="BY691" i="1"/>
  <c r="CE691" i="1"/>
  <c r="BW691" i="1"/>
  <c r="BO691" i="1"/>
  <c r="CA691" i="1"/>
  <c r="CC691" i="1"/>
  <c r="BU691" i="1"/>
  <c r="BM691" i="1"/>
  <c r="BS691" i="1"/>
  <c r="BQ691" i="1"/>
  <c r="CG691" i="1"/>
  <c r="CG722" i="1"/>
  <c r="BY722" i="1"/>
  <c r="BQ722" i="1"/>
  <c r="CE722" i="1"/>
  <c r="BW722" i="1"/>
  <c r="BO722" i="1"/>
  <c r="CC722" i="1"/>
  <c r="BU722" i="1"/>
  <c r="BM722" i="1"/>
  <c r="CI722" i="1"/>
  <c r="BK722" i="1"/>
  <c r="CA722" i="1"/>
  <c r="BS722" i="1"/>
  <c r="CG738" i="1"/>
  <c r="BY738" i="1"/>
  <c r="BQ738" i="1"/>
  <c r="CE738" i="1"/>
  <c r="BW738" i="1"/>
  <c r="BO738" i="1"/>
  <c r="CI738" i="1"/>
  <c r="CA738" i="1"/>
  <c r="BS738" i="1"/>
  <c r="BK738" i="1"/>
  <c r="BM738" i="1"/>
  <c r="CC738" i="1"/>
  <c r="BU738" i="1"/>
  <c r="CG784" i="1"/>
  <c r="BY784" i="1"/>
  <c r="BQ784" i="1"/>
  <c r="CE784" i="1"/>
  <c r="BW784" i="1"/>
  <c r="BO784" i="1"/>
  <c r="CI784" i="1"/>
  <c r="CA784" i="1"/>
  <c r="BS784" i="1"/>
  <c r="BK784" i="1"/>
  <c r="BU784" i="1"/>
  <c r="BM784" i="1"/>
  <c r="CC784" i="1"/>
  <c r="CG815" i="1"/>
  <c r="BY815" i="1"/>
  <c r="BQ815" i="1"/>
  <c r="CE815" i="1"/>
  <c r="BW815" i="1"/>
  <c r="BO815" i="1"/>
  <c r="BU815" i="1"/>
  <c r="CI815" i="1"/>
  <c r="BS815" i="1"/>
  <c r="CA815" i="1"/>
  <c r="BK815" i="1"/>
  <c r="CC815" i="1"/>
  <c r="BM815" i="1"/>
  <c r="CG823" i="1"/>
  <c r="BY823" i="1"/>
  <c r="BQ823" i="1"/>
  <c r="CE823" i="1"/>
  <c r="BW823" i="1"/>
  <c r="BO823" i="1"/>
  <c r="BU823" i="1"/>
  <c r="CI823" i="1"/>
  <c r="BS823" i="1"/>
  <c r="CA823" i="1"/>
  <c r="BK823" i="1"/>
  <c r="BM823" i="1"/>
  <c r="CC823" i="1"/>
  <c r="CG831" i="1"/>
  <c r="BY831" i="1"/>
  <c r="BQ831" i="1"/>
  <c r="CE831" i="1"/>
  <c r="BW831" i="1"/>
  <c r="BO831" i="1"/>
  <c r="BU831" i="1"/>
  <c r="CI831" i="1"/>
  <c r="BS831" i="1"/>
  <c r="CA831" i="1"/>
  <c r="BK831" i="1"/>
  <c r="CC831" i="1"/>
  <c r="BM831" i="1"/>
  <c r="CI48" i="1"/>
  <c r="CA48" i="1"/>
  <c r="BS48" i="1"/>
  <c r="BK48" i="1"/>
  <c r="CG48" i="1"/>
  <c r="BY48" i="1"/>
  <c r="BQ48" i="1"/>
  <c r="CE48" i="1"/>
  <c r="BW48" i="1"/>
  <c r="BO48" i="1"/>
  <c r="CC48" i="1"/>
  <c r="BU48" i="1"/>
  <c r="BM48" i="1"/>
  <c r="CI79" i="1"/>
  <c r="CA79" i="1"/>
  <c r="BS79" i="1"/>
  <c r="BK79" i="1"/>
  <c r="CG79" i="1"/>
  <c r="BY79" i="1"/>
  <c r="BQ79" i="1"/>
  <c r="BW79" i="1"/>
  <c r="BU79" i="1"/>
  <c r="BO79" i="1"/>
  <c r="CE79" i="1"/>
  <c r="BM79" i="1"/>
  <c r="CC79" i="1"/>
  <c r="CI118" i="1"/>
  <c r="CA118" i="1"/>
  <c r="BS118" i="1"/>
  <c r="BK118" i="1"/>
  <c r="CG118" i="1"/>
  <c r="BY118" i="1"/>
  <c r="BQ118" i="1"/>
  <c r="CE118" i="1"/>
  <c r="BM118" i="1"/>
  <c r="CC118" i="1"/>
  <c r="BW118" i="1"/>
  <c r="BU118" i="1"/>
  <c r="BO118" i="1"/>
  <c r="CC172" i="1"/>
  <c r="BU172" i="1"/>
  <c r="BM172" i="1"/>
  <c r="CG172" i="1"/>
  <c r="BY172" i="1"/>
  <c r="BQ172" i="1"/>
  <c r="BW172" i="1"/>
  <c r="CI172" i="1"/>
  <c r="BS172" i="1"/>
  <c r="CE172" i="1"/>
  <c r="BO172" i="1"/>
  <c r="CA172" i="1"/>
  <c r="BK172" i="1"/>
  <c r="CG195" i="1"/>
  <c r="BY195" i="1"/>
  <c r="BQ195" i="1"/>
  <c r="CE195" i="1"/>
  <c r="BW195" i="1"/>
  <c r="BO195" i="1"/>
  <c r="CI195" i="1"/>
  <c r="CA195" i="1"/>
  <c r="BS195" i="1"/>
  <c r="BK195" i="1"/>
  <c r="BM195" i="1"/>
  <c r="CC195" i="1"/>
  <c r="BU195" i="1"/>
  <c r="CG234" i="1"/>
  <c r="BY234" i="1"/>
  <c r="BQ234" i="1"/>
  <c r="CE234" i="1"/>
  <c r="BW234" i="1"/>
  <c r="BO234" i="1"/>
  <c r="CI234" i="1"/>
  <c r="CA234" i="1"/>
  <c r="BS234" i="1"/>
  <c r="BK234" i="1"/>
  <c r="BM234" i="1"/>
  <c r="CC234" i="1"/>
  <c r="BU234" i="1"/>
  <c r="CG273" i="1"/>
  <c r="BY273" i="1"/>
  <c r="BQ273" i="1"/>
  <c r="CE273" i="1"/>
  <c r="BW273" i="1"/>
  <c r="BO273" i="1"/>
  <c r="CI273" i="1"/>
  <c r="CA273" i="1"/>
  <c r="BS273" i="1"/>
  <c r="BK273" i="1"/>
  <c r="BM273" i="1"/>
  <c r="CC273" i="1"/>
  <c r="BU273" i="1"/>
  <c r="CG304" i="1"/>
  <c r="BY304" i="1"/>
  <c r="BQ304" i="1"/>
  <c r="CE304" i="1"/>
  <c r="BW304" i="1"/>
  <c r="BO304" i="1"/>
  <c r="CI304" i="1"/>
  <c r="CA304" i="1"/>
  <c r="BS304" i="1"/>
  <c r="BK304" i="1"/>
  <c r="CC304" i="1"/>
  <c r="BU304" i="1"/>
  <c r="BM304" i="1"/>
  <c r="CC358" i="1"/>
  <c r="BU358" i="1"/>
  <c r="BM358" i="1"/>
  <c r="CI358" i="1"/>
  <c r="CA358" i="1"/>
  <c r="BS358" i="1"/>
  <c r="BK358" i="1"/>
  <c r="CE358" i="1"/>
  <c r="BW358" i="1"/>
  <c r="BO358" i="1"/>
  <c r="BQ358" i="1"/>
  <c r="CG358" i="1"/>
  <c r="BY358" i="1"/>
  <c r="CC389" i="1"/>
  <c r="BU389" i="1"/>
  <c r="BM389" i="1"/>
  <c r="CI389" i="1"/>
  <c r="CA389" i="1"/>
  <c r="BS389" i="1"/>
  <c r="BK389" i="1"/>
  <c r="CE389" i="1"/>
  <c r="BW389" i="1"/>
  <c r="BO389" i="1"/>
  <c r="BY389" i="1"/>
  <c r="BQ389" i="1"/>
  <c r="CG389" i="1"/>
  <c r="CC428" i="1"/>
  <c r="BU428" i="1"/>
  <c r="BM428" i="1"/>
  <c r="CI428" i="1"/>
  <c r="CA428" i="1"/>
  <c r="BS428" i="1"/>
  <c r="BK428" i="1"/>
  <c r="CE428" i="1"/>
  <c r="BW428" i="1"/>
  <c r="BO428" i="1"/>
  <c r="CG428" i="1"/>
  <c r="BY428" i="1"/>
  <c r="BQ428" i="1"/>
  <c r="CC459" i="1"/>
  <c r="BU459" i="1"/>
  <c r="BM459" i="1"/>
  <c r="CI459" i="1"/>
  <c r="CA459" i="1"/>
  <c r="BS459" i="1"/>
  <c r="BK459" i="1"/>
  <c r="CE459" i="1"/>
  <c r="BW459" i="1"/>
  <c r="BO459" i="1"/>
  <c r="BQ459" i="1"/>
  <c r="CG459" i="1"/>
  <c r="BY459" i="1"/>
  <c r="CG490" i="1"/>
  <c r="BY490" i="1"/>
  <c r="BQ490" i="1"/>
  <c r="CE490" i="1"/>
  <c r="BW490" i="1"/>
  <c r="BO490" i="1"/>
  <c r="CI490" i="1"/>
  <c r="CC490" i="1"/>
  <c r="BK490" i="1"/>
  <c r="CA490" i="1"/>
  <c r="BU490" i="1"/>
  <c r="BM490" i="1"/>
  <c r="BS490" i="1"/>
  <c r="BU536" i="1"/>
  <c r="BK536" i="1"/>
  <c r="CE536" i="1"/>
  <c r="CG536" i="1"/>
  <c r="CC536" i="1"/>
  <c r="BS536" i="1"/>
  <c r="CI536" i="1"/>
  <c r="BM536" i="1"/>
  <c r="BW536" i="1"/>
  <c r="BQ536" i="1"/>
  <c r="CA536" i="1"/>
  <c r="BY536" i="1"/>
  <c r="BO536" i="1"/>
  <c r="CE552" i="1"/>
  <c r="BW552" i="1"/>
  <c r="BO552" i="1"/>
  <c r="CC552" i="1"/>
  <c r="BU552" i="1"/>
  <c r="BM552" i="1"/>
  <c r="CA552" i="1"/>
  <c r="BK552" i="1"/>
  <c r="BY552" i="1"/>
  <c r="CG552" i="1"/>
  <c r="BS552" i="1"/>
  <c r="CI552" i="1"/>
  <c r="BQ552" i="1"/>
  <c r="CI598" i="1"/>
  <c r="CA598" i="1"/>
  <c r="BS598" i="1"/>
  <c r="BK598" i="1"/>
  <c r="BW598" i="1"/>
  <c r="CC598" i="1"/>
  <c r="CG598" i="1"/>
  <c r="BY598" i="1"/>
  <c r="BQ598" i="1"/>
  <c r="CE598" i="1"/>
  <c r="BU598" i="1"/>
  <c r="BO598" i="1"/>
  <c r="BM598" i="1"/>
  <c r="CI629" i="1"/>
  <c r="CA629" i="1"/>
  <c r="BS629" i="1"/>
  <c r="BK629" i="1"/>
  <c r="CE629" i="1"/>
  <c r="BO629" i="1"/>
  <c r="BU629" i="1"/>
  <c r="BM629" i="1"/>
  <c r="CG629" i="1"/>
  <c r="BY629" i="1"/>
  <c r="BQ629" i="1"/>
  <c r="BW629" i="1"/>
  <c r="CC629" i="1"/>
  <c r="BY708" i="1"/>
  <c r="BW708" i="1"/>
  <c r="CC708" i="1"/>
  <c r="BU708" i="1"/>
  <c r="BM708" i="1"/>
  <c r="CG708" i="1"/>
  <c r="BQ708" i="1"/>
  <c r="CE708" i="1"/>
  <c r="CI708" i="1"/>
  <c r="CA708" i="1"/>
  <c r="BS708" i="1"/>
  <c r="BK708" i="1"/>
  <c r="BO708" i="1"/>
  <c r="CE739" i="1"/>
  <c r="BW739" i="1"/>
  <c r="BO739" i="1"/>
  <c r="CC739" i="1"/>
  <c r="BU739" i="1"/>
  <c r="BM739" i="1"/>
  <c r="CG739" i="1"/>
  <c r="BY739" i="1"/>
  <c r="BQ739" i="1"/>
  <c r="CA739" i="1"/>
  <c r="CI739" i="1"/>
  <c r="BS739" i="1"/>
  <c r="BK739" i="1"/>
  <c r="CE793" i="1"/>
  <c r="BW793" i="1"/>
  <c r="BO793" i="1"/>
  <c r="CC793" i="1"/>
  <c r="BU793" i="1"/>
  <c r="BM793" i="1"/>
  <c r="CG793" i="1"/>
  <c r="BY793" i="1"/>
  <c r="BQ793" i="1"/>
  <c r="BK793" i="1"/>
  <c r="CI793" i="1"/>
  <c r="CA793" i="1"/>
  <c r="BS793" i="1"/>
  <c r="CE832" i="1"/>
  <c r="BW832" i="1"/>
  <c r="BO832" i="1"/>
  <c r="CC832" i="1"/>
  <c r="BU832" i="1"/>
  <c r="BM832" i="1"/>
  <c r="CA832" i="1"/>
  <c r="BK832" i="1"/>
  <c r="BY832" i="1"/>
  <c r="CG832" i="1"/>
  <c r="BQ832" i="1"/>
  <c r="CI832" i="1"/>
  <c r="BS832" i="1"/>
  <c r="CE42" i="1"/>
  <c r="BW42" i="1"/>
  <c r="BO42" i="1"/>
  <c r="CC42" i="1"/>
  <c r="BU42" i="1"/>
  <c r="BM42" i="1"/>
  <c r="CI42" i="1"/>
  <c r="CA42" i="1"/>
  <c r="BS42" i="1"/>
  <c r="BK42" i="1"/>
  <c r="BY42" i="1"/>
  <c r="BQ42" i="1"/>
  <c r="CG42" i="1"/>
  <c r="CE50" i="1"/>
  <c r="BW50" i="1"/>
  <c r="BO50" i="1"/>
  <c r="CC50" i="1"/>
  <c r="BU50" i="1"/>
  <c r="BM50" i="1"/>
  <c r="CI50" i="1"/>
  <c r="CA50" i="1"/>
  <c r="BS50" i="1"/>
  <c r="BK50" i="1"/>
  <c r="CG50" i="1"/>
  <c r="BY50" i="1"/>
  <c r="BQ50" i="1"/>
  <c r="CE73" i="1"/>
  <c r="BW73" i="1"/>
  <c r="BO73" i="1"/>
  <c r="CC73" i="1"/>
  <c r="BU73" i="1"/>
  <c r="BM73" i="1"/>
  <c r="CG73" i="1"/>
  <c r="CA73" i="1"/>
  <c r="BY73" i="1"/>
  <c r="BS73" i="1"/>
  <c r="CI73" i="1"/>
  <c r="BQ73" i="1"/>
  <c r="BK73" i="1"/>
  <c r="CE89" i="1"/>
  <c r="BW89" i="1"/>
  <c r="BO89" i="1"/>
  <c r="CC89" i="1"/>
  <c r="BU89" i="1"/>
  <c r="BM89" i="1"/>
  <c r="CI89" i="1"/>
  <c r="CA89" i="1"/>
  <c r="BS89" i="1"/>
  <c r="BK89" i="1"/>
  <c r="CG89" i="1"/>
  <c r="BY89" i="1"/>
  <c r="BQ89" i="1"/>
  <c r="CE112" i="1"/>
  <c r="BW112" i="1"/>
  <c r="BO112" i="1"/>
  <c r="CC112" i="1"/>
  <c r="BU112" i="1"/>
  <c r="BM112" i="1"/>
  <c r="BS112" i="1"/>
  <c r="CI112" i="1"/>
  <c r="BQ112" i="1"/>
  <c r="BK112" i="1"/>
  <c r="CG112" i="1"/>
  <c r="CA112" i="1"/>
  <c r="BY112" i="1"/>
  <c r="CG135" i="1"/>
  <c r="BY135" i="1"/>
  <c r="BQ135" i="1"/>
  <c r="CE135" i="1"/>
  <c r="BW135" i="1"/>
  <c r="BO135" i="1"/>
  <c r="CC135" i="1"/>
  <c r="BU135" i="1"/>
  <c r="BM135" i="1"/>
  <c r="BK135" i="1"/>
  <c r="CI135" i="1"/>
  <c r="CA135" i="1"/>
  <c r="BS135" i="1"/>
  <c r="CC43" i="1"/>
  <c r="BU43" i="1"/>
  <c r="BM43" i="1"/>
  <c r="CI43" i="1"/>
  <c r="CA43" i="1"/>
  <c r="BS43" i="1"/>
  <c r="BK43" i="1"/>
  <c r="CG43" i="1"/>
  <c r="BY43" i="1"/>
  <c r="BQ43" i="1"/>
  <c r="CE43" i="1"/>
  <c r="BW43" i="1"/>
  <c r="BO43" i="1"/>
  <c r="CC51" i="1"/>
  <c r="BU51" i="1"/>
  <c r="BM51" i="1"/>
  <c r="CI51" i="1"/>
  <c r="CA51" i="1"/>
  <c r="BS51" i="1"/>
  <c r="BK51" i="1"/>
  <c r="CG51" i="1"/>
  <c r="BY51" i="1"/>
  <c r="BQ51" i="1"/>
  <c r="BO51" i="1"/>
  <c r="CE51" i="1"/>
  <c r="BW51" i="1"/>
  <c r="CC59" i="1"/>
  <c r="BU59" i="1"/>
  <c r="BM59" i="1"/>
  <c r="CI59" i="1"/>
  <c r="CA59" i="1"/>
  <c r="BS59" i="1"/>
  <c r="BK59" i="1"/>
  <c r="CG59" i="1"/>
  <c r="BY59" i="1"/>
  <c r="BQ59" i="1"/>
  <c r="CE59" i="1"/>
  <c r="BW59" i="1"/>
  <c r="BO59" i="1"/>
  <c r="CC74" i="1"/>
  <c r="BU74" i="1"/>
  <c r="BM74" i="1"/>
  <c r="CI74" i="1"/>
  <c r="CA74" i="1"/>
  <c r="BS74" i="1"/>
  <c r="BK74" i="1"/>
  <c r="BY74" i="1"/>
  <c r="BW74" i="1"/>
  <c r="BQ74" i="1"/>
  <c r="CG74" i="1"/>
  <c r="BO74" i="1"/>
  <c r="CE74" i="1"/>
  <c r="CC82" i="1"/>
  <c r="BU82" i="1"/>
  <c r="BM82" i="1"/>
  <c r="CI82" i="1"/>
  <c r="CA82" i="1"/>
  <c r="BS82" i="1"/>
  <c r="BK82" i="1"/>
  <c r="CE82" i="1"/>
  <c r="BY82" i="1"/>
  <c r="BW82" i="1"/>
  <c r="BQ82" i="1"/>
  <c r="CG82" i="1"/>
  <c r="BO82" i="1"/>
  <c r="CC90" i="1"/>
  <c r="BU90" i="1"/>
  <c r="BM90" i="1"/>
  <c r="CI90" i="1"/>
  <c r="CA90" i="1"/>
  <c r="BS90" i="1"/>
  <c r="BK90" i="1"/>
  <c r="CG90" i="1"/>
  <c r="BY90" i="1"/>
  <c r="BQ90" i="1"/>
  <c r="BO90" i="1"/>
  <c r="CE90" i="1"/>
  <c r="BW90" i="1"/>
  <c r="CC105" i="1"/>
  <c r="BU105" i="1"/>
  <c r="BM105" i="1"/>
  <c r="CI105" i="1"/>
  <c r="CA105" i="1"/>
  <c r="BS105" i="1"/>
  <c r="BK105" i="1"/>
  <c r="CE105" i="1"/>
  <c r="BY105" i="1"/>
  <c r="BW105" i="1"/>
  <c r="BQ105" i="1"/>
  <c r="CG105" i="1"/>
  <c r="BO105" i="1"/>
  <c r="CC113" i="1"/>
  <c r="BU113" i="1"/>
  <c r="BM113" i="1"/>
  <c r="CI113" i="1"/>
  <c r="CA113" i="1"/>
  <c r="BS113" i="1"/>
  <c r="BK113" i="1"/>
  <c r="CG113" i="1"/>
  <c r="BO113" i="1"/>
  <c r="CE113" i="1"/>
  <c r="BY113" i="1"/>
  <c r="BQ113" i="1"/>
  <c r="BW113" i="1"/>
  <c r="CC121" i="1"/>
  <c r="BU121" i="1"/>
  <c r="BM121" i="1"/>
  <c r="CI121" i="1"/>
  <c r="CA121" i="1"/>
  <c r="BS121" i="1"/>
  <c r="BK121" i="1"/>
  <c r="BW121" i="1"/>
  <c r="BQ121" i="1"/>
  <c r="CG121" i="1"/>
  <c r="BO121" i="1"/>
  <c r="CE121" i="1"/>
  <c r="BY121" i="1"/>
  <c r="CE136" i="1"/>
  <c r="BW136" i="1"/>
  <c r="BO136" i="1"/>
  <c r="CC136" i="1"/>
  <c r="BU136" i="1"/>
  <c r="BM136" i="1"/>
  <c r="CI136" i="1"/>
  <c r="CA136" i="1"/>
  <c r="BS136" i="1"/>
  <c r="BK136" i="1"/>
  <c r="BQ136" i="1"/>
  <c r="CG136" i="1"/>
  <c r="BY136" i="1"/>
  <c r="CC144" i="1"/>
  <c r="BU144" i="1"/>
  <c r="BM144" i="1"/>
  <c r="CI144" i="1"/>
  <c r="CA144" i="1"/>
  <c r="BS144" i="1"/>
  <c r="BK144" i="1"/>
  <c r="BW144" i="1"/>
  <c r="BQ144" i="1"/>
  <c r="CG144" i="1"/>
  <c r="BO144" i="1"/>
  <c r="CE144" i="1"/>
  <c r="BY144" i="1"/>
  <c r="CC152" i="1"/>
  <c r="BU152" i="1"/>
  <c r="BM152" i="1"/>
  <c r="CI152" i="1"/>
  <c r="CA152" i="1"/>
  <c r="BS152" i="1"/>
  <c r="BK152" i="1"/>
  <c r="BY152" i="1"/>
  <c r="BW152" i="1"/>
  <c r="BQ152" i="1"/>
  <c r="CG152" i="1"/>
  <c r="BO152" i="1"/>
  <c r="CE152" i="1"/>
  <c r="CE167" i="1"/>
  <c r="BW167" i="1"/>
  <c r="BO167" i="1"/>
  <c r="CI167" i="1"/>
  <c r="CA167" i="1"/>
  <c r="BS167" i="1"/>
  <c r="BK167" i="1"/>
  <c r="BY167" i="1"/>
  <c r="BM167" i="1"/>
  <c r="CG167" i="1"/>
  <c r="BU167" i="1"/>
  <c r="BQ167" i="1"/>
  <c r="CC167" i="1"/>
  <c r="CE175" i="1"/>
  <c r="BW175" i="1"/>
  <c r="BO175" i="1"/>
  <c r="CC175" i="1"/>
  <c r="BU175" i="1"/>
  <c r="BM175" i="1"/>
  <c r="CI175" i="1"/>
  <c r="CA175" i="1"/>
  <c r="BS175" i="1"/>
  <c r="BK175" i="1"/>
  <c r="BQ175" i="1"/>
  <c r="CG175" i="1"/>
  <c r="BY175" i="1"/>
  <c r="CE183" i="1"/>
  <c r="BW183" i="1"/>
  <c r="BO183" i="1"/>
  <c r="CC183" i="1"/>
  <c r="BU183" i="1"/>
  <c r="BM183" i="1"/>
  <c r="CI183" i="1"/>
  <c r="CA183" i="1"/>
  <c r="BS183" i="1"/>
  <c r="BK183" i="1"/>
  <c r="CG183" i="1"/>
  <c r="BY183" i="1"/>
  <c r="BQ183" i="1"/>
  <c r="CI198" i="1"/>
  <c r="CA198" i="1"/>
  <c r="BS198" i="1"/>
  <c r="BK198" i="1"/>
  <c r="CG198" i="1"/>
  <c r="BY198" i="1"/>
  <c r="BQ198" i="1"/>
  <c r="CC198" i="1"/>
  <c r="BU198" i="1"/>
  <c r="BM198" i="1"/>
  <c r="CE198" i="1"/>
  <c r="BW198" i="1"/>
  <c r="BO198" i="1"/>
  <c r="CI206" i="1"/>
  <c r="CA206" i="1"/>
  <c r="BS206" i="1"/>
  <c r="BK206" i="1"/>
  <c r="CG206" i="1"/>
  <c r="BY206" i="1"/>
  <c r="BQ206" i="1"/>
  <c r="CC206" i="1"/>
  <c r="BU206" i="1"/>
  <c r="BM206" i="1"/>
  <c r="BO206" i="1"/>
  <c r="CE206" i="1"/>
  <c r="BW206" i="1"/>
  <c r="CI214" i="1"/>
  <c r="CA214" i="1"/>
  <c r="BS214" i="1"/>
  <c r="BK214" i="1"/>
  <c r="CG214" i="1"/>
  <c r="BY214" i="1"/>
  <c r="BQ214" i="1"/>
  <c r="CC214" i="1"/>
  <c r="BU214" i="1"/>
  <c r="BM214" i="1"/>
  <c r="CE214" i="1"/>
  <c r="BW214" i="1"/>
  <c r="BO214" i="1"/>
  <c r="CI229" i="1"/>
  <c r="CA229" i="1"/>
  <c r="BS229" i="1"/>
  <c r="BK229" i="1"/>
  <c r="CG229" i="1"/>
  <c r="BY229" i="1"/>
  <c r="BQ229" i="1"/>
  <c r="CC229" i="1"/>
  <c r="BU229" i="1"/>
  <c r="BM229" i="1"/>
  <c r="BO229" i="1"/>
  <c r="CE229" i="1"/>
  <c r="BW229" i="1"/>
  <c r="CI237" i="1"/>
  <c r="CA237" i="1"/>
  <c r="BS237" i="1"/>
  <c r="BK237" i="1"/>
  <c r="CG237" i="1"/>
  <c r="BY237" i="1"/>
  <c r="BQ237" i="1"/>
  <c r="CC237" i="1"/>
  <c r="BU237" i="1"/>
  <c r="BM237" i="1"/>
  <c r="CE237" i="1"/>
  <c r="BW237" i="1"/>
  <c r="BO237" i="1"/>
  <c r="CI245" i="1"/>
  <c r="CA245" i="1"/>
  <c r="BS245" i="1"/>
  <c r="BK245" i="1"/>
  <c r="CG245" i="1"/>
  <c r="BY245" i="1"/>
  <c r="BQ245" i="1"/>
  <c r="CC245" i="1"/>
  <c r="BU245" i="1"/>
  <c r="BM245" i="1"/>
  <c r="BO245" i="1"/>
  <c r="CE245" i="1"/>
  <c r="BW245" i="1"/>
  <c r="CI260" i="1"/>
  <c r="CA260" i="1"/>
  <c r="BS260" i="1"/>
  <c r="BK260" i="1"/>
  <c r="CG260" i="1"/>
  <c r="BY260" i="1"/>
  <c r="BQ260" i="1"/>
  <c r="CC260" i="1"/>
  <c r="BU260" i="1"/>
  <c r="BM260" i="1"/>
  <c r="CE260" i="1"/>
  <c r="BW260" i="1"/>
  <c r="BO260" i="1"/>
  <c r="CI268" i="1"/>
  <c r="CA268" i="1"/>
  <c r="BS268" i="1"/>
  <c r="BK268" i="1"/>
  <c r="CG268" i="1"/>
  <c r="BY268" i="1"/>
  <c r="BQ268" i="1"/>
  <c r="CC268" i="1"/>
  <c r="BU268" i="1"/>
  <c r="BM268" i="1"/>
  <c r="BO268" i="1"/>
  <c r="CE268" i="1"/>
  <c r="BW268" i="1"/>
  <c r="CI276" i="1"/>
  <c r="CA276" i="1"/>
  <c r="BS276" i="1"/>
  <c r="BK276" i="1"/>
  <c r="CG276" i="1"/>
  <c r="BY276" i="1"/>
  <c r="BQ276" i="1"/>
  <c r="CC276" i="1"/>
  <c r="BU276" i="1"/>
  <c r="BM276" i="1"/>
  <c r="CE276" i="1"/>
  <c r="BW276" i="1"/>
  <c r="BO276" i="1"/>
  <c r="CE291" i="1"/>
  <c r="BW291" i="1"/>
  <c r="BO291" i="1"/>
  <c r="CC291" i="1"/>
  <c r="BU291" i="1"/>
  <c r="BM291" i="1"/>
  <c r="CI291" i="1"/>
  <c r="CA291" i="1"/>
  <c r="BS291" i="1"/>
  <c r="BK291" i="1"/>
  <c r="CG291" i="1"/>
  <c r="BY291" i="1"/>
  <c r="BQ291" i="1"/>
  <c r="CA299" i="1"/>
  <c r="CI299" i="1"/>
  <c r="BQ299" i="1"/>
  <c r="BY299" i="1"/>
  <c r="BO299" i="1"/>
  <c r="CG299" i="1"/>
  <c r="BW299" i="1"/>
  <c r="BU299" i="1"/>
  <c r="BS299" i="1"/>
  <c r="BM299" i="1"/>
  <c r="BK299" i="1"/>
  <c r="CE299" i="1"/>
  <c r="CC299" i="1"/>
  <c r="CI307" i="1"/>
  <c r="CA307" i="1"/>
  <c r="BS307" i="1"/>
  <c r="BK307" i="1"/>
  <c r="CG307" i="1"/>
  <c r="BY307" i="1"/>
  <c r="BQ307" i="1"/>
  <c r="CC307" i="1"/>
  <c r="BU307" i="1"/>
  <c r="BM307" i="1"/>
  <c r="BO307" i="1"/>
  <c r="CE307" i="1"/>
  <c r="BW307" i="1"/>
  <c r="CE322" i="1"/>
  <c r="BW322" i="1"/>
  <c r="BO322" i="1"/>
  <c r="CC322" i="1"/>
  <c r="BU322" i="1"/>
  <c r="BM322" i="1"/>
  <c r="CG322" i="1"/>
  <c r="BY322" i="1"/>
  <c r="BQ322" i="1"/>
  <c r="CI322" i="1"/>
  <c r="BK322" i="1"/>
  <c r="CA322" i="1"/>
  <c r="BS322" i="1"/>
  <c r="CE330" i="1"/>
  <c r="BW330" i="1"/>
  <c r="BO330" i="1"/>
  <c r="CC330" i="1"/>
  <c r="BU330" i="1"/>
  <c r="BM330" i="1"/>
  <c r="CI330" i="1"/>
  <c r="CA330" i="1"/>
  <c r="BS330" i="1"/>
  <c r="BK330" i="1"/>
  <c r="CG330" i="1"/>
  <c r="BY330" i="1"/>
  <c r="BQ330" i="1"/>
  <c r="CE338" i="1"/>
  <c r="BW338" i="1"/>
  <c r="BO338" i="1"/>
  <c r="CC338" i="1"/>
  <c r="BU338" i="1"/>
  <c r="BM338" i="1"/>
  <c r="CI338" i="1"/>
  <c r="CA338" i="1"/>
  <c r="BS338" i="1"/>
  <c r="BK338" i="1"/>
  <c r="CG338" i="1"/>
  <c r="BY338" i="1"/>
  <c r="BQ338" i="1"/>
  <c r="CE353" i="1"/>
  <c r="BW353" i="1"/>
  <c r="BO353" i="1"/>
  <c r="CC353" i="1"/>
  <c r="BU353" i="1"/>
  <c r="BM353" i="1"/>
  <c r="CG353" i="1"/>
  <c r="BY353" i="1"/>
  <c r="BQ353" i="1"/>
  <c r="BS353" i="1"/>
  <c r="CI353" i="1"/>
  <c r="BK353" i="1"/>
  <c r="CA353" i="1"/>
  <c r="CE361" i="1"/>
  <c r="BW361" i="1"/>
  <c r="BO361" i="1"/>
  <c r="CC361" i="1"/>
  <c r="BU361" i="1"/>
  <c r="BM361" i="1"/>
  <c r="CG361" i="1"/>
  <c r="BY361" i="1"/>
  <c r="BQ361" i="1"/>
  <c r="CA361" i="1"/>
  <c r="BS361" i="1"/>
  <c r="CI361" i="1"/>
  <c r="BK361" i="1"/>
  <c r="CE369" i="1"/>
  <c r="BW369" i="1"/>
  <c r="BO369" i="1"/>
  <c r="CC369" i="1"/>
  <c r="BU369" i="1"/>
  <c r="BM369" i="1"/>
  <c r="CG369" i="1"/>
  <c r="BY369" i="1"/>
  <c r="BQ369" i="1"/>
  <c r="BK369" i="1"/>
  <c r="CA369" i="1"/>
  <c r="BS369" i="1"/>
  <c r="CI369" i="1"/>
  <c r="CE384" i="1"/>
  <c r="BW384" i="1"/>
  <c r="BO384" i="1"/>
  <c r="CC384" i="1"/>
  <c r="BU384" i="1"/>
  <c r="BM384" i="1"/>
  <c r="CG384" i="1"/>
  <c r="BY384" i="1"/>
  <c r="BQ384" i="1"/>
  <c r="CA384" i="1"/>
  <c r="BS384" i="1"/>
  <c r="CI384" i="1"/>
  <c r="BK384" i="1"/>
  <c r="CE392" i="1"/>
  <c r="BW392" i="1"/>
  <c r="BO392" i="1"/>
  <c r="CC392" i="1"/>
  <c r="BU392" i="1"/>
  <c r="BM392" i="1"/>
  <c r="CG392" i="1"/>
  <c r="BY392" i="1"/>
  <c r="BQ392" i="1"/>
  <c r="BK392" i="1"/>
  <c r="CA392" i="1"/>
  <c r="BS392" i="1"/>
  <c r="CI392" i="1"/>
  <c r="CE400" i="1"/>
  <c r="BW400" i="1"/>
  <c r="BO400" i="1"/>
  <c r="CC400" i="1"/>
  <c r="BU400" i="1"/>
  <c r="BM400" i="1"/>
  <c r="CG400" i="1"/>
  <c r="BY400" i="1"/>
  <c r="BQ400" i="1"/>
  <c r="CI400" i="1"/>
  <c r="BK400" i="1"/>
  <c r="CA400" i="1"/>
  <c r="BS400" i="1"/>
  <c r="CE415" i="1"/>
  <c r="BW415" i="1"/>
  <c r="BO415" i="1"/>
  <c r="CC415" i="1"/>
  <c r="BU415" i="1"/>
  <c r="BM415" i="1"/>
  <c r="CG415" i="1"/>
  <c r="BY415" i="1"/>
  <c r="BQ415" i="1"/>
  <c r="BK415" i="1"/>
  <c r="CA415" i="1"/>
  <c r="BS415" i="1"/>
  <c r="CI415" i="1"/>
  <c r="CE423" i="1"/>
  <c r="BW423" i="1"/>
  <c r="BO423" i="1"/>
  <c r="CC423" i="1"/>
  <c r="BU423" i="1"/>
  <c r="BM423" i="1"/>
  <c r="CG423" i="1"/>
  <c r="BY423" i="1"/>
  <c r="BQ423" i="1"/>
  <c r="CI423" i="1"/>
  <c r="BK423" i="1"/>
  <c r="CA423" i="1"/>
  <c r="BS423" i="1"/>
  <c r="CE431" i="1"/>
  <c r="BW431" i="1"/>
  <c r="BO431" i="1"/>
  <c r="CC431" i="1"/>
  <c r="BU431" i="1"/>
  <c r="BM431" i="1"/>
  <c r="CG431" i="1"/>
  <c r="BY431" i="1"/>
  <c r="BQ431" i="1"/>
  <c r="BS431" i="1"/>
  <c r="CI431" i="1"/>
  <c r="BK431" i="1"/>
  <c r="CA431" i="1"/>
  <c r="CE446" i="1"/>
  <c r="BW446" i="1"/>
  <c r="BO446" i="1"/>
  <c r="CC446" i="1"/>
  <c r="BU446" i="1"/>
  <c r="BM446" i="1"/>
  <c r="CG446" i="1"/>
  <c r="BY446" i="1"/>
  <c r="BQ446" i="1"/>
  <c r="CI446" i="1"/>
  <c r="BK446" i="1"/>
  <c r="CA446" i="1"/>
  <c r="BS446" i="1"/>
  <c r="CE454" i="1"/>
  <c r="BW454" i="1"/>
  <c r="BO454" i="1"/>
  <c r="CC454" i="1"/>
  <c r="BU454" i="1"/>
  <c r="BM454" i="1"/>
  <c r="CG454" i="1"/>
  <c r="BY454" i="1"/>
  <c r="BQ454" i="1"/>
  <c r="BS454" i="1"/>
  <c r="CI454" i="1"/>
  <c r="BK454" i="1"/>
  <c r="CA454" i="1"/>
  <c r="CE462" i="1"/>
  <c r="BW462" i="1"/>
  <c r="BO462" i="1"/>
  <c r="CC462" i="1"/>
  <c r="BU462" i="1"/>
  <c r="BM462" i="1"/>
  <c r="CG462" i="1"/>
  <c r="BY462" i="1"/>
  <c r="BQ462" i="1"/>
  <c r="CA462" i="1"/>
  <c r="BS462" i="1"/>
  <c r="CI462" i="1"/>
  <c r="BK462" i="1"/>
  <c r="CI477" i="1"/>
  <c r="CA477" i="1"/>
  <c r="BS477" i="1"/>
  <c r="BK477" i="1"/>
  <c r="CG477" i="1"/>
  <c r="BY477" i="1"/>
  <c r="BQ477" i="1"/>
  <c r="CC477" i="1"/>
  <c r="BW477" i="1"/>
  <c r="BU477" i="1"/>
  <c r="BO477" i="1"/>
  <c r="BM477" i="1"/>
  <c r="CE477" i="1"/>
  <c r="CI485" i="1"/>
  <c r="CA485" i="1"/>
  <c r="BS485" i="1"/>
  <c r="BK485" i="1"/>
  <c r="CG485" i="1"/>
  <c r="BY485" i="1"/>
  <c r="BQ485" i="1"/>
  <c r="CE485" i="1"/>
  <c r="BM485" i="1"/>
  <c r="CC485" i="1"/>
  <c r="BW485" i="1"/>
  <c r="BU485" i="1"/>
  <c r="BO485" i="1"/>
  <c r="CI493" i="1"/>
  <c r="CA493" i="1"/>
  <c r="BS493" i="1"/>
  <c r="BK493" i="1"/>
  <c r="CG493" i="1"/>
  <c r="BY493" i="1"/>
  <c r="BQ493" i="1"/>
  <c r="BU493" i="1"/>
  <c r="BO493" i="1"/>
  <c r="CE493" i="1"/>
  <c r="BM493" i="1"/>
  <c r="CC493" i="1"/>
  <c r="BW493" i="1"/>
  <c r="CI508" i="1"/>
  <c r="CA508" i="1"/>
  <c r="BS508" i="1"/>
  <c r="BK508" i="1"/>
  <c r="CG508" i="1"/>
  <c r="BY508" i="1"/>
  <c r="BQ508" i="1"/>
  <c r="CE508" i="1"/>
  <c r="BM508" i="1"/>
  <c r="CC508" i="1"/>
  <c r="BW508" i="1"/>
  <c r="BO508" i="1"/>
  <c r="BU508" i="1"/>
  <c r="CI516" i="1"/>
  <c r="CA516" i="1"/>
  <c r="BS516" i="1"/>
  <c r="BK516" i="1"/>
  <c r="CG516" i="1"/>
  <c r="BY516" i="1"/>
  <c r="BQ516" i="1"/>
  <c r="BU516" i="1"/>
  <c r="BO516" i="1"/>
  <c r="CE516" i="1"/>
  <c r="BM516" i="1"/>
  <c r="CC516" i="1"/>
  <c r="BW516" i="1"/>
  <c r="CI524" i="1"/>
  <c r="CA524" i="1"/>
  <c r="BS524" i="1"/>
  <c r="BK524" i="1"/>
  <c r="CG524" i="1"/>
  <c r="BY524" i="1"/>
  <c r="BQ524" i="1"/>
  <c r="BW524" i="1"/>
  <c r="BU524" i="1"/>
  <c r="BO524" i="1"/>
  <c r="CE524" i="1"/>
  <c r="BM524" i="1"/>
  <c r="CC524" i="1"/>
  <c r="CC539" i="1"/>
  <c r="CE539" i="1"/>
  <c r="BS539" i="1"/>
  <c r="CA539" i="1"/>
  <c r="BQ539" i="1"/>
  <c r="BO539" i="1"/>
  <c r="BU539" i="1"/>
  <c r="CI539" i="1"/>
  <c r="BY539" i="1"/>
  <c r="BW539" i="1"/>
  <c r="BM539" i="1"/>
  <c r="CG539" i="1"/>
  <c r="BK539" i="1"/>
  <c r="CG547" i="1"/>
  <c r="BY547" i="1"/>
  <c r="BQ547" i="1"/>
  <c r="CE547" i="1"/>
  <c r="BW547" i="1"/>
  <c r="BO547" i="1"/>
  <c r="CC547" i="1"/>
  <c r="BM547" i="1"/>
  <c r="CA547" i="1"/>
  <c r="BK547" i="1"/>
  <c r="BU547" i="1"/>
  <c r="CI547" i="1"/>
  <c r="BS547" i="1"/>
  <c r="CG555" i="1"/>
  <c r="BY555" i="1"/>
  <c r="BQ555" i="1"/>
  <c r="CE555" i="1"/>
  <c r="BW555" i="1"/>
  <c r="BO555" i="1"/>
  <c r="CC555" i="1"/>
  <c r="BU555" i="1"/>
  <c r="BM555" i="1"/>
  <c r="CA555" i="1"/>
  <c r="BS555" i="1"/>
  <c r="BK555" i="1"/>
  <c r="CI555" i="1"/>
  <c r="CC570" i="1"/>
  <c r="BU570" i="1"/>
  <c r="BM570" i="1"/>
  <c r="BW570" i="1"/>
  <c r="CE570" i="1"/>
  <c r="CI570" i="1"/>
  <c r="CA570" i="1"/>
  <c r="BS570" i="1"/>
  <c r="BK570" i="1"/>
  <c r="BO570" i="1"/>
  <c r="CG570" i="1"/>
  <c r="BY570" i="1"/>
  <c r="BQ570" i="1"/>
  <c r="CC578" i="1"/>
  <c r="BU578" i="1"/>
  <c r="BM578" i="1"/>
  <c r="CE578" i="1"/>
  <c r="CA578" i="1"/>
  <c r="BS578" i="1"/>
  <c r="BK578" i="1"/>
  <c r="BO578" i="1"/>
  <c r="CI578" i="1"/>
  <c r="BW578" i="1"/>
  <c r="BY578" i="1"/>
  <c r="BQ578" i="1"/>
  <c r="CG578" i="1"/>
  <c r="BW586" i="1"/>
  <c r="BM586" i="1"/>
  <c r="BO586" i="1"/>
  <c r="CG586" i="1"/>
  <c r="BK586" i="1"/>
  <c r="CE586" i="1"/>
  <c r="BU586" i="1"/>
  <c r="CI586" i="1"/>
  <c r="BS586" i="1"/>
  <c r="BY586" i="1"/>
  <c r="CC586" i="1"/>
  <c r="CA586" i="1"/>
  <c r="BQ586" i="1"/>
  <c r="CC601" i="1"/>
  <c r="BU601" i="1"/>
  <c r="BM601" i="1"/>
  <c r="CG601" i="1"/>
  <c r="BO601" i="1"/>
  <c r="BW601" i="1"/>
  <c r="CI601" i="1"/>
  <c r="CA601" i="1"/>
  <c r="BS601" i="1"/>
  <c r="BK601" i="1"/>
  <c r="BY601" i="1"/>
  <c r="CE601" i="1"/>
  <c r="BQ601" i="1"/>
  <c r="CC609" i="1"/>
  <c r="BU609" i="1"/>
  <c r="BM609" i="1"/>
  <c r="CE609" i="1"/>
  <c r="BO609" i="1"/>
  <c r="CI609" i="1"/>
  <c r="CA609" i="1"/>
  <c r="BS609" i="1"/>
  <c r="BK609" i="1"/>
  <c r="BW609" i="1"/>
  <c r="CG609" i="1"/>
  <c r="BY609" i="1"/>
  <c r="BQ609" i="1"/>
  <c r="CC617" i="1"/>
  <c r="BU617" i="1"/>
  <c r="BM617" i="1"/>
  <c r="CE617" i="1"/>
  <c r="BO617" i="1"/>
  <c r="CI617" i="1"/>
  <c r="CA617" i="1"/>
  <c r="BS617" i="1"/>
  <c r="BK617" i="1"/>
  <c r="BW617" i="1"/>
  <c r="CG617" i="1"/>
  <c r="BY617" i="1"/>
  <c r="BQ617" i="1"/>
  <c r="CC632" i="1"/>
  <c r="BU632" i="1"/>
  <c r="BM632" i="1"/>
  <c r="BY632" i="1"/>
  <c r="CE632" i="1"/>
  <c r="BO632" i="1"/>
  <c r="BQ632" i="1"/>
  <c r="CI632" i="1"/>
  <c r="CA632" i="1"/>
  <c r="BS632" i="1"/>
  <c r="BK632" i="1"/>
  <c r="CG632" i="1"/>
  <c r="BW632" i="1"/>
  <c r="CC640" i="1"/>
  <c r="BU640" i="1"/>
  <c r="BM640" i="1"/>
  <c r="CG640" i="1"/>
  <c r="CE640" i="1"/>
  <c r="BO640" i="1"/>
  <c r="BQ640" i="1"/>
  <c r="CI640" i="1"/>
  <c r="CA640" i="1"/>
  <c r="BS640" i="1"/>
  <c r="BK640" i="1"/>
  <c r="BY640" i="1"/>
  <c r="BW640" i="1"/>
  <c r="CC648" i="1"/>
  <c r="BU648" i="1"/>
  <c r="BM648" i="1"/>
  <c r="BY648" i="1"/>
  <c r="CE648" i="1"/>
  <c r="BO648" i="1"/>
  <c r="CI648" i="1"/>
  <c r="CA648" i="1"/>
  <c r="BS648" i="1"/>
  <c r="BK648" i="1"/>
  <c r="CG648" i="1"/>
  <c r="BW648" i="1"/>
  <c r="BQ648" i="1"/>
  <c r="CA695" i="1"/>
  <c r="CG695" i="1"/>
  <c r="CE695" i="1"/>
  <c r="BW695" i="1"/>
  <c r="BO695" i="1"/>
  <c r="BY695" i="1"/>
  <c r="CI695" i="1"/>
  <c r="BS695" i="1"/>
  <c r="BQ695" i="1"/>
  <c r="CC695" i="1"/>
  <c r="BU695" i="1"/>
  <c r="BM695" i="1"/>
  <c r="BK695" i="1"/>
  <c r="CI703" i="1"/>
  <c r="BS703" i="1"/>
  <c r="BY703" i="1"/>
  <c r="CE703" i="1"/>
  <c r="BW703" i="1"/>
  <c r="BO703" i="1"/>
  <c r="BQ703" i="1"/>
  <c r="CA703" i="1"/>
  <c r="CC703" i="1"/>
  <c r="BU703" i="1"/>
  <c r="BM703" i="1"/>
  <c r="BK703" i="1"/>
  <c r="CG703" i="1"/>
  <c r="CA711" i="1"/>
  <c r="BK711" i="1"/>
  <c r="BY711" i="1"/>
  <c r="CE711" i="1"/>
  <c r="BW711" i="1"/>
  <c r="BO711" i="1"/>
  <c r="CI711" i="1"/>
  <c r="BS711" i="1"/>
  <c r="CG711" i="1"/>
  <c r="CC711" i="1"/>
  <c r="BU711" i="1"/>
  <c r="BM711" i="1"/>
  <c r="BQ711" i="1"/>
  <c r="CG726" i="1"/>
  <c r="BY726" i="1"/>
  <c r="BQ726" i="1"/>
  <c r="CE726" i="1"/>
  <c r="BW726" i="1"/>
  <c r="BO726" i="1"/>
  <c r="CC726" i="1"/>
  <c r="BU726" i="1"/>
  <c r="BM726" i="1"/>
  <c r="CI726" i="1"/>
  <c r="BK726" i="1"/>
  <c r="CA726" i="1"/>
  <c r="BS726" i="1"/>
  <c r="CG734" i="1"/>
  <c r="BY734" i="1"/>
  <c r="BQ734" i="1"/>
  <c r="CE734" i="1"/>
  <c r="BW734" i="1"/>
  <c r="BO734" i="1"/>
  <c r="CI734" i="1"/>
  <c r="CA734" i="1"/>
  <c r="BS734" i="1"/>
  <c r="BK734" i="1"/>
  <c r="CC734" i="1"/>
  <c r="BM734" i="1"/>
  <c r="BU734" i="1"/>
  <c r="CG742" i="1"/>
  <c r="BY742" i="1"/>
  <c r="BQ742" i="1"/>
  <c r="CE742" i="1"/>
  <c r="BW742" i="1"/>
  <c r="BO742" i="1"/>
  <c r="CI742" i="1"/>
  <c r="CA742" i="1"/>
  <c r="BS742" i="1"/>
  <c r="BK742" i="1"/>
  <c r="BM742" i="1"/>
  <c r="CC742" i="1"/>
  <c r="BU742" i="1"/>
  <c r="CG788" i="1"/>
  <c r="BY788" i="1"/>
  <c r="BQ788" i="1"/>
  <c r="CE788" i="1"/>
  <c r="BW788" i="1"/>
  <c r="BO788" i="1"/>
  <c r="CI788" i="1"/>
  <c r="CA788" i="1"/>
  <c r="BS788" i="1"/>
  <c r="BK788" i="1"/>
  <c r="BM788" i="1"/>
  <c r="CC788" i="1"/>
  <c r="BU788" i="1"/>
  <c r="CG796" i="1"/>
  <c r="BY796" i="1"/>
  <c r="BQ796" i="1"/>
  <c r="CE796" i="1"/>
  <c r="BW796" i="1"/>
  <c r="BO796" i="1"/>
  <c r="CI796" i="1"/>
  <c r="CA796" i="1"/>
  <c r="BS796" i="1"/>
  <c r="BK796" i="1"/>
  <c r="CC796" i="1"/>
  <c r="BU796" i="1"/>
  <c r="BM796" i="1"/>
  <c r="CG804" i="1"/>
  <c r="BY804" i="1"/>
  <c r="BQ804" i="1"/>
  <c r="CE804" i="1"/>
  <c r="BW804" i="1"/>
  <c r="BO804" i="1"/>
  <c r="CI804" i="1"/>
  <c r="CA804" i="1"/>
  <c r="BS804" i="1"/>
  <c r="BK804" i="1"/>
  <c r="BM804" i="1"/>
  <c r="CC804" i="1"/>
  <c r="BU804" i="1"/>
  <c r="CG819" i="1"/>
  <c r="BY819" i="1"/>
  <c r="BQ819" i="1"/>
  <c r="CE819" i="1"/>
  <c r="BW819" i="1"/>
  <c r="BO819" i="1"/>
  <c r="CC819" i="1"/>
  <c r="BM819" i="1"/>
  <c r="CA819" i="1"/>
  <c r="BK819" i="1"/>
  <c r="CI819" i="1"/>
  <c r="BS819" i="1"/>
  <c r="BU819" i="1"/>
  <c r="CG827" i="1"/>
  <c r="BY827" i="1"/>
  <c r="BQ827" i="1"/>
  <c r="CE827" i="1"/>
  <c r="BW827" i="1"/>
  <c r="BO827" i="1"/>
  <c r="CC827" i="1"/>
  <c r="BM827" i="1"/>
  <c r="CA827" i="1"/>
  <c r="BK827" i="1"/>
  <c r="CI827" i="1"/>
  <c r="BS827" i="1"/>
  <c r="BU827" i="1"/>
  <c r="CG835" i="1"/>
  <c r="BY835" i="1"/>
  <c r="BQ835" i="1"/>
  <c r="CE835" i="1"/>
  <c r="BW835" i="1"/>
  <c r="BO835" i="1"/>
  <c r="CI835" i="1"/>
  <c r="CA835" i="1"/>
  <c r="BS835" i="1"/>
  <c r="BK835" i="1"/>
  <c r="CC835" i="1"/>
  <c r="BU835" i="1"/>
  <c r="BM835" i="1"/>
  <c r="BY773" i="1"/>
  <c r="BM773" i="1"/>
  <c r="CG773" i="1"/>
  <c r="CA773" i="1"/>
  <c r="BU773" i="1"/>
  <c r="BO773" i="1"/>
  <c r="CE773" i="1"/>
  <c r="CI773" i="1"/>
  <c r="CC773" i="1"/>
  <c r="BW773" i="1"/>
  <c r="BQ773" i="1"/>
  <c r="BK773" i="1"/>
  <c r="BS773" i="1"/>
  <c r="CE759" i="1"/>
  <c r="BY759" i="1"/>
  <c r="BS759" i="1"/>
  <c r="BM759" i="1"/>
  <c r="CG759" i="1"/>
  <c r="CA759" i="1"/>
  <c r="BU759" i="1"/>
  <c r="BO759" i="1"/>
  <c r="CC759" i="1"/>
  <c r="BQ759" i="1"/>
  <c r="CI759" i="1"/>
  <c r="BW759" i="1"/>
  <c r="BK759" i="1"/>
  <c r="CE762" i="1"/>
  <c r="BY762" i="1"/>
  <c r="BS762" i="1"/>
  <c r="BM762" i="1"/>
  <c r="CG762" i="1"/>
  <c r="CA762" i="1"/>
  <c r="BU762" i="1"/>
  <c r="BO762" i="1"/>
  <c r="CI762" i="1"/>
  <c r="BW762" i="1"/>
  <c r="BK762" i="1"/>
  <c r="CC762" i="1"/>
  <c r="BQ762" i="1"/>
  <c r="CI763" i="1"/>
  <c r="CC763" i="1"/>
  <c r="BW763" i="1"/>
  <c r="BQ763" i="1"/>
  <c r="BK763" i="1"/>
  <c r="CE763" i="1"/>
  <c r="BY763" i="1"/>
  <c r="BS763" i="1"/>
  <c r="BM763" i="1"/>
  <c r="CG763" i="1"/>
  <c r="BU763" i="1"/>
  <c r="CA763" i="1"/>
  <c r="BO763" i="1"/>
  <c r="CG758" i="1"/>
  <c r="CA758" i="1"/>
  <c r="BU758" i="1"/>
  <c r="BO758" i="1"/>
  <c r="CI758" i="1"/>
  <c r="CC758" i="1"/>
  <c r="BW758" i="1"/>
  <c r="BQ758" i="1"/>
  <c r="BK758" i="1"/>
  <c r="CE758" i="1"/>
  <c r="BS758" i="1"/>
  <c r="BY758" i="1"/>
  <c r="BM758" i="1"/>
  <c r="CG764" i="1"/>
  <c r="CA764" i="1"/>
  <c r="BU764" i="1"/>
  <c r="BO764" i="1"/>
  <c r="CI764" i="1"/>
  <c r="CC764" i="1"/>
  <c r="BW764" i="1"/>
  <c r="BQ764" i="1"/>
  <c r="BK764" i="1"/>
  <c r="CE764" i="1"/>
  <c r="BS764" i="1"/>
  <c r="BY764" i="1"/>
  <c r="BM764" i="1"/>
  <c r="CG770" i="1"/>
  <c r="CA770" i="1"/>
  <c r="BU770" i="1"/>
  <c r="BO770" i="1"/>
  <c r="CI770" i="1"/>
  <c r="CC770" i="1"/>
  <c r="BW770" i="1"/>
  <c r="BQ770" i="1"/>
  <c r="BK770" i="1"/>
  <c r="CE770" i="1"/>
  <c r="BS770" i="1"/>
  <c r="BY770" i="1"/>
  <c r="BM770" i="1"/>
  <c r="CI754" i="1"/>
  <c r="CC754" i="1"/>
  <c r="BW754" i="1"/>
  <c r="BQ754" i="1"/>
  <c r="BK754" i="1"/>
  <c r="CE754" i="1"/>
  <c r="BY754" i="1"/>
  <c r="BS754" i="1"/>
  <c r="BM754" i="1"/>
  <c r="CA754" i="1"/>
  <c r="BO754" i="1"/>
  <c r="CG754" i="1"/>
  <c r="BU754" i="1"/>
  <c r="CI760" i="1"/>
  <c r="CC760" i="1"/>
  <c r="BW760" i="1"/>
  <c r="BQ760" i="1"/>
  <c r="BK760" i="1"/>
  <c r="CE760" i="1"/>
  <c r="BY760" i="1"/>
  <c r="BS760" i="1"/>
  <c r="BM760" i="1"/>
  <c r="CA760" i="1"/>
  <c r="BO760" i="1"/>
  <c r="CG760" i="1"/>
  <c r="BU760" i="1"/>
  <c r="CI766" i="1"/>
  <c r="CC766" i="1"/>
  <c r="BW766" i="1"/>
  <c r="BQ766" i="1"/>
  <c r="BK766" i="1"/>
  <c r="CE766" i="1"/>
  <c r="BY766" i="1"/>
  <c r="BS766" i="1"/>
  <c r="BM766" i="1"/>
  <c r="CA766" i="1"/>
  <c r="BO766" i="1"/>
  <c r="CG766" i="1"/>
  <c r="BU766" i="1"/>
  <c r="CI772" i="1"/>
  <c r="CC772" i="1"/>
  <c r="BW772" i="1"/>
  <c r="BQ772" i="1"/>
  <c r="BK772" i="1"/>
  <c r="CE772" i="1"/>
  <c r="BY772" i="1"/>
  <c r="BS772" i="1"/>
  <c r="BM772" i="1"/>
  <c r="CA772" i="1"/>
  <c r="CG772" i="1"/>
  <c r="BO772" i="1"/>
  <c r="BU772" i="1"/>
  <c r="CE771" i="1"/>
  <c r="BY771" i="1"/>
  <c r="BS771" i="1"/>
  <c r="BM771" i="1"/>
  <c r="CG771" i="1"/>
  <c r="CA771" i="1"/>
  <c r="BU771" i="1"/>
  <c r="BO771" i="1"/>
  <c r="CC771" i="1"/>
  <c r="BQ771" i="1"/>
  <c r="BW771" i="1"/>
  <c r="BK771" i="1"/>
  <c r="CI771" i="1"/>
  <c r="CG755" i="1"/>
  <c r="CA755" i="1"/>
  <c r="BU755" i="1"/>
  <c r="BO755" i="1"/>
  <c r="CI755" i="1"/>
  <c r="CC755" i="1"/>
  <c r="BW755" i="1"/>
  <c r="BQ755" i="1"/>
  <c r="BK755" i="1"/>
  <c r="BY755" i="1"/>
  <c r="BM755" i="1"/>
  <c r="CE755" i="1"/>
  <c r="BS755" i="1"/>
  <c r="CG761" i="1"/>
  <c r="CA761" i="1"/>
  <c r="BU761" i="1"/>
  <c r="BO761" i="1"/>
  <c r="CI761" i="1"/>
  <c r="CC761" i="1"/>
  <c r="BW761" i="1"/>
  <c r="BQ761" i="1"/>
  <c r="BK761" i="1"/>
  <c r="BY761" i="1"/>
  <c r="BM761" i="1"/>
  <c r="CE761" i="1"/>
  <c r="BS761" i="1"/>
  <c r="CG767" i="1"/>
  <c r="CA767" i="1"/>
  <c r="BU767" i="1"/>
  <c r="BO767" i="1"/>
  <c r="CI767" i="1"/>
  <c r="CC767" i="1"/>
  <c r="BW767" i="1"/>
  <c r="BQ767" i="1"/>
  <c r="BK767" i="1"/>
  <c r="BY767" i="1"/>
  <c r="BM767" i="1"/>
  <c r="CE767" i="1"/>
  <c r="BS767" i="1"/>
  <c r="CE756" i="1"/>
  <c r="BY756" i="1"/>
  <c r="BS756" i="1"/>
  <c r="BM756" i="1"/>
  <c r="CG756" i="1"/>
  <c r="CA756" i="1"/>
  <c r="BU756" i="1"/>
  <c r="BO756" i="1"/>
  <c r="CI756" i="1"/>
  <c r="BW756" i="1"/>
  <c r="BK756" i="1"/>
  <c r="CC756" i="1"/>
  <c r="BQ756" i="1"/>
  <c r="CE768" i="1"/>
  <c r="BY768" i="1"/>
  <c r="BS768" i="1"/>
  <c r="BM768" i="1"/>
  <c r="CG768" i="1"/>
  <c r="CA768" i="1"/>
  <c r="BU768" i="1"/>
  <c r="BO768" i="1"/>
  <c r="CI768" i="1"/>
  <c r="BW768" i="1"/>
  <c r="BK768" i="1"/>
  <c r="CC768" i="1"/>
  <c r="BQ768" i="1"/>
  <c r="CE765" i="1"/>
  <c r="BY765" i="1"/>
  <c r="BS765" i="1"/>
  <c r="BM765" i="1"/>
  <c r="CG765" i="1"/>
  <c r="CA765" i="1"/>
  <c r="BU765" i="1"/>
  <c r="BO765" i="1"/>
  <c r="CC765" i="1"/>
  <c r="BQ765" i="1"/>
  <c r="CI765" i="1"/>
  <c r="BW765" i="1"/>
  <c r="BK765" i="1"/>
  <c r="CI757" i="1"/>
  <c r="CC757" i="1"/>
  <c r="BW757" i="1"/>
  <c r="BQ757" i="1"/>
  <c r="BK757" i="1"/>
  <c r="CE757" i="1"/>
  <c r="BY757" i="1"/>
  <c r="BS757" i="1"/>
  <c r="BM757" i="1"/>
  <c r="CG757" i="1"/>
  <c r="BU757" i="1"/>
  <c r="CA757" i="1"/>
  <c r="BO757" i="1"/>
  <c r="CI769" i="1"/>
  <c r="CC769" i="1"/>
  <c r="BW769" i="1"/>
  <c r="BQ769" i="1"/>
  <c r="BK769" i="1"/>
  <c r="CE769" i="1"/>
  <c r="BY769" i="1"/>
  <c r="BS769" i="1"/>
  <c r="BM769" i="1"/>
  <c r="CG769" i="1"/>
  <c r="BU769" i="1"/>
  <c r="CA769" i="1"/>
  <c r="BO769" i="1"/>
  <c r="CG676" i="1"/>
  <c r="CA676" i="1"/>
  <c r="BU676" i="1"/>
  <c r="BO676" i="1"/>
  <c r="CI676" i="1"/>
  <c r="BY676" i="1"/>
  <c r="BQ676" i="1"/>
  <c r="CE676" i="1"/>
  <c r="BW676" i="1"/>
  <c r="BM676" i="1"/>
  <c r="BS676" i="1"/>
  <c r="BK676" i="1"/>
  <c r="CC676" i="1"/>
  <c r="CE677" i="1"/>
  <c r="BY677" i="1"/>
  <c r="BS677" i="1"/>
  <c r="BM677" i="1"/>
  <c r="CA677" i="1"/>
  <c r="BQ677" i="1"/>
  <c r="CG677" i="1"/>
  <c r="BW677" i="1"/>
  <c r="CI677" i="1"/>
  <c r="BO677" i="1"/>
  <c r="BU677" i="1"/>
  <c r="CC677" i="1"/>
  <c r="BK677" i="1"/>
  <c r="CI672" i="1"/>
  <c r="CC672" i="1"/>
  <c r="BW672" i="1"/>
  <c r="BQ672" i="1"/>
  <c r="BK672" i="1"/>
  <c r="CE672" i="1"/>
  <c r="BU672" i="1"/>
  <c r="BM672" i="1"/>
  <c r="CA672" i="1"/>
  <c r="BS672" i="1"/>
  <c r="BO672" i="1"/>
  <c r="BY672" i="1"/>
  <c r="CG672" i="1"/>
  <c r="AC684" i="1"/>
  <c r="CG661" i="1"/>
  <c r="CA661" i="1"/>
  <c r="BU661" i="1"/>
  <c r="CC661" i="1"/>
  <c r="BK661" i="1"/>
  <c r="BM661" i="1"/>
  <c r="BS661" i="1"/>
  <c r="CI661" i="1"/>
  <c r="BQ661" i="1"/>
  <c r="BY661" i="1"/>
  <c r="BO661" i="1"/>
  <c r="CE661" i="1"/>
  <c r="BW661" i="1"/>
  <c r="CE662" i="1"/>
  <c r="BY662" i="1"/>
  <c r="BS662" i="1"/>
  <c r="BM662" i="1"/>
  <c r="CC662" i="1"/>
  <c r="BU662" i="1"/>
  <c r="BK662" i="1"/>
  <c r="CA662" i="1"/>
  <c r="BQ662" i="1"/>
  <c r="BW662" i="1"/>
  <c r="CI662" i="1"/>
  <c r="CG662" i="1"/>
  <c r="BO662" i="1"/>
  <c r="CE668" i="1"/>
  <c r="BY668" i="1"/>
  <c r="BS668" i="1"/>
  <c r="BM668" i="1"/>
  <c r="CA668" i="1"/>
  <c r="CI668" i="1"/>
  <c r="BQ668" i="1"/>
  <c r="CG668" i="1"/>
  <c r="BO668" i="1"/>
  <c r="BW668" i="1"/>
  <c r="CC668" i="1"/>
  <c r="BK668" i="1"/>
  <c r="BU668" i="1"/>
  <c r="CE674" i="1"/>
  <c r="BY674" i="1"/>
  <c r="BS674" i="1"/>
  <c r="BM674" i="1"/>
  <c r="CG674" i="1"/>
  <c r="BW674" i="1"/>
  <c r="BO674" i="1"/>
  <c r="CC674" i="1"/>
  <c r="BK674" i="1"/>
  <c r="BU674" i="1"/>
  <c r="BQ674" i="1"/>
  <c r="CA674" i="1"/>
  <c r="CI674" i="1"/>
  <c r="CE680" i="1"/>
  <c r="BY680" i="1"/>
  <c r="BS680" i="1"/>
  <c r="BM680" i="1"/>
  <c r="CG680" i="1"/>
  <c r="BK680" i="1"/>
  <c r="BQ680" i="1"/>
  <c r="CA680" i="1"/>
  <c r="BW680" i="1"/>
  <c r="CI680" i="1"/>
  <c r="BU680" i="1"/>
  <c r="CC680" i="1"/>
  <c r="BO680" i="1"/>
  <c r="CI663" i="1"/>
  <c r="CC663" i="1"/>
  <c r="BW663" i="1"/>
  <c r="BQ663" i="1"/>
  <c r="BK663" i="1"/>
  <c r="BU663" i="1"/>
  <c r="CE663" i="1"/>
  <c r="BM663" i="1"/>
  <c r="BS663" i="1"/>
  <c r="CA663" i="1"/>
  <c r="CG663" i="1"/>
  <c r="BO663" i="1"/>
  <c r="BY663" i="1"/>
  <c r="CI669" i="1"/>
  <c r="CC669" i="1"/>
  <c r="BW669" i="1"/>
  <c r="BQ669" i="1"/>
  <c r="BK669" i="1"/>
  <c r="BS669" i="1"/>
  <c r="CA669" i="1"/>
  <c r="BY669" i="1"/>
  <c r="CG669" i="1"/>
  <c r="BU669" i="1"/>
  <c r="BO669" i="1"/>
  <c r="CE669" i="1"/>
  <c r="BM669" i="1"/>
  <c r="CI675" i="1"/>
  <c r="CC675" i="1"/>
  <c r="BW675" i="1"/>
  <c r="BQ675" i="1"/>
  <c r="BK675" i="1"/>
  <c r="CG675" i="1"/>
  <c r="BY675" i="1"/>
  <c r="BO675" i="1"/>
  <c r="CE675" i="1"/>
  <c r="BM675" i="1"/>
  <c r="BU675" i="1"/>
  <c r="BS675" i="1"/>
  <c r="CA675" i="1"/>
  <c r="CG670" i="1"/>
  <c r="CA670" i="1"/>
  <c r="BU670" i="1"/>
  <c r="BO670" i="1"/>
  <c r="CC670" i="1"/>
  <c r="BS670" i="1"/>
  <c r="BK670" i="1"/>
  <c r="BY670" i="1"/>
  <c r="BQ670" i="1"/>
  <c r="CI670" i="1"/>
  <c r="CE670" i="1"/>
  <c r="BM670" i="1"/>
  <c r="BW670" i="1"/>
  <c r="CI678" i="1"/>
  <c r="CC678" i="1"/>
  <c r="BW678" i="1"/>
  <c r="BQ678" i="1"/>
  <c r="BK678" i="1"/>
  <c r="CA678" i="1"/>
  <c r="BS678" i="1"/>
  <c r="BY678" i="1"/>
  <c r="CG678" i="1"/>
  <c r="BO678" i="1"/>
  <c r="BU678" i="1"/>
  <c r="CE678" i="1"/>
  <c r="BM678" i="1"/>
  <c r="CE665" i="1"/>
  <c r="BY665" i="1"/>
  <c r="BS665" i="1"/>
  <c r="BM665" i="1"/>
  <c r="BW665" i="1"/>
  <c r="CG665" i="1"/>
  <c r="BO665" i="1"/>
  <c r="BU665" i="1"/>
  <c r="CC665" i="1"/>
  <c r="CI665" i="1"/>
  <c r="BQ665" i="1"/>
  <c r="BK665" i="1"/>
  <c r="CA665" i="1"/>
  <c r="CG667" i="1"/>
  <c r="CA667" i="1"/>
  <c r="BU667" i="1"/>
  <c r="BO667" i="1"/>
  <c r="BY667" i="1"/>
  <c r="CI667" i="1"/>
  <c r="BQ667" i="1"/>
  <c r="BW667" i="1"/>
  <c r="CE667" i="1"/>
  <c r="BS667" i="1"/>
  <c r="BM667" i="1"/>
  <c r="CC667" i="1"/>
  <c r="BK667" i="1"/>
  <c r="CG673" i="1"/>
  <c r="CA673" i="1"/>
  <c r="BU673" i="1"/>
  <c r="BO673" i="1"/>
  <c r="CE673" i="1"/>
  <c r="BW673" i="1"/>
  <c r="BM673" i="1"/>
  <c r="CC673" i="1"/>
  <c r="BK673" i="1"/>
  <c r="BS673" i="1"/>
  <c r="BQ673" i="1"/>
  <c r="CI673" i="1"/>
  <c r="BY673" i="1"/>
  <c r="CG679" i="1"/>
  <c r="CA679" i="1"/>
  <c r="BU679" i="1"/>
  <c r="BO679" i="1"/>
  <c r="CC679" i="1"/>
  <c r="BS679" i="1"/>
  <c r="BK679" i="1"/>
  <c r="BY679" i="1"/>
  <c r="BQ679" i="1"/>
  <c r="CI679" i="1"/>
  <c r="BW679" i="1"/>
  <c r="BM679" i="1"/>
  <c r="CE679" i="1"/>
  <c r="CG664" i="1"/>
  <c r="CA664" i="1"/>
  <c r="BU664" i="1"/>
  <c r="BO664" i="1"/>
  <c r="CE664" i="1"/>
  <c r="BM664" i="1"/>
  <c r="BW664" i="1"/>
  <c r="CC664" i="1"/>
  <c r="BK664" i="1"/>
  <c r="BS664" i="1"/>
  <c r="BY664" i="1"/>
  <c r="CI664" i="1"/>
  <c r="BQ664" i="1"/>
  <c r="CE671" i="1"/>
  <c r="BY671" i="1"/>
  <c r="BS671" i="1"/>
  <c r="BM671" i="1"/>
  <c r="CC671" i="1"/>
  <c r="BU671" i="1"/>
  <c r="CI671" i="1"/>
  <c r="BQ671" i="1"/>
  <c r="BK671" i="1"/>
  <c r="CA671" i="1"/>
  <c r="BO671" i="1"/>
  <c r="BW671" i="1"/>
  <c r="CG671" i="1"/>
  <c r="CI666" i="1"/>
  <c r="CC666" i="1"/>
  <c r="BW666" i="1"/>
  <c r="BQ666" i="1"/>
  <c r="BK666" i="1"/>
  <c r="CG666" i="1"/>
  <c r="BY666" i="1"/>
  <c r="BO666" i="1"/>
  <c r="CE666" i="1"/>
  <c r="BM666" i="1"/>
  <c r="BU666" i="1"/>
  <c r="CA666" i="1"/>
  <c r="BS666" i="1"/>
  <c r="CG494" i="1"/>
  <c r="CA494" i="1"/>
  <c r="BU494" i="1"/>
  <c r="BO494" i="1"/>
  <c r="CE494" i="1"/>
  <c r="BY494" i="1"/>
  <c r="BS494" i="1"/>
  <c r="BM494" i="1"/>
  <c r="CI494" i="1"/>
  <c r="CC494" i="1"/>
  <c r="BW494" i="1"/>
  <c r="BQ494" i="1"/>
  <c r="BK494" i="1"/>
  <c r="CK962" i="1"/>
  <c r="E37" i="11"/>
  <c r="AO942" i="1"/>
  <c r="BB950" i="1"/>
  <c r="A129" i="1"/>
  <c r="AF942" i="1"/>
  <c r="AI942" i="1"/>
  <c r="AV942" i="1"/>
  <c r="BD950" i="1"/>
  <c r="AY950" i="1"/>
  <c r="AW942" i="1"/>
  <c r="AF950" i="1"/>
  <c r="CG963" i="1"/>
  <c r="BK963" i="1"/>
  <c r="AL950" i="1"/>
  <c r="AZ950" i="1"/>
  <c r="CH963" i="1"/>
  <c r="BB942" i="1"/>
  <c r="AZ942" i="1"/>
  <c r="CI963" i="1"/>
  <c r="AW950" i="1"/>
  <c r="BC950" i="1"/>
  <c r="AN950" i="1"/>
  <c r="AS942" i="1"/>
  <c r="AR950" i="1"/>
  <c r="AH950" i="1"/>
  <c r="AX950" i="1"/>
  <c r="BE950" i="1"/>
  <c r="AX942" i="1"/>
  <c r="CK950" i="1"/>
  <c r="AQ942" i="1"/>
  <c r="BC942" i="1"/>
  <c r="AS950" i="1"/>
  <c r="CK942" i="1"/>
  <c r="CK943" i="1"/>
  <c r="AK942" i="1"/>
  <c r="AH942" i="1"/>
  <c r="AL942" i="1"/>
  <c r="AG942" i="1"/>
  <c r="BG949" i="1"/>
  <c r="AM950" i="1"/>
  <c r="AT942" i="1"/>
  <c r="AR942" i="1"/>
  <c r="AO950" i="1"/>
  <c r="BF949" i="1"/>
  <c r="AG950" i="1"/>
  <c r="AM942" i="1"/>
  <c r="BA942" i="1"/>
  <c r="CJ945" i="1"/>
  <c r="BF947" i="1"/>
  <c r="AJ942" i="1"/>
  <c r="AY942" i="1"/>
  <c r="AP942" i="1"/>
  <c r="BD942" i="1"/>
  <c r="AT950" i="1"/>
  <c r="BF942" i="1"/>
  <c r="AV950" i="1"/>
  <c r="CJ939" i="1"/>
  <c r="CJ954" i="1"/>
  <c r="CJ957" i="1"/>
  <c r="CJ959" i="1"/>
  <c r="CJ944" i="1"/>
  <c r="BE942" i="1"/>
  <c r="AK950" i="1"/>
  <c r="AP950" i="1"/>
  <c r="CJ951" i="1"/>
  <c r="CJ962" i="1"/>
  <c r="CJ958" i="1"/>
  <c r="CJ942" i="1"/>
  <c r="CJ956" i="1"/>
  <c r="AQ950" i="1"/>
  <c r="CJ947" i="1"/>
  <c r="CJ946" i="1"/>
  <c r="CJ960" i="1"/>
  <c r="CJ950" i="1"/>
  <c r="CJ961" i="1"/>
  <c r="AN942" i="1"/>
  <c r="AU942" i="1"/>
  <c r="AU950" i="1"/>
  <c r="CJ941" i="1"/>
  <c r="CJ952" i="1"/>
  <c r="CJ955" i="1"/>
  <c r="CJ943" i="1"/>
  <c r="CJ953" i="1"/>
  <c r="CJ949" i="1"/>
  <c r="CJ940" i="1"/>
  <c r="BG948" i="1"/>
  <c r="BF948" i="1"/>
  <c r="BW963" i="1"/>
  <c r="BM963" i="1"/>
  <c r="CE963" i="1"/>
  <c r="BV963" i="1"/>
  <c r="BA950" i="1"/>
  <c r="BN963" i="1"/>
  <c r="CK939" i="1"/>
  <c r="CK945" i="1"/>
  <c r="CK948" i="1"/>
  <c r="CK949" i="1"/>
  <c r="CK940" i="1"/>
  <c r="CK946" i="1"/>
  <c r="CK953" i="1"/>
  <c r="CK956" i="1"/>
  <c r="CK958" i="1"/>
  <c r="CK961" i="1"/>
  <c r="CK944" i="1"/>
  <c r="CK947" i="1"/>
  <c r="CK941" i="1"/>
  <c r="CK952" i="1"/>
  <c r="CK955" i="1"/>
  <c r="CK951" i="1"/>
  <c r="CK954" i="1"/>
  <c r="CK959" i="1"/>
  <c r="CK957" i="1"/>
  <c r="CK960" i="1"/>
  <c r="BT963" i="1"/>
  <c r="BS963" i="1"/>
  <c r="BY963" i="1"/>
  <c r="BJ963" i="1"/>
  <c r="AJ950" i="1"/>
  <c r="BQ963" i="1"/>
  <c r="CC963" i="1"/>
  <c r="BR963" i="1"/>
  <c r="BG947" i="1"/>
  <c r="BZ963" i="1"/>
  <c r="CA963" i="1"/>
  <c r="BP963" i="1"/>
  <c r="CB963" i="1"/>
  <c r="BL963" i="1"/>
  <c r="BX963" i="1"/>
  <c r="AI950" i="1"/>
  <c r="CF963" i="1"/>
  <c r="BO963" i="1"/>
  <c r="CD963" i="1"/>
  <c r="C7" i="5"/>
  <c r="D7" i="5"/>
  <c r="E7" i="5"/>
  <c r="F7" i="5"/>
  <c r="G7" i="5"/>
  <c r="H7" i="5"/>
  <c r="H7" i="10" s="1"/>
  <c r="I7" i="5"/>
  <c r="J7" i="5"/>
  <c r="J7" i="10" s="1"/>
  <c r="K7" i="5"/>
  <c r="L7" i="5"/>
  <c r="M7" i="5"/>
  <c r="N7" i="5"/>
  <c r="O7" i="5"/>
  <c r="P7" i="5"/>
  <c r="P7" i="10" s="1"/>
  <c r="Q7" i="5"/>
  <c r="R7" i="5"/>
  <c r="S7" i="5"/>
  <c r="T7" i="5"/>
  <c r="U7" i="5"/>
  <c r="U7" i="10" s="1"/>
  <c r="V7" i="5"/>
  <c r="V7" i="10" s="1"/>
  <c r="W7" i="5"/>
  <c r="X7" i="5"/>
  <c r="Y7" i="5"/>
  <c r="Z7" i="5"/>
  <c r="Z7" i="10" s="1"/>
  <c r="AA7" i="5"/>
  <c r="C8" i="5"/>
  <c r="C8" i="10" s="1"/>
  <c r="D8" i="5"/>
  <c r="E8" i="5"/>
  <c r="F8" i="5"/>
  <c r="G8" i="5"/>
  <c r="H8" i="5"/>
  <c r="H8" i="10" s="1"/>
  <c r="I8" i="5"/>
  <c r="I8" i="10" s="1"/>
  <c r="J8" i="5"/>
  <c r="K8" i="5"/>
  <c r="L8" i="5"/>
  <c r="M8" i="5"/>
  <c r="M8" i="10" s="1"/>
  <c r="N8" i="5"/>
  <c r="N8" i="10" s="1"/>
  <c r="O8" i="5"/>
  <c r="O8" i="10" s="1"/>
  <c r="P8" i="5"/>
  <c r="Q8" i="5"/>
  <c r="R8" i="5"/>
  <c r="S8" i="5"/>
  <c r="S8" i="10" s="1"/>
  <c r="T8" i="5"/>
  <c r="T8" i="10" s="1"/>
  <c r="U8" i="5"/>
  <c r="U8" i="10" s="1"/>
  <c r="V8" i="5"/>
  <c r="W8" i="5"/>
  <c r="X8" i="5"/>
  <c r="Y8" i="5"/>
  <c r="Z8" i="5"/>
  <c r="Z8" i="10" s="1"/>
  <c r="AA8" i="5"/>
  <c r="AA8" i="10" s="1"/>
  <c r="C9" i="5"/>
  <c r="D9" i="5"/>
  <c r="E9" i="5"/>
  <c r="F9" i="5"/>
  <c r="F9" i="10" s="1"/>
  <c r="G9" i="5"/>
  <c r="G9" i="10" s="1"/>
  <c r="H9" i="5"/>
  <c r="H9" i="10" s="1"/>
  <c r="I9" i="5"/>
  <c r="J9" i="5"/>
  <c r="K9" i="5"/>
  <c r="L9" i="5"/>
  <c r="M9" i="5"/>
  <c r="M9" i="10" s="1"/>
  <c r="N9" i="5"/>
  <c r="N9" i="10" s="1"/>
  <c r="O9" i="5"/>
  <c r="P9" i="5"/>
  <c r="Q9" i="5"/>
  <c r="R9" i="5"/>
  <c r="S9" i="5"/>
  <c r="S9" i="10" s="1"/>
  <c r="T9" i="5"/>
  <c r="T9" i="10" s="1"/>
  <c r="U9" i="5"/>
  <c r="V9" i="5"/>
  <c r="W9" i="5"/>
  <c r="X9" i="5"/>
  <c r="X9" i="10" s="1"/>
  <c r="Y9" i="5"/>
  <c r="Y9" i="10" s="1"/>
  <c r="Z9" i="5"/>
  <c r="Z9" i="10" s="1"/>
  <c r="AA9" i="5"/>
  <c r="C10" i="5"/>
  <c r="D10" i="5"/>
  <c r="E10" i="5"/>
  <c r="E10" i="10" s="1"/>
  <c r="F10" i="5"/>
  <c r="F10" i="10" s="1"/>
  <c r="G10" i="5"/>
  <c r="G10" i="10" s="1"/>
  <c r="H10" i="5"/>
  <c r="I10" i="5"/>
  <c r="J10" i="5"/>
  <c r="K10" i="5"/>
  <c r="L10" i="5"/>
  <c r="L10" i="10" s="1"/>
  <c r="M10" i="5"/>
  <c r="M10" i="10" s="1"/>
  <c r="N10" i="5"/>
  <c r="O10" i="5"/>
  <c r="P10" i="5"/>
  <c r="Q10" i="5"/>
  <c r="Q10" i="10" s="1"/>
  <c r="R10" i="5"/>
  <c r="R10" i="10" s="1"/>
  <c r="S10" i="5"/>
  <c r="S10" i="10" s="1"/>
  <c r="T10" i="5"/>
  <c r="U10" i="5"/>
  <c r="V10" i="5"/>
  <c r="W10" i="5"/>
  <c r="X10" i="5"/>
  <c r="X10" i="10" s="1"/>
  <c r="Y10" i="5"/>
  <c r="Y10" i="10" s="1"/>
  <c r="Z10" i="5"/>
  <c r="AA10" i="5"/>
  <c r="C11" i="5"/>
  <c r="D11" i="5"/>
  <c r="E11" i="5"/>
  <c r="E11" i="10" s="1"/>
  <c r="F11" i="5"/>
  <c r="F11" i="10" s="1"/>
  <c r="G11" i="5"/>
  <c r="H11" i="5"/>
  <c r="I11" i="5"/>
  <c r="J11" i="5"/>
  <c r="K11" i="5"/>
  <c r="K11" i="10" s="1"/>
  <c r="L11" i="5"/>
  <c r="L11" i="10" s="1"/>
  <c r="M11" i="5"/>
  <c r="N11" i="5"/>
  <c r="O11" i="5"/>
  <c r="P11" i="5"/>
  <c r="Q11" i="5"/>
  <c r="Q11" i="10" s="1"/>
  <c r="R11" i="5"/>
  <c r="R11" i="10" s="1"/>
  <c r="S11" i="5"/>
  <c r="T11" i="5"/>
  <c r="U11" i="5"/>
  <c r="V11" i="5"/>
  <c r="W11" i="5"/>
  <c r="W11" i="10" s="1"/>
  <c r="X11" i="5"/>
  <c r="Y11" i="5"/>
  <c r="Z11" i="5"/>
  <c r="AA11" i="5"/>
  <c r="C12" i="5"/>
  <c r="C12" i="10" s="1"/>
  <c r="D12" i="5"/>
  <c r="D12" i="10" s="1"/>
  <c r="E12" i="5"/>
  <c r="E12" i="10" s="1"/>
  <c r="F12" i="5"/>
  <c r="G12" i="5"/>
  <c r="H12" i="5"/>
  <c r="I12" i="5"/>
  <c r="J12" i="5"/>
  <c r="J12" i="10" s="1"/>
  <c r="K12" i="5"/>
  <c r="L12" i="5"/>
  <c r="M12" i="5"/>
  <c r="N12" i="5"/>
  <c r="O12" i="5"/>
  <c r="P12" i="5"/>
  <c r="P12" i="10" s="1"/>
  <c r="Q12" i="5"/>
  <c r="Q12" i="10" s="1"/>
  <c r="R12" i="5"/>
  <c r="S12" i="5"/>
  <c r="T12" i="5"/>
  <c r="U12" i="5"/>
  <c r="V12" i="5"/>
  <c r="V12" i="10" s="1"/>
  <c r="W12" i="5"/>
  <c r="W12" i="10" s="1"/>
  <c r="X12" i="5"/>
  <c r="Y12" i="5"/>
  <c r="Z12" i="5"/>
  <c r="AA12" i="5"/>
  <c r="AA12" i="10" s="1"/>
  <c r="C13" i="5"/>
  <c r="C13" i="10" s="1"/>
  <c r="D13" i="5"/>
  <c r="D13" i="10" s="1"/>
  <c r="E13" i="5"/>
  <c r="F13" i="5"/>
  <c r="G13" i="5"/>
  <c r="H13" i="5"/>
  <c r="I13" i="5"/>
  <c r="I13" i="10" s="1"/>
  <c r="J13" i="5"/>
  <c r="J13" i="10" s="1"/>
  <c r="K13" i="5"/>
  <c r="L13" i="5"/>
  <c r="M13" i="5"/>
  <c r="N13" i="5"/>
  <c r="N13" i="10" s="1"/>
  <c r="O13" i="5"/>
  <c r="O13" i="10" s="1"/>
  <c r="P13" i="5"/>
  <c r="P13" i="10" s="1"/>
  <c r="Q13" i="5"/>
  <c r="R13" i="5"/>
  <c r="S13" i="5"/>
  <c r="T13" i="5"/>
  <c r="U13" i="5"/>
  <c r="U13" i="10" s="1"/>
  <c r="V13" i="5"/>
  <c r="V13" i="10" s="1"/>
  <c r="W13" i="5"/>
  <c r="X13" i="5"/>
  <c r="Y13" i="5"/>
  <c r="Z13" i="5"/>
  <c r="AA13" i="5"/>
  <c r="AA13" i="10" s="1"/>
  <c r="C14" i="5"/>
  <c r="C14" i="10" s="1"/>
  <c r="D14" i="5"/>
  <c r="E14" i="5"/>
  <c r="F14" i="5"/>
  <c r="G14" i="5"/>
  <c r="H14" i="5"/>
  <c r="H14" i="10" s="1"/>
  <c r="I14" i="5"/>
  <c r="I14" i="10" s="1"/>
  <c r="J14" i="5"/>
  <c r="K14" i="5"/>
  <c r="L14" i="5"/>
  <c r="M14" i="5"/>
  <c r="M14" i="10" s="1"/>
  <c r="N14" i="5"/>
  <c r="N14" i="10" s="1"/>
  <c r="O14" i="5"/>
  <c r="O14" i="10" s="1"/>
  <c r="P14" i="5"/>
  <c r="Q14" i="5"/>
  <c r="R14" i="5"/>
  <c r="S14" i="5"/>
  <c r="T14" i="5"/>
  <c r="T14" i="10" s="1"/>
  <c r="U14" i="5"/>
  <c r="U14" i="10" s="1"/>
  <c r="V14" i="5"/>
  <c r="W14" i="5"/>
  <c r="X14" i="5"/>
  <c r="Y14" i="5"/>
  <c r="Z14" i="5"/>
  <c r="Z14" i="10" s="1"/>
  <c r="AA14" i="5"/>
  <c r="AA14" i="10" s="1"/>
  <c r="C15" i="5"/>
  <c r="D15" i="5"/>
  <c r="E15" i="5"/>
  <c r="F15" i="5"/>
  <c r="G15" i="5"/>
  <c r="G15" i="10" s="1"/>
  <c r="H15" i="5"/>
  <c r="H15" i="10" s="1"/>
  <c r="I15" i="5"/>
  <c r="J15" i="5"/>
  <c r="K15" i="5"/>
  <c r="L15" i="5"/>
  <c r="M15" i="5"/>
  <c r="M15" i="10" s="1"/>
  <c r="N15" i="5"/>
  <c r="N15" i="10" s="1"/>
  <c r="O15" i="5"/>
  <c r="P15" i="5"/>
  <c r="Q15" i="5"/>
  <c r="R15" i="5"/>
  <c r="R15" i="10" s="1"/>
  <c r="S15" i="5"/>
  <c r="T15" i="5"/>
  <c r="T15" i="10" s="1"/>
  <c r="U15" i="5"/>
  <c r="V15" i="5"/>
  <c r="W15" i="5"/>
  <c r="X15" i="5"/>
  <c r="X15" i="10" s="1"/>
  <c r="Y15" i="5"/>
  <c r="Y15" i="10" s="1"/>
  <c r="Z15" i="5"/>
  <c r="Z15" i="10" s="1"/>
  <c r="AA15" i="5"/>
  <c r="C16" i="5"/>
  <c r="D16" i="5"/>
  <c r="E16" i="5"/>
  <c r="F16" i="5"/>
  <c r="F16" i="10" s="1"/>
  <c r="G16" i="5"/>
  <c r="G16" i="10" s="1"/>
  <c r="H16" i="5"/>
  <c r="I16" i="5"/>
  <c r="J16" i="5"/>
  <c r="K16" i="5"/>
  <c r="K16" i="10" s="1"/>
  <c r="L16" i="5"/>
  <c r="L16" i="10" s="1"/>
  <c r="M16" i="5"/>
  <c r="M16" i="10" s="1"/>
  <c r="N16" i="5"/>
  <c r="O16" i="5"/>
  <c r="P16" i="5"/>
  <c r="Q16" i="5"/>
  <c r="R16" i="5"/>
  <c r="R16" i="10" s="1"/>
  <c r="S16" i="5"/>
  <c r="S16" i="10" s="1"/>
  <c r="T16" i="5"/>
  <c r="U16" i="5"/>
  <c r="V16" i="5"/>
  <c r="W16" i="5"/>
  <c r="X16" i="5"/>
  <c r="X16" i="10" s="1"/>
  <c r="Y16" i="5"/>
  <c r="Y16" i="10" s="1"/>
  <c r="Z16" i="5"/>
  <c r="AA16" i="5"/>
  <c r="C17" i="5"/>
  <c r="D17" i="5"/>
  <c r="D17" i="10" s="1"/>
  <c r="E17" i="5"/>
  <c r="E17" i="10" s="1"/>
  <c r="F17" i="5"/>
  <c r="F17" i="10" s="1"/>
  <c r="G17" i="5"/>
  <c r="H17" i="5"/>
  <c r="I17" i="5"/>
  <c r="J17" i="5"/>
  <c r="J17" i="10" s="1"/>
  <c r="K17" i="5"/>
  <c r="K17" i="10" s="1"/>
  <c r="L17" i="5"/>
  <c r="L17" i="10" s="1"/>
  <c r="M17" i="5"/>
  <c r="N17" i="5"/>
  <c r="O17" i="5"/>
  <c r="P17" i="5"/>
  <c r="Q17" i="5"/>
  <c r="Q17" i="10" s="1"/>
  <c r="R17" i="5"/>
  <c r="R17" i="10" s="1"/>
  <c r="S17" i="5"/>
  <c r="T17" i="5"/>
  <c r="U17" i="5"/>
  <c r="V17" i="5"/>
  <c r="W17" i="5"/>
  <c r="W17" i="10" s="1"/>
  <c r="X17" i="5"/>
  <c r="X17" i="10" s="1"/>
  <c r="Y17" i="5"/>
  <c r="Z17" i="5"/>
  <c r="AA17" i="5"/>
  <c r="C18" i="5"/>
  <c r="D18" i="5"/>
  <c r="D18" i="10" s="1"/>
  <c r="E18" i="5"/>
  <c r="E18" i="10" s="1"/>
  <c r="F18" i="5"/>
  <c r="G18" i="5"/>
  <c r="H18" i="5"/>
  <c r="I18" i="5"/>
  <c r="J18" i="5"/>
  <c r="J18" i="10" s="1"/>
  <c r="K18" i="5"/>
  <c r="K18" i="10" s="1"/>
  <c r="L18" i="5"/>
  <c r="M18" i="5"/>
  <c r="N18" i="5"/>
  <c r="O18" i="5"/>
  <c r="O18" i="10" s="1"/>
  <c r="P18" i="5"/>
  <c r="P18" i="10" s="1"/>
  <c r="Q18" i="5"/>
  <c r="Q18" i="10" s="1"/>
  <c r="R18" i="5"/>
  <c r="S18" i="5"/>
  <c r="T18" i="5"/>
  <c r="U18" i="5"/>
  <c r="V18" i="5"/>
  <c r="V18" i="10" s="1"/>
  <c r="W18" i="5"/>
  <c r="W18" i="10" s="1"/>
  <c r="X18" i="5"/>
  <c r="Y18" i="5"/>
  <c r="Z18" i="5"/>
  <c r="AA18" i="5"/>
  <c r="C19" i="5"/>
  <c r="C19" i="10" s="1"/>
  <c r="D19" i="5"/>
  <c r="D19" i="10" s="1"/>
  <c r="E19" i="5"/>
  <c r="F19" i="5"/>
  <c r="G19" i="5"/>
  <c r="H19" i="5"/>
  <c r="H19" i="10" s="1"/>
  <c r="I19" i="5"/>
  <c r="J19" i="5"/>
  <c r="J19" i="10" s="1"/>
  <c r="K19" i="5"/>
  <c r="L19" i="5"/>
  <c r="M19" i="5"/>
  <c r="N19" i="5"/>
  <c r="O19" i="5"/>
  <c r="O19" i="10" s="1"/>
  <c r="P19" i="5"/>
  <c r="P19" i="10" s="1"/>
  <c r="Q19" i="5"/>
  <c r="R19" i="5"/>
  <c r="S19" i="5"/>
  <c r="T19" i="5"/>
  <c r="U19" i="5"/>
  <c r="U19" i="10" s="1"/>
  <c r="V19" i="5"/>
  <c r="V19" i="10" s="1"/>
  <c r="W19" i="5"/>
  <c r="X19" i="5"/>
  <c r="Y19" i="5"/>
  <c r="Z19" i="5"/>
  <c r="Z19" i="10" s="1"/>
  <c r="AA19" i="5"/>
  <c r="AA19" i="10" s="1"/>
  <c r="C20" i="5"/>
  <c r="C20" i="10" s="1"/>
  <c r="D20" i="5"/>
  <c r="E20" i="5"/>
  <c r="F20" i="5"/>
  <c r="G20" i="5"/>
  <c r="H20" i="5"/>
  <c r="H20" i="10" s="1"/>
  <c r="I20" i="5"/>
  <c r="I20" i="10" s="1"/>
  <c r="J20" i="5"/>
  <c r="K20" i="5"/>
  <c r="L20" i="5"/>
  <c r="M20" i="5"/>
  <c r="N20" i="5"/>
  <c r="N20" i="10" s="1"/>
  <c r="O20" i="5"/>
  <c r="P20" i="5"/>
  <c r="Q20" i="5"/>
  <c r="R20" i="5"/>
  <c r="S20" i="5"/>
  <c r="S20" i="10" s="1"/>
  <c r="T20" i="5"/>
  <c r="T20" i="10" s="1"/>
  <c r="U20" i="5"/>
  <c r="U20" i="10" s="1"/>
  <c r="V20" i="5"/>
  <c r="W20" i="5"/>
  <c r="X20" i="5"/>
  <c r="Y20" i="5"/>
  <c r="Z20" i="5"/>
  <c r="AA20" i="5"/>
  <c r="AA20" i="10" s="1"/>
  <c r="C21" i="5"/>
  <c r="D21" i="5"/>
  <c r="E21" i="5"/>
  <c r="F21" i="5"/>
  <c r="G21" i="5"/>
  <c r="G21" i="10" s="1"/>
  <c r="H21" i="5"/>
  <c r="H21" i="10" s="1"/>
  <c r="I21" i="5"/>
  <c r="J21" i="5"/>
  <c r="K21" i="5"/>
  <c r="L21" i="5"/>
  <c r="L21" i="10" s="1"/>
  <c r="M21" i="5"/>
  <c r="M21" i="10" s="1"/>
  <c r="N21" i="5"/>
  <c r="N21" i="10" s="1"/>
  <c r="O21" i="5"/>
  <c r="P21" i="5"/>
  <c r="Q21" i="5"/>
  <c r="R21" i="5"/>
  <c r="S21" i="5"/>
  <c r="S21" i="10" s="1"/>
  <c r="T21" i="5"/>
  <c r="U21" i="5"/>
  <c r="V21" i="5"/>
  <c r="W21" i="5"/>
  <c r="X21" i="5"/>
  <c r="Y21" i="5"/>
  <c r="Y21" i="10" s="1"/>
  <c r="Z21" i="5"/>
  <c r="Z21" i="10" s="1"/>
  <c r="AA21" i="5"/>
  <c r="C22" i="5"/>
  <c r="D22" i="5"/>
  <c r="E22" i="5"/>
  <c r="E22" i="10" s="1"/>
  <c r="F22" i="5"/>
  <c r="F22" i="10" s="1"/>
  <c r="G22" i="5"/>
  <c r="G22" i="10" s="1"/>
  <c r="H22" i="5"/>
  <c r="I22" i="5"/>
  <c r="J22" i="5"/>
  <c r="K22" i="5"/>
  <c r="L22" i="5"/>
  <c r="M22" i="5"/>
  <c r="M22" i="10" s="1"/>
  <c r="N22" i="5"/>
  <c r="O22" i="5"/>
  <c r="P22" i="5"/>
  <c r="Q22" i="5"/>
  <c r="R22" i="5"/>
  <c r="R22" i="10" s="1"/>
  <c r="S22" i="5"/>
  <c r="S22" i="10" s="1"/>
  <c r="T22" i="5"/>
  <c r="U22" i="5"/>
  <c r="V22" i="5"/>
  <c r="W22" i="5"/>
  <c r="W22" i="10" s="1"/>
  <c r="X22" i="5"/>
  <c r="X22" i="10" s="1"/>
  <c r="Y22" i="5"/>
  <c r="Y22" i="10" s="1"/>
  <c r="Z22" i="5"/>
  <c r="AA22" i="5"/>
  <c r="C23" i="5"/>
  <c r="D23" i="5"/>
  <c r="E23" i="5"/>
  <c r="E23" i="10" s="1"/>
  <c r="F23" i="5"/>
  <c r="F23" i="10" s="1"/>
  <c r="G23" i="5"/>
  <c r="H23" i="5"/>
  <c r="I23" i="5"/>
  <c r="J23" i="5"/>
  <c r="K23" i="5"/>
  <c r="K23" i="10" s="1"/>
  <c r="L23" i="5"/>
  <c r="M23" i="5"/>
  <c r="N23" i="5"/>
  <c r="O23" i="5"/>
  <c r="P23" i="5"/>
  <c r="P23" i="10" s="1"/>
  <c r="Q23" i="5"/>
  <c r="Q23" i="10" s="1"/>
  <c r="R23" i="5"/>
  <c r="R23" i="10" s="1"/>
  <c r="S23" i="5"/>
  <c r="T23" i="5"/>
  <c r="U23" i="5"/>
  <c r="V23" i="5"/>
  <c r="W23" i="5"/>
  <c r="W23" i="10" s="1"/>
  <c r="X23" i="5"/>
  <c r="X23" i="10" s="1"/>
  <c r="Y23" i="5"/>
  <c r="Z23" i="5"/>
  <c r="AA23" i="5"/>
  <c r="C24" i="5"/>
  <c r="D24" i="5"/>
  <c r="D24" i="10" s="1"/>
  <c r="E24" i="5"/>
  <c r="E24" i="10" s="1"/>
  <c r="F24" i="5"/>
  <c r="G24" i="5"/>
  <c r="H24" i="5"/>
  <c r="I24" i="5"/>
  <c r="I24" i="10" s="1"/>
  <c r="J24" i="5"/>
  <c r="J24" i="10" s="1"/>
  <c r="K24" i="5"/>
  <c r="K24" i="10" s="1"/>
  <c r="L24" i="5"/>
  <c r="M24" i="5"/>
  <c r="N24" i="5"/>
  <c r="O24" i="5"/>
  <c r="P24" i="5"/>
  <c r="P24" i="10" s="1"/>
  <c r="Q24" i="5"/>
  <c r="Q24" i="10" s="1"/>
  <c r="R24" i="5"/>
  <c r="S24" i="5"/>
  <c r="T24" i="5"/>
  <c r="U24" i="5"/>
  <c r="V24" i="5"/>
  <c r="V24" i="10" s="1"/>
  <c r="W24" i="5"/>
  <c r="X24" i="5"/>
  <c r="Y24" i="5"/>
  <c r="Z24" i="5"/>
  <c r="AA24" i="5"/>
  <c r="C25" i="5"/>
  <c r="C25" i="10" s="1"/>
  <c r="D25" i="5"/>
  <c r="E25" i="5"/>
  <c r="F25" i="5"/>
  <c r="G25" i="5"/>
  <c r="H25" i="5"/>
  <c r="H25" i="10" s="1"/>
  <c r="I25" i="5"/>
  <c r="I25" i="10" s="1"/>
  <c r="J25" i="5"/>
  <c r="K25" i="5"/>
  <c r="L25" i="5"/>
  <c r="M25" i="5"/>
  <c r="N25" i="5"/>
  <c r="O25" i="5"/>
  <c r="O25" i="10" s="1"/>
  <c r="P25" i="5"/>
  <c r="Q25" i="5"/>
  <c r="R25" i="5"/>
  <c r="S25" i="5"/>
  <c r="T25" i="5"/>
  <c r="T25" i="10" s="1"/>
  <c r="U25" i="5"/>
  <c r="U25" i="10" s="1"/>
  <c r="V25" i="5"/>
  <c r="V25" i="10" s="1"/>
  <c r="W25" i="5"/>
  <c r="X25" i="5"/>
  <c r="Y25" i="5"/>
  <c r="Z25" i="5"/>
  <c r="AA25" i="5"/>
  <c r="AA25" i="10" s="1"/>
  <c r="C26" i="5"/>
  <c r="C26" i="10" s="1"/>
  <c r="D26" i="5"/>
  <c r="E26" i="5"/>
  <c r="F26" i="5"/>
  <c r="G26" i="5"/>
  <c r="H26" i="5"/>
  <c r="H26" i="10" s="1"/>
  <c r="I26" i="5"/>
  <c r="J26" i="5"/>
  <c r="K26" i="5"/>
  <c r="L26" i="5"/>
  <c r="M26" i="5"/>
  <c r="N26" i="5"/>
  <c r="N26" i="10" s="1"/>
  <c r="O26" i="5"/>
  <c r="P26" i="5"/>
  <c r="Q26" i="5"/>
  <c r="R26" i="5"/>
  <c r="S26" i="5"/>
  <c r="T26" i="5"/>
  <c r="U26" i="5"/>
  <c r="U26" i="10" s="1"/>
  <c r="V26" i="5"/>
  <c r="W26" i="5"/>
  <c r="X26" i="5"/>
  <c r="Y26" i="5"/>
  <c r="Z26" i="5"/>
  <c r="Z26" i="10" s="1"/>
  <c r="AA26" i="5"/>
  <c r="C27" i="5"/>
  <c r="D27" i="5"/>
  <c r="E27" i="5"/>
  <c r="F27" i="5"/>
  <c r="F27" i="10" s="1"/>
  <c r="G27" i="5"/>
  <c r="G27" i="10" s="1"/>
  <c r="H27" i="5"/>
  <c r="H27" i="10" s="1"/>
  <c r="I27" i="5"/>
  <c r="J27" i="5"/>
  <c r="K27" i="5"/>
  <c r="L27" i="5"/>
  <c r="M27" i="5"/>
  <c r="M27" i="10" s="1"/>
  <c r="N27" i="5"/>
  <c r="N27" i="10" s="1"/>
  <c r="O27" i="5"/>
  <c r="P27" i="5"/>
  <c r="Q27" i="5"/>
  <c r="R27" i="5"/>
  <c r="S27" i="5"/>
  <c r="S27" i="10" s="1"/>
  <c r="T27" i="5"/>
  <c r="T27" i="10" s="1"/>
  <c r="U27" i="5"/>
  <c r="V27" i="5"/>
  <c r="W27" i="5"/>
  <c r="X27" i="5"/>
  <c r="Y27" i="5"/>
  <c r="Y27" i="10" s="1"/>
  <c r="Z27" i="5"/>
  <c r="Z27" i="10" s="1"/>
  <c r="AA27" i="5"/>
  <c r="C28" i="5"/>
  <c r="D28" i="5"/>
  <c r="D28" i="10" s="1"/>
  <c r="E28" i="5"/>
  <c r="E28" i="10" s="1"/>
  <c r="F28" i="5"/>
  <c r="G28" i="5"/>
  <c r="G28" i="10" s="1"/>
  <c r="H28" i="5"/>
  <c r="I28" i="5"/>
  <c r="J28" i="5"/>
  <c r="J28" i="10" s="1"/>
  <c r="K28" i="5"/>
  <c r="L28" i="5"/>
  <c r="M28" i="5"/>
  <c r="M28" i="10" s="1"/>
  <c r="N28" i="5"/>
  <c r="O28" i="5"/>
  <c r="P28" i="5"/>
  <c r="Q28" i="5"/>
  <c r="Q28" i="10" s="1"/>
  <c r="R28" i="5"/>
  <c r="S28" i="5"/>
  <c r="S28" i="10" s="1"/>
  <c r="T28" i="5"/>
  <c r="U28" i="5"/>
  <c r="V28" i="5"/>
  <c r="V28" i="10" s="1"/>
  <c r="W28" i="5"/>
  <c r="W28" i="10" s="1"/>
  <c r="X28" i="5"/>
  <c r="Y28" i="5"/>
  <c r="Y28" i="10" s="1"/>
  <c r="Z28" i="5"/>
  <c r="AA28" i="5"/>
  <c r="C29" i="5"/>
  <c r="D29" i="5"/>
  <c r="D29" i="10" s="1"/>
  <c r="E29" i="5"/>
  <c r="F29" i="5"/>
  <c r="F29" i="10" s="1"/>
  <c r="G29" i="5"/>
  <c r="H29" i="5"/>
  <c r="I29" i="5"/>
  <c r="J29" i="5"/>
  <c r="J29" i="10" s="1"/>
  <c r="K29" i="5"/>
  <c r="L29" i="5"/>
  <c r="L29" i="10" s="1"/>
  <c r="M29" i="5"/>
  <c r="N29" i="5"/>
  <c r="O29" i="5"/>
  <c r="O29" i="10" s="1"/>
  <c r="P29" i="5"/>
  <c r="P29" i="10" s="1"/>
  <c r="Q29" i="5"/>
  <c r="R29" i="5"/>
  <c r="R29" i="10" s="1"/>
  <c r="S29" i="5"/>
  <c r="T29" i="5"/>
  <c r="U29" i="5"/>
  <c r="U29" i="10" s="1"/>
  <c r="V29" i="5"/>
  <c r="V29" i="10" s="1"/>
  <c r="W29" i="5"/>
  <c r="X29" i="5"/>
  <c r="X29" i="10" s="1"/>
  <c r="Y29" i="5"/>
  <c r="Z29" i="5"/>
  <c r="AA29" i="5"/>
  <c r="AA29" i="10" s="1"/>
  <c r="C30" i="5"/>
  <c r="C30" i="10" s="1"/>
  <c r="D30" i="5"/>
  <c r="E30" i="5"/>
  <c r="E30" i="10" s="1"/>
  <c r="F30" i="5"/>
  <c r="G30" i="5"/>
  <c r="H30" i="5"/>
  <c r="H30" i="10" s="1"/>
  <c r="I30" i="5"/>
  <c r="I30" i="10" s="1"/>
  <c r="J30" i="5"/>
  <c r="K30" i="5"/>
  <c r="L30" i="5"/>
  <c r="M30" i="5"/>
  <c r="N30" i="5"/>
  <c r="N30" i="10" s="1"/>
  <c r="O30" i="5"/>
  <c r="O30" i="10" s="1"/>
  <c r="P30" i="5"/>
  <c r="Q30" i="5"/>
  <c r="Q30" i="10" s="1"/>
  <c r="R30" i="5"/>
  <c r="S30" i="5"/>
  <c r="T30" i="5"/>
  <c r="T30" i="10" s="1"/>
  <c r="U30" i="5"/>
  <c r="U30" i="10" s="1"/>
  <c r="V30" i="5"/>
  <c r="W30" i="5"/>
  <c r="W30" i="10" s="1"/>
  <c r="X30" i="5"/>
  <c r="Y30" i="5"/>
  <c r="Z30" i="5"/>
  <c r="Z30" i="10" s="1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C7" i="10"/>
  <c r="D7" i="10"/>
  <c r="A160" i="1" l="1"/>
  <c r="CJ963" i="1"/>
  <c r="BF950" i="1"/>
  <c r="BG950" i="1"/>
  <c r="CK963" i="1"/>
  <c r="J25" i="10"/>
  <c r="P28" i="10"/>
  <c r="I29" i="10"/>
  <c r="P11" i="10"/>
  <c r="N7" i="10"/>
  <c r="K30" i="10"/>
  <c r="L23" i="10"/>
  <c r="C29" i="10"/>
  <c r="T21" i="10"/>
  <c r="O20" i="10"/>
  <c r="L22" i="10"/>
  <c r="K28" i="10"/>
  <c r="K12" i="10"/>
  <c r="X11" i="10"/>
  <c r="Y14" i="10"/>
  <c r="G14" i="10"/>
  <c r="G8" i="10"/>
  <c r="AA30" i="10"/>
  <c r="T26" i="10"/>
  <c r="Z20" i="10"/>
  <c r="V17" i="10"/>
  <c r="I19" i="10"/>
  <c r="B9" i="10"/>
  <c r="U12" i="10"/>
  <c r="J11" i="10"/>
  <c r="S15" i="10"/>
  <c r="B27" i="10"/>
  <c r="B21" i="10"/>
  <c r="B15" i="10"/>
  <c r="B23" i="10"/>
  <c r="B29" i="10"/>
  <c r="B11" i="10"/>
  <c r="B13" i="10"/>
  <c r="B17" i="10"/>
  <c r="S30" i="10"/>
  <c r="T29" i="10"/>
  <c r="U28" i="10"/>
  <c r="E14" i="10"/>
  <c r="M30" i="10"/>
  <c r="N29" i="10"/>
  <c r="O28" i="10"/>
  <c r="F7" i="10"/>
  <c r="G30" i="10"/>
  <c r="H29" i="10"/>
  <c r="I28" i="10"/>
  <c r="X7" i="10"/>
  <c r="T7" i="10"/>
  <c r="Y30" i="10"/>
  <c r="Z29" i="10"/>
  <c r="AA28" i="10"/>
  <c r="C28" i="10"/>
  <c r="Z11" i="10"/>
  <c r="B31" i="8"/>
  <c r="Y18" i="10"/>
  <c r="V9" i="10"/>
  <c r="X30" i="10"/>
  <c r="R30" i="10"/>
  <c r="L30" i="10"/>
  <c r="F30" i="10"/>
  <c r="Y29" i="10"/>
  <c r="S29" i="10"/>
  <c r="M29" i="10"/>
  <c r="G29" i="10"/>
  <c r="Z28" i="10"/>
  <c r="T28" i="10"/>
  <c r="N28" i="10"/>
  <c r="H28" i="10"/>
  <c r="AA27" i="10"/>
  <c r="I27" i="10"/>
  <c r="V26" i="10"/>
  <c r="Z22" i="10"/>
  <c r="T16" i="10"/>
  <c r="L12" i="10"/>
  <c r="W7" i="10"/>
  <c r="Q7" i="10"/>
  <c r="K7" i="10"/>
  <c r="E7" i="10"/>
  <c r="V27" i="10"/>
  <c r="J27" i="10"/>
  <c r="W26" i="10"/>
  <c r="K26" i="10"/>
  <c r="X25" i="10"/>
  <c r="L25" i="10"/>
  <c r="Y24" i="10"/>
  <c r="M24" i="10"/>
  <c r="Z23" i="10"/>
  <c r="N23" i="10"/>
  <c r="AA22" i="10"/>
  <c r="O22" i="10"/>
  <c r="C22" i="10"/>
  <c r="P21" i="10"/>
  <c r="D21" i="10"/>
  <c r="Q20" i="10"/>
  <c r="E20" i="10"/>
  <c r="R19" i="10"/>
  <c r="F19" i="10"/>
  <c r="M18" i="10"/>
  <c r="Z17" i="10"/>
  <c r="N17" i="10"/>
  <c r="AA16" i="10"/>
  <c r="O16" i="10"/>
  <c r="C16" i="10"/>
  <c r="P15" i="10"/>
  <c r="D15" i="10"/>
  <c r="Q14" i="10"/>
  <c r="R13" i="10"/>
  <c r="F13" i="10"/>
  <c r="S12" i="10"/>
  <c r="G12" i="10"/>
  <c r="T11" i="10"/>
  <c r="H11" i="10"/>
  <c r="U10" i="10"/>
  <c r="I10" i="10"/>
  <c r="J9" i="10"/>
  <c r="W8" i="10"/>
  <c r="K8" i="10"/>
  <c r="L7" i="10"/>
  <c r="P27" i="10"/>
  <c r="D27" i="10"/>
  <c r="Q26" i="10"/>
  <c r="E26" i="10"/>
  <c r="R25" i="10"/>
  <c r="F25" i="10"/>
  <c r="S24" i="10"/>
  <c r="G24" i="10"/>
  <c r="T23" i="10"/>
  <c r="H23" i="10"/>
  <c r="U22" i="10"/>
  <c r="I22" i="10"/>
  <c r="V21" i="10"/>
  <c r="J21" i="10"/>
  <c r="W20" i="10"/>
  <c r="K20" i="10"/>
  <c r="X19" i="10"/>
  <c r="L19" i="10"/>
  <c r="S18" i="10"/>
  <c r="G18" i="10"/>
  <c r="T17" i="10"/>
  <c r="H17" i="10"/>
  <c r="U16" i="10"/>
  <c r="I16" i="10"/>
  <c r="V15" i="10"/>
  <c r="J15" i="10"/>
  <c r="W14" i="10"/>
  <c r="K14" i="10"/>
  <c r="X13" i="10"/>
  <c r="L13" i="10"/>
  <c r="Y12" i="10"/>
  <c r="M12" i="10"/>
  <c r="N11" i="10"/>
  <c r="AA10" i="10"/>
  <c r="O10" i="10"/>
  <c r="C10" i="10"/>
  <c r="P9" i="10"/>
  <c r="D9" i="10"/>
  <c r="Q8" i="10"/>
  <c r="E8" i="10"/>
  <c r="R7" i="10"/>
  <c r="P30" i="10"/>
  <c r="D30" i="10"/>
  <c r="Q29" i="10"/>
  <c r="E29" i="10"/>
  <c r="R28" i="10"/>
  <c r="F28" i="10"/>
  <c r="AA7" i="10"/>
  <c r="O7" i="10"/>
  <c r="I7" i="10"/>
  <c r="V30" i="10"/>
  <c r="J30" i="10"/>
  <c r="W29" i="10"/>
  <c r="K29" i="10"/>
  <c r="X28" i="10"/>
  <c r="L28" i="10"/>
  <c r="B26" i="10"/>
  <c r="B20" i="10"/>
  <c r="B14" i="10"/>
  <c r="B8" i="10"/>
  <c r="B28" i="10"/>
  <c r="B22" i="10"/>
  <c r="B16" i="10"/>
  <c r="B10" i="10"/>
  <c r="U27" i="10"/>
  <c r="O27" i="10"/>
  <c r="C27" i="10"/>
  <c r="P26" i="10"/>
  <c r="J26" i="10"/>
  <c r="D26" i="10"/>
  <c r="W25" i="10"/>
  <c r="Q25" i="10"/>
  <c r="K25" i="10"/>
  <c r="E25" i="10"/>
  <c r="X24" i="10"/>
  <c r="R24" i="10"/>
  <c r="L24" i="10"/>
  <c r="F24" i="10"/>
  <c r="Y23" i="10"/>
  <c r="S23" i="10"/>
  <c r="M23" i="10"/>
  <c r="G23" i="10"/>
  <c r="T22" i="10"/>
  <c r="N22" i="10"/>
  <c r="H22" i="10"/>
  <c r="AA21" i="10"/>
  <c r="U21" i="10"/>
  <c r="O21" i="10"/>
  <c r="I21" i="10"/>
  <c r="C21" i="10"/>
  <c r="V20" i="10"/>
  <c r="P20" i="10"/>
  <c r="J20" i="10"/>
  <c r="D20" i="10"/>
  <c r="W19" i="10"/>
  <c r="Q19" i="10"/>
  <c r="K19" i="10"/>
  <c r="E19" i="10"/>
  <c r="X18" i="10"/>
  <c r="R18" i="10"/>
  <c r="L18" i="10"/>
  <c r="F18" i="10"/>
  <c r="Y17" i="10"/>
  <c r="S17" i="10"/>
  <c r="M17" i="10"/>
  <c r="G17" i="10"/>
  <c r="Z16" i="10"/>
  <c r="N16" i="10"/>
  <c r="H16" i="10"/>
  <c r="AA15" i="10"/>
  <c r="U15" i="10"/>
  <c r="O15" i="10"/>
  <c r="I15" i="10"/>
  <c r="C15" i="10"/>
  <c r="V14" i="10"/>
  <c r="P14" i="10"/>
  <c r="J14" i="10"/>
  <c r="D14" i="10"/>
  <c r="W13" i="10"/>
  <c r="Q13" i="10"/>
  <c r="K13" i="10"/>
  <c r="E13" i="10"/>
  <c r="X12" i="10"/>
  <c r="R12" i="10"/>
  <c r="F12" i="10"/>
  <c r="Y11" i="10"/>
  <c r="S11" i="10"/>
  <c r="M11" i="10"/>
  <c r="G11" i="10"/>
  <c r="Z10" i="10"/>
  <c r="T10" i="10"/>
  <c r="N10" i="10"/>
  <c r="H10" i="10"/>
  <c r="AA9" i="10"/>
  <c r="U9" i="10"/>
  <c r="O9" i="10"/>
  <c r="I9" i="10"/>
  <c r="C9" i="10"/>
  <c r="V8" i="10"/>
  <c r="P8" i="10"/>
  <c r="J8" i="10"/>
  <c r="D8" i="10"/>
  <c r="B30" i="10"/>
  <c r="Y7" i="10"/>
  <c r="S7" i="10"/>
  <c r="M7" i="10"/>
  <c r="G7" i="10"/>
  <c r="X27" i="10"/>
  <c r="R27" i="10"/>
  <c r="L27" i="10"/>
  <c r="S26" i="10"/>
  <c r="W27" i="10"/>
  <c r="Q27" i="10"/>
  <c r="AA26" i="10"/>
  <c r="O26" i="10"/>
  <c r="I26" i="10"/>
  <c r="P25" i="10"/>
  <c r="D25" i="10"/>
  <c r="W24" i="10"/>
  <c r="B25" i="10"/>
  <c r="B19" i="10"/>
  <c r="Y26" i="10"/>
  <c r="M26" i="10"/>
  <c r="G26" i="10"/>
  <c r="Z25" i="10"/>
  <c r="N25" i="10"/>
  <c r="AA24" i="10"/>
  <c r="U24" i="10"/>
  <c r="O24" i="10"/>
  <c r="C24" i="10"/>
  <c r="V23" i="10"/>
  <c r="J23" i="10"/>
  <c r="D23" i="10"/>
  <c r="Q22" i="10"/>
  <c r="K22" i="10"/>
  <c r="X21" i="10"/>
  <c r="R21" i="10"/>
  <c r="F21" i="10"/>
  <c r="Y20" i="10"/>
  <c r="M20" i="10"/>
  <c r="G20" i="10"/>
  <c r="T19" i="10"/>
  <c r="N19" i="10"/>
  <c r="AA18" i="10"/>
  <c r="U18" i="10"/>
  <c r="I18" i="10"/>
  <c r="C18" i="10"/>
  <c r="P17" i="10"/>
  <c r="W16" i="10"/>
  <c r="Q16" i="10"/>
  <c r="E16" i="10"/>
  <c r="L15" i="10"/>
  <c r="F15" i="10"/>
  <c r="S14" i="10"/>
  <c r="Z13" i="10"/>
  <c r="T13" i="10"/>
  <c r="H13" i="10"/>
  <c r="O12" i="10"/>
  <c r="I12" i="10"/>
  <c r="V11" i="10"/>
  <c r="D11" i="10"/>
  <c r="W10" i="10"/>
  <c r="K10" i="10"/>
  <c r="R9" i="10"/>
  <c r="L9" i="10"/>
  <c r="Y8" i="10"/>
  <c r="B24" i="10"/>
  <c r="B18" i="10"/>
  <c r="B12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17" i="10"/>
  <c r="V16" i="10"/>
  <c r="P16" i="10"/>
  <c r="J16" i="10"/>
  <c r="D16" i="10"/>
  <c r="W15" i="10"/>
  <c r="Q15" i="10"/>
  <c r="K15" i="10"/>
  <c r="E15" i="10"/>
  <c r="X14" i="10"/>
  <c r="R14" i="10"/>
  <c r="L14" i="10"/>
  <c r="F14" i="10"/>
  <c r="Y13" i="10"/>
  <c r="S13" i="10"/>
  <c r="M13" i="10"/>
  <c r="G13" i="10"/>
  <c r="Z12" i="10"/>
  <c r="T12" i="10"/>
  <c r="N12" i="10"/>
  <c r="H12" i="10"/>
  <c r="AA11" i="10"/>
  <c r="U11" i="10"/>
  <c r="O11" i="10"/>
  <c r="I11" i="10"/>
  <c r="C11" i="10"/>
  <c r="V10" i="10"/>
  <c r="P10" i="10"/>
  <c r="J10" i="10"/>
  <c r="D10" i="10"/>
  <c r="W9" i="10"/>
  <c r="Q9" i="10"/>
  <c r="K9" i="10"/>
  <c r="E9" i="10"/>
  <c r="X8" i="10"/>
  <c r="R8" i="10"/>
  <c r="L8" i="10"/>
  <c r="F8" i="10"/>
  <c r="A191" i="1" l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CG846" i="1" l="1"/>
  <c r="BY846" i="1"/>
  <c r="BQ846" i="1"/>
  <c r="CE846" i="1"/>
  <c r="BW846" i="1"/>
  <c r="BO846" i="1"/>
  <c r="CI846" i="1"/>
  <c r="CA846" i="1"/>
  <c r="BS846" i="1"/>
  <c r="BK846" i="1"/>
  <c r="BU846" i="1"/>
  <c r="BM846" i="1"/>
  <c r="CC846" i="1"/>
  <c r="CG854" i="1"/>
  <c r="BY854" i="1"/>
  <c r="BQ854" i="1"/>
  <c r="CE854" i="1"/>
  <c r="BW854" i="1"/>
  <c r="BO854" i="1"/>
  <c r="CI854" i="1"/>
  <c r="CA854" i="1"/>
  <c r="BS854" i="1"/>
  <c r="BK854" i="1"/>
  <c r="CC854" i="1"/>
  <c r="BU854" i="1"/>
  <c r="BM854" i="1"/>
  <c r="CE862" i="1"/>
  <c r="BW862" i="1"/>
  <c r="BO862" i="1"/>
  <c r="CC862" i="1"/>
  <c r="BU862" i="1"/>
  <c r="BM862" i="1"/>
  <c r="CI862" i="1"/>
  <c r="CA862" i="1"/>
  <c r="BS862" i="1"/>
  <c r="BK862" i="1"/>
  <c r="BQ862" i="1"/>
  <c r="CG862" i="1"/>
  <c r="BY862" i="1"/>
  <c r="CI868" i="1"/>
  <c r="CA868" i="1"/>
  <c r="BS868" i="1"/>
  <c r="BK868" i="1"/>
  <c r="CG868" i="1"/>
  <c r="BY868" i="1"/>
  <c r="BQ868" i="1"/>
  <c r="CE868" i="1"/>
  <c r="BW868" i="1"/>
  <c r="BO868" i="1"/>
  <c r="BU868" i="1"/>
  <c r="BM868" i="1"/>
  <c r="CC868" i="1"/>
  <c r="CE847" i="1"/>
  <c r="BW847" i="1"/>
  <c r="BO847" i="1"/>
  <c r="CC847" i="1"/>
  <c r="BU847" i="1"/>
  <c r="BM847" i="1"/>
  <c r="CG847" i="1"/>
  <c r="BY847" i="1"/>
  <c r="BQ847" i="1"/>
  <c r="CA847" i="1"/>
  <c r="BS847" i="1"/>
  <c r="BK847" i="1"/>
  <c r="CI847" i="1"/>
  <c r="CE855" i="1"/>
  <c r="BW855" i="1"/>
  <c r="BO855" i="1"/>
  <c r="CC855" i="1"/>
  <c r="BU855" i="1"/>
  <c r="BM855" i="1"/>
  <c r="CG855" i="1"/>
  <c r="BY855" i="1"/>
  <c r="BQ855" i="1"/>
  <c r="BK855" i="1"/>
  <c r="CI855" i="1"/>
  <c r="CA855" i="1"/>
  <c r="BS855" i="1"/>
  <c r="CC863" i="1"/>
  <c r="BU863" i="1"/>
  <c r="BM863" i="1"/>
  <c r="CI863" i="1"/>
  <c r="CA863" i="1"/>
  <c r="BS863" i="1"/>
  <c r="BK863" i="1"/>
  <c r="CG863" i="1"/>
  <c r="BY863" i="1"/>
  <c r="BQ863" i="1"/>
  <c r="BW863" i="1"/>
  <c r="BO863" i="1"/>
  <c r="CE863" i="1"/>
  <c r="CC848" i="1"/>
  <c r="BU848" i="1"/>
  <c r="BM848" i="1"/>
  <c r="CI848" i="1"/>
  <c r="CA848" i="1"/>
  <c r="BS848" i="1"/>
  <c r="BK848" i="1"/>
  <c r="CE848" i="1"/>
  <c r="BW848" i="1"/>
  <c r="BO848" i="1"/>
  <c r="CG848" i="1"/>
  <c r="BY848" i="1"/>
  <c r="BQ848" i="1"/>
  <c r="CC856" i="1"/>
  <c r="BU856" i="1"/>
  <c r="BM856" i="1"/>
  <c r="CI856" i="1"/>
  <c r="CA856" i="1"/>
  <c r="BS856" i="1"/>
  <c r="BK856" i="1"/>
  <c r="CE856" i="1"/>
  <c r="BW856" i="1"/>
  <c r="BO856" i="1"/>
  <c r="BQ856" i="1"/>
  <c r="CG856" i="1"/>
  <c r="BY856" i="1"/>
  <c r="CI864" i="1"/>
  <c r="CA864" i="1"/>
  <c r="BS864" i="1"/>
  <c r="BK864" i="1"/>
  <c r="CG864" i="1"/>
  <c r="BY864" i="1"/>
  <c r="BQ864" i="1"/>
  <c r="CE864" i="1"/>
  <c r="BW864" i="1"/>
  <c r="BO864" i="1"/>
  <c r="CC864" i="1"/>
  <c r="BU864" i="1"/>
  <c r="BM864" i="1"/>
  <c r="CI860" i="1"/>
  <c r="CA860" i="1"/>
  <c r="BS860" i="1"/>
  <c r="BK860" i="1"/>
  <c r="CG860" i="1"/>
  <c r="BY860" i="1"/>
  <c r="BQ860" i="1"/>
  <c r="CE860" i="1"/>
  <c r="BO860" i="1"/>
  <c r="CC860" i="1"/>
  <c r="BM860" i="1"/>
  <c r="BW860" i="1"/>
  <c r="BU860" i="1"/>
  <c r="CG861" i="1"/>
  <c r="BY861" i="1"/>
  <c r="BQ861" i="1"/>
  <c r="CE861" i="1"/>
  <c r="BW861" i="1"/>
  <c r="BO861" i="1"/>
  <c r="CC861" i="1"/>
  <c r="BU861" i="1"/>
  <c r="BM861" i="1"/>
  <c r="CA861" i="1"/>
  <c r="BS861" i="1"/>
  <c r="CI861" i="1"/>
  <c r="BK861" i="1"/>
  <c r="CI849" i="1"/>
  <c r="CA849" i="1"/>
  <c r="BS849" i="1"/>
  <c r="BK849" i="1"/>
  <c r="CG849" i="1"/>
  <c r="BY849" i="1"/>
  <c r="BQ849" i="1"/>
  <c r="CC849" i="1"/>
  <c r="BU849" i="1"/>
  <c r="BM849" i="1"/>
  <c r="CE849" i="1"/>
  <c r="BW849" i="1"/>
  <c r="BO849" i="1"/>
  <c r="CI857" i="1"/>
  <c r="CA857" i="1"/>
  <c r="BS857" i="1"/>
  <c r="BK857" i="1"/>
  <c r="CG857" i="1"/>
  <c r="BY857" i="1"/>
  <c r="BQ857" i="1"/>
  <c r="CC857" i="1"/>
  <c r="BU857" i="1"/>
  <c r="BM857" i="1"/>
  <c r="BW857" i="1"/>
  <c r="BO857" i="1"/>
  <c r="CE857" i="1"/>
  <c r="CG865" i="1"/>
  <c r="BY865" i="1"/>
  <c r="BQ865" i="1"/>
  <c r="CE865" i="1"/>
  <c r="BW865" i="1"/>
  <c r="BO865" i="1"/>
  <c r="CC865" i="1"/>
  <c r="BU865" i="1"/>
  <c r="BM865" i="1"/>
  <c r="CI865" i="1"/>
  <c r="CA865" i="1"/>
  <c r="BS865" i="1"/>
  <c r="BK865" i="1"/>
  <c r="CG869" i="1"/>
  <c r="BY869" i="1"/>
  <c r="BQ869" i="1"/>
  <c r="CE869" i="1"/>
  <c r="BW869" i="1"/>
  <c r="BO869" i="1"/>
  <c r="CC869" i="1"/>
  <c r="BU869" i="1"/>
  <c r="BM869" i="1"/>
  <c r="CA869" i="1"/>
  <c r="BS869" i="1"/>
  <c r="BK869" i="1"/>
  <c r="CI869" i="1"/>
  <c r="CG850" i="1"/>
  <c r="BY850" i="1"/>
  <c r="BQ850" i="1"/>
  <c r="CE850" i="1"/>
  <c r="BW850" i="1"/>
  <c r="BO850" i="1"/>
  <c r="CI850" i="1"/>
  <c r="CA850" i="1"/>
  <c r="BS850" i="1"/>
  <c r="BK850" i="1"/>
  <c r="BM850" i="1"/>
  <c r="CC850" i="1"/>
  <c r="BU850" i="1"/>
  <c r="CG858" i="1"/>
  <c r="BY858" i="1"/>
  <c r="BQ858" i="1"/>
  <c r="CE858" i="1"/>
  <c r="BW858" i="1"/>
  <c r="BO858" i="1"/>
  <c r="CI858" i="1"/>
  <c r="CA858" i="1"/>
  <c r="BS858" i="1"/>
  <c r="BK858" i="1"/>
  <c r="CC858" i="1"/>
  <c r="BU858" i="1"/>
  <c r="BM858" i="1"/>
  <c r="CE866" i="1"/>
  <c r="BW866" i="1"/>
  <c r="BO866" i="1"/>
  <c r="CC866" i="1"/>
  <c r="BU866" i="1"/>
  <c r="BM866" i="1"/>
  <c r="CI866" i="1"/>
  <c r="CA866" i="1"/>
  <c r="BS866" i="1"/>
  <c r="BK866" i="1"/>
  <c r="CG866" i="1"/>
  <c r="BY866" i="1"/>
  <c r="BQ866" i="1"/>
  <c r="CC852" i="1"/>
  <c r="BU852" i="1"/>
  <c r="BM852" i="1"/>
  <c r="CI852" i="1"/>
  <c r="CA852" i="1"/>
  <c r="BS852" i="1"/>
  <c r="BK852" i="1"/>
  <c r="CE852" i="1"/>
  <c r="BW852" i="1"/>
  <c r="BO852" i="1"/>
  <c r="BY852" i="1"/>
  <c r="BQ852" i="1"/>
  <c r="CG852" i="1"/>
  <c r="CI853" i="1"/>
  <c r="CA853" i="1"/>
  <c r="BS853" i="1"/>
  <c r="BK853" i="1"/>
  <c r="CG853" i="1"/>
  <c r="BY853" i="1"/>
  <c r="BQ853" i="1"/>
  <c r="CC853" i="1"/>
  <c r="BU853" i="1"/>
  <c r="BM853" i="1"/>
  <c r="CE853" i="1"/>
  <c r="BW853" i="1"/>
  <c r="BO853" i="1"/>
  <c r="CE851" i="1"/>
  <c r="BW851" i="1"/>
  <c r="BO851" i="1"/>
  <c r="CC851" i="1"/>
  <c r="BU851" i="1"/>
  <c r="BM851" i="1"/>
  <c r="CG851" i="1"/>
  <c r="BY851" i="1"/>
  <c r="BQ851" i="1"/>
  <c r="BS851" i="1"/>
  <c r="BK851" i="1"/>
  <c r="CI851" i="1"/>
  <c r="CA851" i="1"/>
  <c r="CE859" i="1"/>
  <c r="BW859" i="1"/>
  <c r="BO859" i="1"/>
  <c r="CC859" i="1"/>
  <c r="BU859" i="1"/>
  <c r="BM859" i="1"/>
  <c r="CG859" i="1"/>
  <c r="BY859" i="1"/>
  <c r="BQ859" i="1"/>
  <c r="CI859" i="1"/>
  <c r="CA859" i="1"/>
  <c r="BS859" i="1"/>
  <c r="BK859" i="1"/>
  <c r="CC867" i="1"/>
  <c r="BU867" i="1"/>
  <c r="BM867" i="1"/>
  <c r="CI867" i="1"/>
  <c r="CA867" i="1"/>
  <c r="BS867" i="1"/>
  <c r="BK867" i="1"/>
  <c r="CG867" i="1"/>
  <c r="BY867" i="1"/>
  <c r="BQ867" i="1"/>
  <c r="BO867" i="1"/>
  <c r="CE867" i="1"/>
  <c r="BW867" i="1"/>
  <c r="A222" i="1"/>
  <c r="AB529" i="1"/>
  <c r="AB312" i="1"/>
  <c r="D16" i="11" s="1"/>
  <c r="AC312" i="1"/>
  <c r="E16" i="11" s="1"/>
  <c r="A253" i="1" l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30" i="1"/>
  <c r="AC31" i="1"/>
  <c r="AC32" i="1"/>
  <c r="CI894" i="1" l="1"/>
  <c r="CA894" i="1"/>
  <c r="BS894" i="1"/>
  <c r="BK894" i="1"/>
  <c r="CE894" i="1"/>
  <c r="BW894" i="1"/>
  <c r="BO894" i="1"/>
  <c r="CC894" i="1"/>
  <c r="BU894" i="1"/>
  <c r="BM894" i="1"/>
  <c r="BQ894" i="1"/>
  <c r="CG894" i="1"/>
  <c r="BY894" i="1"/>
  <c r="CG895" i="1"/>
  <c r="BY895" i="1"/>
  <c r="BQ895" i="1"/>
  <c r="CC895" i="1"/>
  <c r="BU895" i="1"/>
  <c r="BM895" i="1"/>
  <c r="CI895" i="1"/>
  <c r="CA895" i="1"/>
  <c r="BS895" i="1"/>
  <c r="BK895" i="1"/>
  <c r="BO895" i="1"/>
  <c r="CE895" i="1"/>
  <c r="BW895" i="1"/>
  <c r="CE888" i="1"/>
  <c r="BW888" i="1"/>
  <c r="BO888" i="1"/>
  <c r="CI888" i="1"/>
  <c r="CA888" i="1"/>
  <c r="BS888" i="1"/>
  <c r="BK888" i="1"/>
  <c r="BY888" i="1"/>
  <c r="BU888" i="1"/>
  <c r="CG888" i="1"/>
  <c r="BM888" i="1"/>
  <c r="BQ888" i="1"/>
  <c r="CC888" i="1"/>
  <c r="CE896" i="1"/>
  <c r="BW896" i="1"/>
  <c r="BO896" i="1"/>
  <c r="CI896" i="1"/>
  <c r="CA896" i="1"/>
  <c r="BS896" i="1"/>
  <c r="BK896" i="1"/>
  <c r="CG896" i="1"/>
  <c r="BY896" i="1"/>
  <c r="BQ896" i="1"/>
  <c r="BM896" i="1"/>
  <c r="CC896" i="1"/>
  <c r="BU896" i="1"/>
  <c r="CC889" i="1"/>
  <c r="BU889" i="1"/>
  <c r="BM889" i="1"/>
  <c r="CG889" i="1"/>
  <c r="BY889" i="1"/>
  <c r="BQ889" i="1"/>
  <c r="CE889" i="1"/>
  <c r="BO889" i="1"/>
  <c r="CA889" i="1"/>
  <c r="BK889" i="1"/>
  <c r="CI889" i="1"/>
  <c r="BW889" i="1"/>
  <c r="BS889" i="1"/>
  <c r="CC897" i="1"/>
  <c r="BU897" i="1"/>
  <c r="BM897" i="1"/>
  <c r="CG897" i="1"/>
  <c r="BY897" i="1"/>
  <c r="BQ897" i="1"/>
  <c r="CE897" i="1"/>
  <c r="BW897" i="1"/>
  <c r="BO897" i="1"/>
  <c r="CA897" i="1"/>
  <c r="BS897" i="1"/>
  <c r="CI897" i="1"/>
  <c r="BK897" i="1"/>
  <c r="CI928" i="1"/>
  <c r="CA928" i="1"/>
  <c r="BS928" i="1"/>
  <c r="BK928" i="1"/>
  <c r="CE928" i="1"/>
  <c r="BW928" i="1"/>
  <c r="BO928" i="1"/>
  <c r="CC928" i="1"/>
  <c r="BU928" i="1"/>
  <c r="BM928" i="1"/>
  <c r="BY928" i="1"/>
  <c r="BQ928" i="1"/>
  <c r="CG928" i="1"/>
  <c r="CE882" i="1"/>
  <c r="CC882" i="1"/>
  <c r="BU882" i="1"/>
  <c r="BM882" i="1"/>
  <c r="CA882" i="1"/>
  <c r="BS882" i="1"/>
  <c r="BK882" i="1"/>
  <c r="CI882" i="1"/>
  <c r="BY882" i="1"/>
  <c r="BQ882" i="1"/>
  <c r="CG882" i="1"/>
  <c r="BW882" i="1"/>
  <c r="BO882" i="1"/>
  <c r="CI890" i="1"/>
  <c r="CA890" i="1"/>
  <c r="BS890" i="1"/>
  <c r="BK890" i="1"/>
  <c r="CE890" i="1"/>
  <c r="BW890" i="1"/>
  <c r="BO890" i="1"/>
  <c r="BU890" i="1"/>
  <c r="CG890" i="1"/>
  <c r="BQ890" i="1"/>
  <c r="BM890" i="1"/>
  <c r="BY890" i="1"/>
  <c r="CC890" i="1"/>
  <c r="CI898" i="1"/>
  <c r="CA898" i="1"/>
  <c r="BS898" i="1"/>
  <c r="BK898" i="1"/>
  <c r="CE898" i="1"/>
  <c r="BW898" i="1"/>
  <c r="BO898" i="1"/>
  <c r="CC898" i="1"/>
  <c r="BU898" i="1"/>
  <c r="BM898" i="1"/>
  <c r="BY898" i="1"/>
  <c r="BQ898" i="1"/>
  <c r="CG898" i="1"/>
  <c r="CG929" i="1"/>
  <c r="BY929" i="1"/>
  <c r="BQ929" i="1"/>
  <c r="CC929" i="1"/>
  <c r="BU929" i="1"/>
  <c r="BM929" i="1"/>
  <c r="CI929" i="1"/>
  <c r="CA929" i="1"/>
  <c r="BS929" i="1"/>
  <c r="BK929" i="1"/>
  <c r="BW929" i="1"/>
  <c r="BO929" i="1"/>
  <c r="CE929" i="1"/>
  <c r="CC878" i="1"/>
  <c r="BU878" i="1"/>
  <c r="BM878" i="1"/>
  <c r="CI878" i="1"/>
  <c r="CA878" i="1"/>
  <c r="BS878" i="1"/>
  <c r="BK878" i="1"/>
  <c r="CG878" i="1"/>
  <c r="BY878" i="1"/>
  <c r="BQ878" i="1"/>
  <c r="CE878" i="1"/>
  <c r="BW878" i="1"/>
  <c r="BO878" i="1"/>
  <c r="CG887" i="1"/>
  <c r="BY887" i="1"/>
  <c r="BQ887" i="1"/>
  <c r="CC887" i="1"/>
  <c r="BU887" i="1"/>
  <c r="BM887" i="1"/>
  <c r="CI887" i="1"/>
  <c r="BS887" i="1"/>
  <c r="CE887" i="1"/>
  <c r="BO887" i="1"/>
  <c r="CA887" i="1"/>
  <c r="BW887" i="1"/>
  <c r="BK887" i="1"/>
  <c r="CG880" i="1"/>
  <c r="BY880" i="1"/>
  <c r="BQ880" i="1"/>
  <c r="CE880" i="1"/>
  <c r="BW880" i="1"/>
  <c r="BO880" i="1"/>
  <c r="CC880" i="1"/>
  <c r="BU880" i="1"/>
  <c r="BM880" i="1"/>
  <c r="BS880" i="1"/>
  <c r="BK880" i="1"/>
  <c r="CI880" i="1"/>
  <c r="CA880" i="1"/>
  <c r="CI32" i="1"/>
  <c r="CA32" i="1"/>
  <c r="BS32" i="1"/>
  <c r="BK32" i="1"/>
  <c r="CG32" i="1"/>
  <c r="BY32" i="1"/>
  <c r="BQ32" i="1"/>
  <c r="CE32" i="1"/>
  <c r="BW32" i="1"/>
  <c r="BO32" i="1"/>
  <c r="BM32" i="1"/>
  <c r="CC32" i="1"/>
  <c r="BU32" i="1"/>
  <c r="CC31" i="1"/>
  <c r="BU31" i="1"/>
  <c r="BM31" i="1"/>
  <c r="CI31" i="1"/>
  <c r="CA31" i="1"/>
  <c r="BS31" i="1"/>
  <c r="BK31" i="1"/>
  <c r="CG31" i="1"/>
  <c r="BY31" i="1"/>
  <c r="BQ31" i="1"/>
  <c r="BW31" i="1"/>
  <c r="BO31" i="1"/>
  <c r="CE31" i="1"/>
  <c r="CG883" i="1"/>
  <c r="BY883" i="1"/>
  <c r="BQ883" i="1"/>
  <c r="CC883" i="1"/>
  <c r="BU883" i="1"/>
  <c r="BM883" i="1"/>
  <c r="CA883" i="1"/>
  <c r="BK883" i="1"/>
  <c r="BW883" i="1"/>
  <c r="CI883" i="1"/>
  <c r="BO883" i="1"/>
  <c r="CE883" i="1"/>
  <c r="BS883" i="1"/>
  <c r="CG891" i="1"/>
  <c r="BY891" i="1"/>
  <c r="BQ891" i="1"/>
  <c r="CC891" i="1"/>
  <c r="BU891" i="1"/>
  <c r="BM891" i="1"/>
  <c r="CI891" i="1"/>
  <c r="CA891" i="1"/>
  <c r="BS891" i="1"/>
  <c r="BK891" i="1"/>
  <c r="BO891" i="1"/>
  <c r="CE891" i="1"/>
  <c r="BW891" i="1"/>
  <c r="CG899" i="1"/>
  <c r="BY899" i="1"/>
  <c r="BQ899" i="1"/>
  <c r="CC899" i="1"/>
  <c r="BU899" i="1"/>
  <c r="BM899" i="1"/>
  <c r="CI899" i="1"/>
  <c r="CA899" i="1"/>
  <c r="BS899" i="1"/>
  <c r="BK899" i="1"/>
  <c r="BO899" i="1"/>
  <c r="CE899" i="1"/>
  <c r="BW899" i="1"/>
  <c r="CE930" i="1"/>
  <c r="BW930" i="1"/>
  <c r="BO930" i="1"/>
  <c r="CI930" i="1"/>
  <c r="CA930" i="1"/>
  <c r="BS930" i="1"/>
  <c r="BK930" i="1"/>
  <c r="CG930" i="1"/>
  <c r="BY930" i="1"/>
  <c r="BQ930" i="1"/>
  <c r="BM930" i="1"/>
  <c r="CC930" i="1"/>
  <c r="BU930" i="1"/>
  <c r="CE884" i="1"/>
  <c r="BW884" i="1"/>
  <c r="BO884" i="1"/>
  <c r="CI884" i="1"/>
  <c r="CA884" i="1"/>
  <c r="BS884" i="1"/>
  <c r="BK884" i="1"/>
  <c r="CG884" i="1"/>
  <c r="BQ884" i="1"/>
  <c r="CC884" i="1"/>
  <c r="BM884" i="1"/>
  <c r="BY884" i="1"/>
  <c r="BU884" i="1"/>
  <c r="CE892" i="1"/>
  <c r="BW892" i="1"/>
  <c r="BO892" i="1"/>
  <c r="CI892" i="1"/>
  <c r="CA892" i="1"/>
  <c r="BS892" i="1"/>
  <c r="BK892" i="1"/>
  <c r="CG892" i="1"/>
  <c r="BY892" i="1"/>
  <c r="BQ892" i="1"/>
  <c r="CC892" i="1"/>
  <c r="BU892" i="1"/>
  <c r="BM892" i="1"/>
  <c r="CE900" i="1"/>
  <c r="BW900" i="1"/>
  <c r="BO900" i="1"/>
  <c r="CI900" i="1"/>
  <c r="CA900" i="1"/>
  <c r="BS900" i="1"/>
  <c r="BK900" i="1"/>
  <c r="CG900" i="1"/>
  <c r="BY900" i="1"/>
  <c r="BQ900" i="1"/>
  <c r="BM900" i="1"/>
  <c r="CC900" i="1"/>
  <c r="BU900" i="1"/>
  <c r="CC931" i="1"/>
  <c r="BU931" i="1"/>
  <c r="BM931" i="1"/>
  <c r="CG931" i="1"/>
  <c r="BY931" i="1"/>
  <c r="BQ931" i="1"/>
  <c r="CE931" i="1"/>
  <c r="BW931" i="1"/>
  <c r="BO931" i="1"/>
  <c r="CI931" i="1"/>
  <c r="BK931" i="1"/>
  <c r="CA931" i="1"/>
  <c r="BS931" i="1"/>
  <c r="CI886" i="1"/>
  <c r="CA886" i="1"/>
  <c r="BS886" i="1"/>
  <c r="BK886" i="1"/>
  <c r="CE886" i="1"/>
  <c r="BW886" i="1"/>
  <c r="BO886" i="1"/>
  <c r="CC886" i="1"/>
  <c r="BM886" i="1"/>
  <c r="BY886" i="1"/>
  <c r="CG886" i="1"/>
  <c r="BU886" i="1"/>
  <c r="BQ886" i="1"/>
  <c r="CI879" i="1"/>
  <c r="CA879" i="1"/>
  <c r="BS879" i="1"/>
  <c r="BK879" i="1"/>
  <c r="CG879" i="1"/>
  <c r="BY879" i="1"/>
  <c r="BQ879" i="1"/>
  <c r="CE879" i="1"/>
  <c r="BW879" i="1"/>
  <c r="BO879" i="1"/>
  <c r="BM879" i="1"/>
  <c r="CC879" i="1"/>
  <c r="BU879" i="1"/>
  <c r="CE881" i="1"/>
  <c r="BW881" i="1"/>
  <c r="BO881" i="1"/>
  <c r="CC881" i="1"/>
  <c r="BU881" i="1"/>
  <c r="BM881" i="1"/>
  <c r="CI881" i="1"/>
  <c r="CA881" i="1"/>
  <c r="BS881" i="1"/>
  <c r="BK881" i="1"/>
  <c r="BY881" i="1"/>
  <c r="BQ881" i="1"/>
  <c r="CG881" i="1"/>
  <c r="CE30" i="1"/>
  <c r="BW30" i="1"/>
  <c r="BO30" i="1"/>
  <c r="CC30" i="1"/>
  <c r="BU30" i="1"/>
  <c r="BM30" i="1"/>
  <c r="CI30" i="1"/>
  <c r="CA30" i="1"/>
  <c r="BS30" i="1"/>
  <c r="BK30" i="1"/>
  <c r="BY30" i="1"/>
  <c r="BQ30" i="1"/>
  <c r="CG30" i="1"/>
  <c r="CE877" i="1"/>
  <c r="BW877" i="1"/>
  <c r="BO877" i="1"/>
  <c r="CC877" i="1"/>
  <c r="BU877" i="1"/>
  <c r="BM877" i="1"/>
  <c r="CI877" i="1"/>
  <c r="CA877" i="1"/>
  <c r="BS877" i="1"/>
  <c r="BK877" i="1"/>
  <c r="CG877" i="1"/>
  <c r="BY877" i="1"/>
  <c r="BQ877" i="1"/>
  <c r="CC885" i="1"/>
  <c r="BU885" i="1"/>
  <c r="BM885" i="1"/>
  <c r="CG885" i="1"/>
  <c r="BY885" i="1"/>
  <c r="BQ885" i="1"/>
  <c r="BW885" i="1"/>
  <c r="CI885" i="1"/>
  <c r="BS885" i="1"/>
  <c r="BO885" i="1"/>
  <c r="BK885" i="1"/>
  <c r="CA885" i="1"/>
  <c r="CE885" i="1"/>
  <c r="CC893" i="1"/>
  <c r="BU893" i="1"/>
  <c r="BM893" i="1"/>
  <c r="CG893" i="1"/>
  <c r="BY893" i="1"/>
  <c r="BQ893" i="1"/>
  <c r="CE893" i="1"/>
  <c r="BW893" i="1"/>
  <c r="BO893" i="1"/>
  <c r="CA893" i="1"/>
  <c r="BS893" i="1"/>
  <c r="CI893" i="1"/>
  <c r="BK893" i="1"/>
  <c r="CC908" i="1"/>
  <c r="BU908" i="1"/>
  <c r="BM908" i="1"/>
  <c r="CG908" i="1"/>
  <c r="BY908" i="1"/>
  <c r="BQ908" i="1"/>
  <c r="CE908" i="1"/>
  <c r="BW908" i="1"/>
  <c r="BO908" i="1"/>
  <c r="BK908" i="1"/>
  <c r="CA908" i="1"/>
  <c r="BS908" i="1"/>
  <c r="CI908" i="1"/>
  <c r="CI910" i="1"/>
  <c r="CC910" i="1"/>
  <c r="BW910" i="1"/>
  <c r="BQ910" i="1"/>
  <c r="BK910" i="1"/>
  <c r="CG910" i="1"/>
  <c r="CA910" i="1"/>
  <c r="BU910" i="1"/>
  <c r="BO910" i="1"/>
  <c r="BS910" i="1"/>
  <c r="CE910" i="1"/>
  <c r="BM910" i="1"/>
  <c r="BY910" i="1"/>
  <c r="CI916" i="1"/>
  <c r="CC916" i="1"/>
  <c r="BW916" i="1"/>
  <c r="BQ916" i="1"/>
  <c r="BK916" i="1"/>
  <c r="CG916" i="1"/>
  <c r="CA916" i="1"/>
  <c r="BU916" i="1"/>
  <c r="BO916" i="1"/>
  <c r="BY916" i="1"/>
  <c r="BS916" i="1"/>
  <c r="CE916" i="1"/>
  <c r="BM916" i="1"/>
  <c r="CI922" i="1"/>
  <c r="CC922" i="1"/>
  <c r="BW922" i="1"/>
  <c r="BQ922" i="1"/>
  <c r="BK922" i="1"/>
  <c r="CG922" i="1"/>
  <c r="CA922" i="1"/>
  <c r="BU922" i="1"/>
  <c r="BO922" i="1"/>
  <c r="CE922" i="1"/>
  <c r="BM922" i="1"/>
  <c r="BY922" i="1"/>
  <c r="BS922" i="1"/>
  <c r="CG911" i="1"/>
  <c r="CA911" i="1"/>
  <c r="BU911" i="1"/>
  <c r="BO911" i="1"/>
  <c r="CE911" i="1"/>
  <c r="BY911" i="1"/>
  <c r="BS911" i="1"/>
  <c r="BM911" i="1"/>
  <c r="CC911" i="1"/>
  <c r="BK911" i="1"/>
  <c r="BW911" i="1"/>
  <c r="CI911" i="1"/>
  <c r="BQ911" i="1"/>
  <c r="CG923" i="1"/>
  <c r="CA923" i="1"/>
  <c r="BU923" i="1"/>
  <c r="BO923" i="1"/>
  <c r="CE923" i="1"/>
  <c r="BY923" i="1"/>
  <c r="BS923" i="1"/>
  <c r="BM923" i="1"/>
  <c r="BW923" i="1"/>
  <c r="CI923" i="1"/>
  <c r="BQ923" i="1"/>
  <c r="CC923" i="1"/>
  <c r="BK923" i="1"/>
  <c r="CE918" i="1"/>
  <c r="BY918" i="1"/>
  <c r="BS918" i="1"/>
  <c r="BM918" i="1"/>
  <c r="CI918" i="1"/>
  <c r="CC918" i="1"/>
  <c r="BW918" i="1"/>
  <c r="BQ918" i="1"/>
  <c r="BK918" i="1"/>
  <c r="CA918" i="1"/>
  <c r="BU918" i="1"/>
  <c r="CG918" i="1"/>
  <c r="BO918" i="1"/>
  <c r="CE924" i="1"/>
  <c r="BY924" i="1"/>
  <c r="BS924" i="1"/>
  <c r="BM924" i="1"/>
  <c r="CI924" i="1"/>
  <c r="CC924" i="1"/>
  <c r="BW924" i="1"/>
  <c r="BQ924" i="1"/>
  <c r="BK924" i="1"/>
  <c r="CG924" i="1"/>
  <c r="BO924" i="1"/>
  <c r="CA924" i="1"/>
  <c r="BU924" i="1"/>
  <c r="CI913" i="1"/>
  <c r="CC913" i="1"/>
  <c r="BW913" i="1"/>
  <c r="BQ913" i="1"/>
  <c r="BK913" i="1"/>
  <c r="CG913" i="1"/>
  <c r="CA913" i="1"/>
  <c r="BU913" i="1"/>
  <c r="BO913" i="1"/>
  <c r="CE913" i="1"/>
  <c r="BM913" i="1"/>
  <c r="BY913" i="1"/>
  <c r="BS913" i="1"/>
  <c r="CI919" i="1"/>
  <c r="CC919" i="1"/>
  <c r="BW919" i="1"/>
  <c r="BQ919" i="1"/>
  <c r="BK919" i="1"/>
  <c r="CG919" i="1"/>
  <c r="CA919" i="1"/>
  <c r="BU919" i="1"/>
  <c r="BO919" i="1"/>
  <c r="BS919" i="1"/>
  <c r="CE919" i="1"/>
  <c r="BM919" i="1"/>
  <c r="BY919" i="1"/>
  <c r="CI925" i="1"/>
  <c r="CC925" i="1"/>
  <c r="BW925" i="1"/>
  <c r="BQ925" i="1"/>
  <c r="BK925" i="1"/>
  <c r="CG925" i="1"/>
  <c r="CA925" i="1"/>
  <c r="BU925" i="1"/>
  <c r="BO925" i="1"/>
  <c r="CE925" i="1"/>
  <c r="BY925" i="1"/>
  <c r="BS925" i="1"/>
  <c r="BM925" i="1"/>
  <c r="CG917" i="1"/>
  <c r="CA917" i="1"/>
  <c r="BU917" i="1"/>
  <c r="BO917" i="1"/>
  <c r="CE917" i="1"/>
  <c r="BY917" i="1"/>
  <c r="BS917" i="1"/>
  <c r="BM917" i="1"/>
  <c r="CI917" i="1"/>
  <c r="BQ917" i="1"/>
  <c r="CC917" i="1"/>
  <c r="BK917" i="1"/>
  <c r="BW917" i="1"/>
  <c r="CE912" i="1"/>
  <c r="BY912" i="1"/>
  <c r="BS912" i="1"/>
  <c r="BM912" i="1"/>
  <c r="CI912" i="1"/>
  <c r="CC912" i="1"/>
  <c r="BW912" i="1"/>
  <c r="BQ912" i="1"/>
  <c r="BK912" i="1"/>
  <c r="BU912" i="1"/>
  <c r="BO912" i="1"/>
  <c r="CG912" i="1"/>
  <c r="CA912" i="1"/>
  <c r="CG914" i="1"/>
  <c r="CA914" i="1"/>
  <c r="BU914" i="1"/>
  <c r="BO914" i="1"/>
  <c r="CE914" i="1"/>
  <c r="BY914" i="1"/>
  <c r="BS914" i="1"/>
  <c r="BM914" i="1"/>
  <c r="BW914" i="1"/>
  <c r="CI914" i="1"/>
  <c r="BQ914" i="1"/>
  <c r="CC914" i="1"/>
  <c r="BK914" i="1"/>
  <c r="CG920" i="1"/>
  <c r="CA920" i="1"/>
  <c r="BU920" i="1"/>
  <c r="BO920" i="1"/>
  <c r="CE920" i="1"/>
  <c r="BY920" i="1"/>
  <c r="BS920" i="1"/>
  <c r="BM920" i="1"/>
  <c r="CC920" i="1"/>
  <c r="BK920" i="1"/>
  <c r="BW920" i="1"/>
  <c r="CI920" i="1"/>
  <c r="BQ920" i="1"/>
  <c r="CG926" i="1"/>
  <c r="CA926" i="1"/>
  <c r="BU926" i="1"/>
  <c r="BO926" i="1"/>
  <c r="CE926" i="1"/>
  <c r="BY926" i="1"/>
  <c r="BS926" i="1"/>
  <c r="BM926" i="1"/>
  <c r="CI926" i="1"/>
  <c r="CC926" i="1"/>
  <c r="BW926" i="1"/>
  <c r="BQ926" i="1"/>
  <c r="BK926" i="1"/>
  <c r="CE909" i="1"/>
  <c r="BY909" i="1"/>
  <c r="BS909" i="1"/>
  <c r="BM909" i="1"/>
  <c r="CI909" i="1"/>
  <c r="CC909" i="1"/>
  <c r="BW909" i="1"/>
  <c r="BQ909" i="1"/>
  <c r="BK909" i="1"/>
  <c r="CA909" i="1"/>
  <c r="BU909" i="1"/>
  <c r="CG909" i="1"/>
  <c r="BO909" i="1"/>
  <c r="CE915" i="1"/>
  <c r="BY915" i="1"/>
  <c r="BS915" i="1"/>
  <c r="BM915" i="1"/>
  <c r="CI915" i="1"/>
  <c r="CC915" i="1"/>
  <c r="BW915" i="1"/>
  <c r="BQ915" i="1"/>
  <c r="BK915" i="1"/>
  <c r="CG915" i="1"/>
  <c r="BO915" i="1"/>
  <c r="CA915" i="1"/>
  <c r="BU915" i="1"/>
  <c r="CE921" i="1"/>
  <c r="BY921" i="1"/>
  <c r="BS921" i="1"/>
  <c r="BM921" i="1"/>
  <c r="CI921" i="1"/>
  <c r="CC921" i="1"/>
  <c r="BW921" i="1"/>
  <c r="BQ921" i="1"/>
  <c r="BK921" i="1"/>
  <c r="BU921" i="1"/>
  <c r="CG921" i="1"/>
  <c r="BO921" i="1"/>
  <c r="CA921" i="1"/>
  <c r="CE927" i="1"/>
  <c r="BY927" i="1"/>
  <c r="BS927" i="1"/>
  <c r="BM927" i="1"/>
  <c r="CI927" i="1"/>
  <c r="CC927" i="1"/>
  <c r="BW927" i="1"/>
  <c r="BQ927" i="1"/>
  <c r="BK927" i="1"/>
  <c r="BU927" i="1"/>
  <c r="CG927" i="1"/>
  <c r="CA927" i="1"/>
  <c r="BO927" i="1"/>
  <c r="BG939" i="1"/>
  <c r="BG940" i="1"/>
  <c r="A284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BG942" i="1" l="1"/>
  <c r="A315" i="1"/>
  <c r="AC281" i="1"/>
  <c r="AB281" i="1"/>
  <c r="D15" i="11" s="1"/>
  <c r="A346" i="1" l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377" i="1" l="1"/>
  <c r="AI856" i="1"/>
  <c r="AX389" i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X421" i="1"/>
  <c r="AI544" i="1"/>
  <c r="AK576" i="1"/>
  <c r="AN637" i="1"/>
  <c r="AS693" i="1"/>
  <c r="BB731" i="1"/>
  <c r="BB755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W885" i="1"/>
  <c r="AJ886" i="1"/>
  <c r="AZ886" i="1"/>
  <c r="AL887" i="1"/>
  <c r="AT916" i="1"/>
  <c r="AL91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 s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E144" i="1" s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A513" i="1"/>
  <c r="BE513" i="1"/>
  <c r="AX513" i="1"/>
  <c r="AS513" i="1"/>
  <c r="AN513" i="1"/>
  <c r="AH513" i="1"/>
  <c r="AK513" i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BD725" i="1" s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W918" i="1"/>
  <c r="AM792" i="1"/>
  <c r="AX792" i="1"/>
  <c r="AS885" i="1"/>
  <c r="AL886" i="1"/>
  <c r="AT886" i="1"/>
  <c r="BB886" i="1"/>
  <c r="AI909" i="1"/>
  <c r="AQ917" i="1"/>
  <c r="AG918" i="1"/>
  <c r="BB91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J846" i="1"/>
  <c r="AO846" i="1"/>
  <c r="AT846" i="1"/>
  <c r="AZ846" i="1"/>
  <c r="BE846" i="1"/>
  <c r="AK908" i="1"/>
  <c r="AS908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J918" i="1"/>
  <c r="AO918" i="1"/>
  <c r="AT918" i="1"/>
  <c r="AZ918" i="1"/>
  <c r="BE918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L49" i="1"/>
  <c r="AH49" i="1"/>
  <c r="BD49" i="1"/>
  <c r="AZ49" i="1"/>
  <c r="AV49" i="1"/>
  <c r="AR49" i="1"/>
  <c r="AN49" i="1"/>
  <c r="AJ49" i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AX328" i="1"/>
  <c r="AT328" i="1"/>
  <c r="AP328" i="1"/>
  <c r="AL328" i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Z358" i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D483" i="1"/>
  <c r="AZ483" i="1"/>
  <c r="AV483" i="1"/>
  <c r="AR483" i="1"/>
  <c r="AN483" i="1"/>
  <c r="AJ483" i="1"/>
  <c r="AF483" i="1"/>
  <c r="AK483" i="1"/>
  <c r="AP483" i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R545" i="1"/>
  <c r="AN545" i="1"/>
  <c r="AJ545" i="1"/>
  <c r="AF545" i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M451" i="1"/>
  <c r="AQ451" i="1"/>
  <c r="AU451" i="1"/>
  <c r="AY451" i="1"/>
  <c r="AI475" i="1"/>
  <c r="AM475" i="1"/>
  <c r="AQ475" i="1"/>
  <c r="AU475" i="1"/>
  <c r="AY475" i="1"/>
  <c r="AI513" i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D878" i="1"/>
  <c r="AZ878" i="1"/>
  <c r="AV878" i="1"/>
  <c r="AR878" i="1"/>
  <c r="AN878" i="1"/>
  <c r="AJ878" i="1"/>
  <c r="AF878" i="1"/>
  <c r="AK878" i="1"/>
  <c r="AP878" i="1"/>
  <c r="AU878" i="1"/>
  <c r="BA878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I918" i="1"/>
  <c r="AM918" i="1"/>
  <c r="AQ918" i="1"/>
  <c r="AU918" i="1"/>
  <c r="AY918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F547" i="1" l="1"/>
  <c r="AP51" i="1"/>
  <c r="A408" i="1"/>
  <c r="AJ51" i="1"/>
  <c r="AX330" i="1"/>
  <c r="BE105" i="1"/>
  <c r="BA640" i="1"/>
  <c r="AK516" i="1"/>
  <c r="AI454" i="1"/>
  <c r="AR51" i="1"/>
  <c r="AJ702" i="1"/>
  <c r="AV206" i="1"/>
  <c r="AV671" i="1"/>
  <c r="BC516" i="1"/>
  <c r="AF392" i="1"/>
  <c r="AK578" i="1"/>
  <c r="AV547" i="1"/>
  <c r="AL330" i="1"/>
  <c r="AN113" i="1"/>
  <c r="AP485" i="1"/>
  <c r="BE911" i="1"/>
  <c r="AS733" i="1"/>
  <c r="AV578" i="1"/>
  <c r="AG888" i="1"/>
  <c r="AO330" i="1"/>
  <c r="AI516" i="1"/>
  <c r="BB330" i="1"/>
  <c r="BC880" i="1"/>
  <c r="AH601" i="1"/>
  <c r="BE454" i="1"/>
  <c r="AH454" i="1"/>
  <c r="AY454" i="1"/>
  <c r="AR454" i="1"/>
  <c r="AU632" i="1"/>
  <c r="BA229" i="1"/>
  <c r="AT361" i="1"/>
  <c r="BA206" i="1"/>
  <c r="AN144" i="1"/>
  <c r="AR82" i="1"/>
  <c r="AT725" i="1"/>
  <c r="AX392" i="1"/>
  <c r="AK206" i="1"/>
  <c r="AK144" i="1"/>
  <c r="AN919" i="1"/>
  <c r="AV113" i="1"/>
  <c r="AW702" i="1"/>
  <c r="BD415" i="1"/>
  <c r="AY175" i="1"/>
  <c r="AX51" i="1"/>
  <c r="BA51" i="1"/>
  <c r="AW423" i="1"/>
  <c r="AT423" i="1"/>
  <c r="AF330" i="1"/>
  <c r="AL51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BG917" i="1"/>
  <c r="AY849" i="1"/>
  <c r="BG878" i="1"/>
  <c r="AM818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U818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Q919" i="1"/>
  <c r="AO919" i="1"/>
  <c r="AX888" i="1"/>
  <c r="BF825" i="1"/>
  <c r="BF917" i="1"/>
  <c r="AX919" i="1"/>
  <c r="AU911" i="1"/>
  <c r="AS919" i="1"/>
  <c r="BC888" i="1"/>
  <c r="BB888" i="1"/>
  <c r="BF848" i="1"/>
  <c r="AU826" i="1"/>
  <c r="AL880" i="1"/>
  <c r="AG826" i="1"/>
  <c r="BG823" i="1"/>
  <c r="AM787" i="1"/>
  <c r="AR795" i="1"/>
  <c r="AY795" i="1"/>
  <c r="BG784" i="1"/>
  <c r="AU756" i="1"/>
  <c r="BE756" i="1"/>
  <c r="BG722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A439" i="1" l="1"/>
  <c r="BF353" i="1"/>
  <c r="BF206" i="1"/>
  <c r="BF477" i="1"/>
  <c r="BG330" i="1"/>
  <c r="BF113" i="1"/>
  <c r="BF167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470" i="1" l="1"/>
  <c r="AC746" i="1"/>
  <c r="AA61" i="10"/>
  <c r="K61" i="10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61" i="10"/>
  <c r="R61" i="9"/>
  <c r="T61" i="9"/>
  <c r="U61" i="9"/>
  <c r="V61" i="9"/>
  <c r="X61" i="9"/>
  <c r="Z61" i="9"/>
  <c r="C62" i="9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W62" i="10"/>
  <c r="X62" i="9"/>
  <c r="Y62" i="9"/>
  <c r="AA62" i="9"/>
  <c r="AB8" i="9"/>
  <c r="AB16" i="9"/>
  <c r="B60" i="9"/>
  <c r="B61" i="9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62" i="10"/>
  <c r="K62" i="10"/>
  <c r="M62" i="10"/>
  <c r="S62" i="10"/>
  <c r="AA62" i="10"/>
  <c r="B62" i="10"/>
  <c r="H62" i="10"/>
  <c r="J62" i="10"/>
  <c r="N62" i="10"/>
  <c r="P62" i="10"/>
  <c r="R62" i="10"/>
  <c r="X62" i="10"/>
  <c r="Z62" i="10"/>
  <c r="E61" i="10"/>
  <c r="G61" i="10"/>
  <c r="O61" i="10"/>
  <c r="S61" i="10"/>
  <c r="U61" i="10"/>
  <c r="W61" i="10"/>
  <c r="D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I24" i="1" l="1"/>
  <c r="CA24" i="1"/>
  <c r="BS24" i="1"/>
  <c r="BK24" i="1"/>
  <c r="CG24" i="1"/>
  <c r="BY24" i="1"/>
  <c r="BQ24" i="1"/>
  <c r="CE24" i="1"/>
  <c r="BW24" i="1"/>
  <c r="BO24" i="1"/>
  <c r="BM24" i="1"/>
  <c r="CC24" i="1"/>
  <c r="BU24" i="1"/>
  <c r="CI16" i="1"/>
  <c r="CA16" i="1"/>
  <c r="BS16" i="1"/>
  <c r="BK16" i="1"/>
  <c r="CG16" i="1"/>
  <c r="BY16" i="1"/>
  <c r="BQ16" i="1"/>
  <c r="CE16" i="1"/>
  <c r="BW16" i="1"/>
  <c r="BO16" i="1"/>
  <c r="CC16" i="1"/>
  <c r="BU16" i="1"/>
  <c r="BM16" i="1"/>
  <c r="CC23" i="1"/>
  <c r="BU23" i="1"/>
  <c r="BM23" i="1"/>
  <c r="CI23" i="1"/>
  <c r="CA23" i="1"/>
  <c r="BS23" i="1"/>
  <c r="BK23" i="1"/>
  <c r="CG23" i="1"/>
  <c r="BY23" i="1"/>
  <c r="BQ23" i="1"/>
  <c r="BO23" i="1"/>
  <c r="CE23" i="1"/>
  <c r="BW23" i="1"/>
  <c r="CC15" i="1"/>
  <c r="BU15" i="1"/>
  <c r="BM15" i="1"/>
  <c r="CI15" i="1"/>
  <c r="CA15" i="1"/>
  <c r="BS15" i="1"/>
  <c r="BK15" i="1"/>
  <c r="CG15" i="1"/>
  <c r="BY15" i="1"/>
  <c r="BQ15" i="1"/>
  <c r="CE15" i="1"/>
  <c r="BW15" i="1"/>
  <c r="BO15" i="1"/>
  <c r="CG25" i="1"/>
  <c r="BY25" i="1"/>
  <c r="BQ25" i="1"/>
  <c r="CE25" i="1"/>
  <c r="BW25" i="1"/>
  <c r="BO25" i="1"/>
  <c r="CC25" i="1"/>
  <c r="BU25" i="1"/>
  <c r="BM25" i="1"/>
  <c r="CA25" i="1"/>
  <c r="BS25" i="1"/>
  <c r="BK25" i="1"/>
  <c r="CI25" i="1"/>
  <c r="CG9" i="1"/>
  <c r="BY9" i="1"/>
  <c r="BQ9" i="1"/>
  <c r="CE9" i="1"/>
  <c r="BW9" i="1"/>
  <c r="BO9" i="1"/>
  <c r="CC9" i="1"/>
  <c r="BU9" i="1"/>
  <c r="BM9" i="1"/>
  <c r="BS9" i="1"/>
  <c r="CI9" i="1"/>
  <c r="BK9" i="1"/>
  <c r="CA9" i="1"/>
  <c r="CE22" i="1"/>
  <c r="BW22" i="1"/>
  <c r="BO22" i="1"/>
  <c r="CC22" i="1"/>
  <c r="BU22" i="1"/>
  <c r="BM22" i="1"/>
  <c r="CI22" i="1"/>
  <c r="CA22" i="1"/>
  <c r="BS22" i="1"/>
  <c r="BK22" i="1"/>
  <c r="BQ22" i="1"/>
  <c r="CG22" i="1"/>
  <c r="BY22" i="1"/>
  <c r="CE14" i="1"/>
  <c r="BW14" i="1"/>
  <c r="BO14" i="1"/>
  <c r="CC14" i="1"/>
  <c r="BU14" i="1"/>
  <c r="BM14" i="1"/>
  <c r="CI14" i="1"/>
  <c r="CA14" i="1"/>
  <c r="BS14" i="1"/>
  <c r="BK14" i="1"/>
  <c r="BQ14" i="1"/>
  <c r="CG14" i="1"/>
  <c r="BY14" i="1"/>
  <c r="CG29" i="1"/>
  <c r="BY29" i="1"/>
  <c r="BQ29" i="1"/>
  <c r="CE29" i="1"/>
  <c r="BW29" i="1"/>
  <c r="BO29" i="1"/>
  <c r="CC29" i="1"/>
  <c r="BU29" i="1"/>
  <c r="BM29" i="1"/>
  <c r="BK29" i="1"/>
  <c r="CA29" i="1"/>
  <c r="CI29" i="1"/>
  <c r="BS29" i="1"/>
  <c r="CG21" i="1"/>
  <c r="BY21" i="1"/>
  <c r="BQ21" i="1"/>
  <c r="CE21" i="1"/>
  <c r="BW21" i="1"/>
  <c r="BO21" i="1"/>
  <c r="CC21" i="1"/>
  <c r="BU21" i="1"/>
  <c r="BM21" i="1"/>
  <c r="CA21" i="1"/>
  <c r="BS21" i="1"/>
  <c r="CI21" i="1"/>
  <c r="BK21" i="1"/>
  <c r="CG13" i="1"/>
  <c r="BY13" i="1"/>
  <c r="BQ13" i="1"/>
  <c r="CE13" i="1"/>
  <c r="BW13" i="1"/>
  <c r="BO13" i="1"/>
  <c r="CC13" i="1"/>
  <c r="BU13" i="1"/>
  <c r="BM13" i="1"/>
  <c r="BS13" i="1"/>
  <c r="CI13" i="1"/>
  <c r="BK13" i="1"/>
  <c r="CA13" i="1"/>
  <c r="CG17" i="1"/>
  <c r="BY17" i="1"/>
  <c r="BQ17" i="1"/>
  <c r="CE17" i="1"/>
  <c r="BW17" i="1"/>
  <c r="BO17" i="1"/>
  <c r="CC17" i="1"/>
  <c r="BU17" i="1"/>
  <c r="BM17" i="1"/>
  <c r="BS17" i="1"/>
  <c r="CI17" i="1"/>
  <c r="CA17" i="1"/>
  <c r="BK17" i="1"/>
  <c r="CI28" i="1"/>
  <c r="CA28" i="1"/>
  <c r="BS28" i="1"/>
  <c r="BK28" i="1"/>
  <c r="CG28" i="1"/>
  <c r="BY28" i="1"/>
  <c r="BQ28" i="1"/>
  <c r="CE28" i="1"/>
  <c r="BW28" i="1"/>
  <c r="BO28" i="1"/>
  <c r="BM28" i="1"/>
  <c r="CC28" i="1"/>
  <c r="BU28" i="1"/>
  <c r="CI20" i="1"/>
  <c r="CA20" i="1"/>
  <c r="BS20" i="1"/>
  <c r="BK20" i="1"/>
  <c r="CG20" i="1"/>
  <c r="BY20" i="1"/>
  <c r="BQ20" i="1"/>
  <c r="CE20" i="1"/>
  <c r="BW20" i="1"/>
  <c r="BO20" i="1"/>
  <c r="CC20" i="1"/>
  <c r="BU20" i="1"/>
  <c r="BM20" i="1"/>
  <c r="CI12" i="1"/>
  <c r="CA12" i="1"/>
  <c r="BS12" i="1"/>
  <c r="BK12" i="1"/>
  <c r="CG12" i="1"/>
  <c r="BY12" i="1"/>
  <c r="BQ12" i="1"/>
  <c r="CE12" i="1"/>
  <c r="BW12" i="1"/>
  <c r="BO12" i="1"/>
  <c r="BU12" i="1"/>
  <c r="CC12" i="1"/>
  <c r="BM12" i="1"/>
  <c r="CC27" i="1"/>
  <c r="BU27" i="1"/>
  <c r="BM27" i="1"/>
  <c r="CI27" i="1"/>
  <c r="CA27" i="1"/>
  <c r="BS27" i="1"/>
  <c r="BK27" i="1"/>
  <c r="CG27" i="1"/>
  <c r="BY27" i="1"/>
  <c r="BQ27" i="1"/>
  <c r="BO27" i="1"/>
  <c r="CE27" i="1"/>
  <c r="BW27" i="1"/>
  <c r="CC19" i="1"/>
  <c r="BU19" i="1"/>
  <c r="BM19" i="1"/>
  <c r="CI19" i="1"/>
  <c r="CA19" i="1"/>
  <c r="BS19" i="1"/>
  <c r="BK19" i="1"/>
  <c r="CG19" i="1"/>
  <c r="BY19" i="1"/>
  <c r="BQ19" i="1"/>
  <c r="BO19" i="1"/>
  <c r="CE19" i="1"/>
  <c r="BW19" i="1"/>
  <c r="CC11" i="1"/>
  <c r="BU11" i="1"/>
  <c r="BM11" i="1"/>
  <c r="CI11" i="1"/>
  <c r="CA11" i="1"/>
  <c r="BS11" i="1"/>
  <c r="BK11" i="1"/>
  <c r="CG11" i="1"/>
  <c r="BY11" i="1"/>
  <c r="BQ11" i="1"/>
  <c r="CE11" i="1"/>
  <c r="BW11" i="1"/>
  <c r="BO11" i="1"/>
  <c r="CE26" i="1"/>
  <c r="BW26" i="1"/>
  <c r="BO26" i="1"/>
  <c r="CC26" i="1"/>
  <c r="BU26" i="1"/>
  <c r="BM26" i="1"/>
  <c r="CI26" i="1"/>
  <c r="CA26" i="1"/>
  <c r="BS26" i="1"/>
  <c r="BK26" i="1"/>
  <c r="BY26" i="1"/>
  <c r="BQ26" i="1"/>
  <c r="CG26" i="1"/>
  <c r="CE18" i="1"/>
  <c r="BW18" i="1"/>
  <c r="BO18" i="1"/>
  <c r="CC18" i="1"/>
  <c r="BU18" i="1"/>
  <c r="BM18" i="1"/>
  <c r="CI18" i="1"/>
  <c r="CA18" i="1"/>
  <c r="BS18" i="1"/>
  <c r="BK18" i="1"/>
  <c r="BQ18" i="1"/>
  <c r="CG18" i="1"/>
  <c r="BY18" i="1"/>
  <c r="CE10" i="1"/>
  <c r="BW10" i="1"/>
  <c r="BO10" i="1"/>
  <c r="CC10" i="1"/>
  <c r="BU10" i="1"/>
  <c r="BM10" i="1"/>
  <c r="CI10" i="1"/>
  <c r="CA10" i="1"/>
  <c r="BS10" i="1"/>
  <c r="BK10" i="1"/>
  <c r="CG10" i="1"/>
  <c r="BY10" i="1"/>
  <c r="BQ10" i="1"/>
  <c r="A501" i="1"/>
  <c r="C9" i="1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CK181" i="1" s="1"/>
  <c r="BF908" i="1"/>
  <c r="BG910" i="1"/>
  <c r="AC932" i="1"/>
  <c r="BG909" i="1"/>
  <c r="BF910" i="1"/>
  <c r="BG908" i="1"/>
  <c r="BF909" i="1"/>
  <c r="AB61" i="9"/>
  <c r="AB7" i="10"/>
  <c r="AC23" i="8"/>
  <c r="AC17" i="8"/>
  <c r="AC13" i="8"/>
  <c r="V31" i="8"/>
  <c r="V81" i="8" s="1"/>
  <c r="AB901" i="1"/>
  <c r="AB20" i="9"/>
  <c r="AB21" i="9"/>
  <c r="AB17" i="9"/>
  <c r="AC27" i="9"/>
  <c r="AC25" i="9"/>
  <c r="AC23" i="9"/>
  <c r="AB22" i="9"/>
  <c r="AC21" i="9"/>
  <c r="AC19" i="9"/>
  <c r="AB18" i="9"/>
  <c r="AC17" i="9"/>
  <c r="AB14" i="9"/>
  <c r="AC13" i="9"/>
  <c r="AB10" i="9"/>
  <c r="AC9" i="9"/>
  <c r="CK724" i="1"/>
  <c r="CK726" i="1"/>
  <c r="CK728" i="1"/>
  <c r="CK730" i="1"/>
  <c r="CK732" i="1"/>
  <c r="CK734" i="1"/>
  <c r="CK736" i="1"/>
  <c r="CK738" i="1"/>
  <c r="CK740" i="1"/>
  <c r="CK742" i="1"/>
  <c r="AB746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AB24" i="9"/>
  <c r="AC591" i="1"/>
  <c r="CK568" i="1" s="1"/>
  <c r="AB591" i="1"/>
  <c r="CJ586" i="1" s="1"/>
  <c r="AC560" i="1"/>
  <c r="CK538" i="1" s="1"/>
  <c r="C61" i="10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AB60" i="9"/>
  <c r="AB62" i="9"/>
  <c r="AC62" i="9"/>
  <c r="AC60" i="9"/>
  <c r="CJ302" i="1"/>
  <c r="AC250" i="1"/>
  <c r="E14" i="11" s="1"/>
  <c r="T79" i="8"/>
  <c r="AC60" i="8"/>
  <c r="I31" i="8"/>
  <c r="I85" i="8" s="1"/>
  <c r="P31" i="8"/>
  <c r="P74" i="8" s="1"/>
  <c r="T92" i="8"/>
  <c r="Z31" i="8"/>
  <c r="Z88" i="8" s="1"/>
  <c r="AB219" i="1"/>
  <c r="T31" i="5"/>
  <c r="T88" i="5" s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H31" i="5"/>
  <c r="H81" i="5" s="1"/>
  <c r="AB26" i="5"/>
  <c r="T91" i="8"/>
  <c r="AB29" i="9"/>
  <c r="V61" i="10"/>
  <c r="N61" i="10"/>
  <c r="F61" i="10"/>
  <c r="U62" i="10"/>
  <c r="C23" i="11"/>
  <c r="C8" i="11"/>
  <c r="C36" i="11" s="1"/>
  <c r="C16" i="11"/>
  <c r="G16" i="11" s="1"/>
  <c r="C14" i="11"/>
  <c r="AC28" i="5"/>
  <c r="AC30" i="5"/>
  <c r="T86" i="8"/>
  <c r="I62" i="10"/>
  <c r="AB15" i="8"/>
  <c r="C24" i="11"/>
  <c r="C19" i="11"/>
  <c r="C17" i="11"/>
  <c r="C13" i="11"/>
  <c r="C11" i="11"/>
  <c r="C28" i="11"/>
  <c r="C10" i="11"/>
  <c r="Z61" i="10"/>
  <c r="R61" i="10"/>
  <c r="J61" i="10"/>
  <c r="B61" i="10"/>
  <c r="Q62" i="10"/>
  <c r="E62" i="10"/>
  <c r="C25" i="11"/>
  <c r="C20" i="11"/>
  <c r="C35" i="11"/>
  <c r="C34" i="11"/>
  <c r="C31" i="11"/>
  <c r="C15" i="11"/>
  <c r="G15" i="11" s="1"/>
  <c r="AB9" i="9"/>
  <c r="B31" i="9"/>
  <c r="B73" i="9" s="1"/>
  <c r="AC26" i="9"/>
  <c r="AC22" i="9"/>
  <c r="AC20" i="9"/>
  <c r="AB19" i="9"/>
  <c r="AC18" i="9"/>
  <c r="AC14" i="9"/>
  <c r="AC12" i="9"/>
  <c r="X31" i="9"/>
  <c r="X87" i="9" s="1"/>
  <c r="P31" i="9"/>
  <c r="H31" i="9"/>
  <c r="H75" i="9" s="1"/>
  <c r="U31" i="9"/>
  <c r="U82" i="9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31" i="5"/>
  <c r="W72" i="5" s="1"/>
  <c r="AB25" i="9"/>
  <c r="AB27" i="9"/>
  <c r="AC24" i="9"/>
  <c r="AC16" i="9"/>
  <c r="L31" i="9"/>
  <c r="L91" i="9" s="1"/>
  <c r="Y31" i="9"/>
  <c r="Y86" i="9" s="1"/>
  <c r="Z31" i="9"/>
  <c r="Z89" i="9" s="1"/>
  <c r="J31" i="9"/>
  <c r="J73" i="9" s="1"/>
  <c r="S31" i="9"/>
  <c r="S80" i="9" s="1"/>
  <c r="AC8" i="9"/>
  <c r="C31" i="9"/>
  <c r="C88" i="9" s="1"/>
  <c r="Q31" i="5"/>
  <c r="Q78" i="5" s="1"/>
  <c r="AB23" i="9"/>
  <c r="AB15" i="9"/>
  <c r="T31" i="9"/>
  <c r="T83" i="9" s="1"/>
  <c r="D31" i="9"/>
  <c r="D75" i="9" s="1"/>
  <c r="Q31" i="9"/>
  <c r="Q78" i="9" s="1"/>
  <c r="E31" i="9"/>
  <c r="E78" i="9" s="1"/>
  <c r="AC10" i="9"/>
  <c r="R31" i="9"/>
  <c r="R77" i="9" s="1"/>
  <c r="F31" i="9"/>
  <c r="F73" i="9" s="1"/>
  <c r="W31" i="9"/>
  <c r="W80" i="9" s="1"/>
  <c r="K31" i="9"/>
  <c r="E31" i="5"/>
  <c r="E73" i="5" s="1"/>
  <c r="M31" i="9"/>
  <c r="M82" i="9" s="1"/>
  <c r="AB10" i="5"/>
  <c r="AB18" i="5"/>
  <c r="AC27" i="5"/>
  <c r="AB11" i="9"/>
  <c r="AC11" i="5"/>
  <c r="AC13" i="5"/>
  <c r="AB19" i="8"/>
  <c r="U31" i="8"/>
  <c r="AB21" i="8"/>
  <c r="AC20" i="8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AB33" i="1"/>
  <c r="AC8" i="8"/>
  <c r="AB9" i="8"/>
  <c r="AC21" i="5"/>
  <c r="AB14" i="5"/>
  <c r="AC33" i="1"/>
  <c r="AC9" i="5"/>
  <c r="AC19" i="5"/>
  <c r="AC23" i="5"/>
  <c r="AC25" i="5"/>
  <c r="AB61" i="8"/>
  <c r="E20" i="11"/>
  <c r="AB60" i="8"/>
  <c r="AC61" i="8"/>
  <c r="M61" i="10"/>
  <c r="T62" i="10"/>
  <c r="L62" i="10"/>
  <c r="D62" i="10"/>
  <c r="O62" i="10"/>
  <c r="Y61" i="9"/>
  <c r="I61" i="9"/>
  <c r="AB13" i="9"/>
  <c r="AB11" i="8"/>
  <c r="AB157" i="1"/>
  <c r="AC62" i="8"/>
  <c r="AB932" i="1"/>
  <c r="CJ912" i="1" s="1"/>
  <c r="AB12" i="5"/>
  <c r="AB808" i="1"/>
  <c r="B80" i="8"/>
  <c r="AC15" i="5"/>
  <c r="AC17" i="5"/>
  <c r="AC405" i="1"/>
  <c r="E19" i="11" s="1"/>
  <c r="AC95" i="1"/>
  <c r="AB343" i="1"/>
  <c r="AB24" i="5"/>
  <c r="AC839" i="1"/>
  <c r="E33" i="11" s="1"/>
  <c r="AB560" i="1"/>
  <c r="AB8" i="5"/>
  <c r="AB20" i="5"/>
  <c r="AB22" i="5"/>
  <c r="AB16" i="5"/>
  <c r="AB28" i="5"/>
  <c r="AB30" i="5"/>
  <c r="AC219" i="1"/>
  <c r="AC901" i="1"/>
  <c r="CK887" i="1" s="1"/>
  <c r="AB498" i="1"/>
  <c r="AB126" i="1"/>
  <c r="AC157" i="1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AC343" i="1"/>
  <c r="AC715" i="1"/>
  <c r="CK697" i="1" s="1"/>
  <c r="AB436" i="1"/>
  <c r="AB64" i="1"/>
  <c r="D8" i="11" s="1"/>
  <c r="AB684" i="1"/>
  <c r="CK680" i="1"/>
  <c r="AB467" i="1"/>
  <c r="AB405" i="1"/>
  <c r="D19" i="11" s="1"/>
  <c r="AB250" i="1"/>
  <c r="D14" i="11" s="1"/>
  <c r="G14" i="11" s="1"/>
  <c r="AC653" i="1"/>
  <c r="E27" i="11" s="1"/>
  <c r="D37" i="11"/>
  <c r="AB622" i="1"/>
  <c r="AB374" i="1"/>
  <c r="D18" i="11" s="1"/>
  <c r="AB870" i="1"/>
  <c r="AB11" i="5"/>
  <c r="AB19" i="5"/>
  <c r="AB27" i="5"/>
  <c r="AB839" i="1"/>
  <c r="D33" i="11" s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22" i="11"/>
  <c r="C33" i="11"/>
  <c r="C29" i="11"/>
  <c r="CK928" i="1" l="1"/>
  <c r="E36" i="11"/>
  <c r="A532" i="1"/>
  <c r="G18" i="11"/>
  <c r="G19" i="11"/>
  <c r="G27" i="11"/>
  <c r="CK238" i="1"/>
  <c r="CJ855" i="1"/>
  <c r="G33" i="11"/>
  <c r="CJ817" i="1"/>
  <c r="CK512" i="1"/>
  <c r="CK506" i="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825" i="1"/>
  <c r="CJ861" i="1"/>
  <c r="CK678" i="1"/>
  <c r="CK692" i="1"/>
  <c r="CJ524" i="1"/>
  <c r="CJ351" i="1"/>
  <c r="CJ675" i="1"/>
  <c r="CK109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U91" i="5"/>
  <c r="L89" i="5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CJ914" i="1"/>
  <c r="CJ926" i="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E38" i="11" l="1"/>
  <c r="A563" i="1"/>
  <c r="B65" i="5"/>
  <c r="D48" i="1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A594" i="1" l="1"/>
  <c r="D42" i="1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AB63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625" i="1" l="1"/>
  <c r="AC95" i="10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A656" i="1" l="1"/>
  <c r="X63" i="9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687" i="1" l="1"/>
  <c r="AB64" i="10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  <c r="A718" i="1" l="1"/>
  <c r="A749" i="1" l="1"/>
  <c r="A780" i="1" l="1"/>
  <c r="A811" i="1" l="1"/>
  <c r="A842" i="1" l="1"/>
  <c r="A873" i="1" l="1"/>
  <c r="A904" i="1" l="1"/>
  <c r="A935" i="1" l="1"/>
</calcChain>
</file>

<file path=xl/sharedStrings.xml><?xml version="1.0" encoding="utf-8"?>
<sst xmlns="http://schemas.openxmlformats.org/spreadsheetml/2006/main" count="7878" uniqueCount="88">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</sst>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  <numFmt numFmtId="174" formatCode="0.000"/>
  </numFmts>
  <fonts count="2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  <font>
      <sz val="14"/>
      <color rgb="FFFF0000"/>
      <name val="Bookman Old Style"/>
      <family val="1"/>
    </font>
    <font>
      <sz val="10"/>
      <color rgb="FFFF0000"/>
      <name val="Bookman Old Style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59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319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Border="1" applyAlignment="1">
      <alignment horizontal="center"/>
    </xf>
    <xf numFmtId="166" fontId="8" fillId="0" borderId="43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169" fontId="7" fillId="0" borderId="19" xfId="0" applyNumberFormat="1" applyFont="1" applyBorder="1" applyAlignment="1">
      <alignment horizontal="right"/>
    </xf>
    <xf numFmtId="169" fontId="7" fillId="0" borderId="41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8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1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2" xfId="0" applyFont="1" applyBorder="1"/>
    <xf numFmtId="0" fontId="6" fillId="0" borderId="53" xfId="0" applyFont="1" applyBorder="1"/>
    <xf numFmtId="0" fontId="6" fillId="0" borderId="15" xfId="0" applyFont="1" applyBorder="1"/>
    <xf numFmtId="3" fontId="6" fillId="0" borderId="51" xfId="0" applyNumberFormat="1" applyFont="1" applyBorder="1"/>
    <xf numFmtId="166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0" xfId="0" applyFont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0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Alignment="1">
      <alignment horizontal="center"/>
    </xf>
    <xf numFmtId="3" fontId="17" fillId="0" borderId="0" xfId="0" quotePrefix="1" applyNumberFormat="1" applyFont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Alignment="1">
      <alignment horizontal="left"/>
    </xf>
    <xf numFmtId="0" fontId="16" fillId="0" borderId="0" xfId="0" applyFont="1"/>
    <xf numFmtId="0" fontId="17" fillId="0" borderId="0" xfId="0" applyFont="1"/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3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18" xfId="0" applyNumberFormat="1" applyFont="1" applyBorder="1" applyAlignment="1">
      <alignment horizontal="right"/>
    </xf>
    <xf numFmtId="166" fontId="7" fillId="0" borderId="50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6" fontId="14" fillId="0" borderId="0" xfId="0" applyNumberFormat="1" applyFont="1"/>
    <xf numFmtId="3" fontId="14" fillId="3" borderId="0" xfId="0" applyNumberFormat="1" applyFont="1" applyFill="1"/>
    <xf numFmtId="166" fontId="14" fillId="0" borderId="0" xfId="1" applyNumberFormat="1" applyFont="1"/>
    <xf numFmtId="166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170" fontId="15" fillId="0" borderId="0" xfId="0" quotePrefix="1" applyNumberFormat="1" applyFont="1" applyAlignment="1">
      <alignment horizontal="center"/>
    </xf>
    <xf numFmtId="0" fontId="16" fillId="0" borderId="0" xfId="0" applyFont="1" applyAlignment="1">
      <alignment horizontal="center" vertical="center"/>
    </xf>
    <xf numFmtId="3" fontId="16" fillId="0" borderId="0" xfId="0" quotePrefix="1" applyNumberFormat="1" applyFont="1" applyAlignment="1">
      <alignment horizontal="center" vertical="center"/>
    </xf>
    <xf numFmtId="171" fontId="21" fillId="0" borderId="0" xfId="5" applyNumberFormat="1" applyFont="1"/>
    <xf numFmtId="166" fontId="14" fillId="0" borderId="0" xfId="1" applyNumberFormat="1" applyFont="1" applyFill="1"/>
    <xf numFmtId="0" fontId="3" fillId="0" borderId="0" xfId="0" applyFont="1"/>
    <xf numFmtId="3" fontId="3" fillId="0" borderId="0" xfId="0" applyNumberFormat="1" applyFont="1"/>
    <xf numFmtId="166" fontId="3" fillId="0" borderId="0" xfId="1" applyNumberFormat="1" applyFont="1" applyFill="1"/>
    <xf numFmtId="2" fontId="3" fillId="0" borderId="0" xfId="0" applyNumberFormat="1" applyFont="1"/>
    <xf numFmtId="166" fontId="3" fillId="0" borderId="0" xfId="0" applyNumberFormat="1" applyFont="1"/>
    <xf numFmtId="164" fontId="3" fillId="0" borderId="0" xfId="0" applyNumberFormat="1" applyFont="1"/>
    <xf numFmtId="168" fontId="3" fillId="0" borderId="0" xfId="0" applyNumberFormat="1" applyFont="1"/>
    <xf numFmtId="0" fontId="22" fillId="0" borderId="0" xfId="0" applyFont="1"/>
    <xf numFmtId="171" fontId="21" fillId="0" borderId="0" xfId="5" applyNumberFormat="1" applyFont="1" applyAlignment="1">
      <alignment horizontal="center"/>
    </xf>
    <xf numFmtId="171" fontId="20" fillId="0" borderId="54" xfId="0" applyNumberFormat="1" applyFont="1" applyBorder="1" applyAlignment="1">
      <alignment horizontal="center"/>
    </xf>
    <xf numFmtId="171" fontId="20" fillId="0" borderId="55" xfId="0" applyNumberFormat="1" applyFont="1" applyBorder="1" applyAlignment="1">
      <alignment horizontal="center"/>
    </xf>
    <xf numFmtId="166" fontId="18" fillId="0" borderId="56" xfId="1" quotePrefix="1" applyNumberFormat="1" applyFont="1" applyBorder="1" applyAlignment="1">
      <alignment horizontal="center" vertical="center"/>
    </xf>
    <xf numFmtId="166" fontId="18" fillId="0" borderId="55" xfId="1" quotePrefix="1" applyNumberFormat="1" applyFont="1" applyBorder="1" applyAlignment="1">
      <alignment horizontal="center" vertical="center"/>
    </xf>
    <xf numFmtId="166" fontId="18" fillId="0" borderId="57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Border="1" applyAlignment="1">
      <alignment horizontal="center"/>
    </xf>
    <xf numFmtId="166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166" fontId="18" fillId="0" borderId="58" xfId="1" quotePrefix="1" applyNumberFormat="1" applyFont="1" applyBorder="1" applyAlignment="1">
      <alignment horizontal="center" vertical="center"/>
    </xf>
    <xf numFmtId="166" fontId="18" fillId="0" borderId="16" xfId="1" quotePrefix="1" applyNumberFormat="1" applyFont="1" applyBorder="1" applyAlignment="1">
      <alignment horizontal="center" vertical="center"/>
    </xf>
    <xf numFmtId="0" fontId="6" fillId="0" borderId="53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6" fillId="0" borderId="52" xfId="0" applyFont="1" applyBorder="1" applyAlignment="1">
      <alignment horizontal="center"/>
    </xf>
    <xf numFmtId="0" fontId="6" fillId="0" borderId="51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1" fontId="7" fillId="2" borderId="4" xfId="0" applyNumberFormat="1" applyFont="1" applyFill="1" applyBorder="1" applyAlignment="1">
      <alignment horizontal="right"/>
    </xf>
    <xf numFmtId="1" fontId="7" fillId="2" borderId="5" xfId="1" applyNumberFormat="1" applyFont="1" applyFill="1" applyBorder="1" applyAlignment="1">
      <alignment horizontal="right"/>
    </xf>
    <xf numFmtId="1" fontId="7" fillId="2" borderId="6" xfId="0" applyNumberFormat="1" applyFont="1" applyFill="1" applyBorder="1" applyAlignment="1">
      <alignment horizontal="right"/>
    </xf>
    <xf numFmtId="1" fontId="7" fillId="2" borderId="7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" fontId="7" fillId="2" borderId="8" xfId="0" applyNumberFormat="1" applyFont="1" applyFill="1" applyBorder="1" applyAlignment="1">
      <alignment horizontal="right"/>
    </xf>
    <xf numFmtId="1" fontId="7" fillId="2" borderId="9" xfId="0" applyNumberFormat="1" applyFont="1" applyFill="1" applyBorder="1" applyAlignment="1">
      <alignment horizontal="right"/>
    </xf>
    <xf numFmtId="1" fontId="7" fillId="2" borderId="0" xfId="0" applyNumberFormat="1" applyFont="1" applyFill="1" applyAlignment="1">
      <alignment horizontal="right"/>
    </xf>
    <xf numFmtId="1" fontId="7" fillId="2" borderId="10" xfId="1" applyNumberFormat="1" applyFont="1" applyFill="1" applyBorder="1" applyAlignment="1">
      <alignment horizontal="right"/>
    </xf>
    <xf numFmtId="1" fontId="7" fillId="2" borderId="11" xfId="0" applyNumberFormat="1" applyFont="1" applyFill="1" applyBorder="1" applyAlignment="1">
      <alignment horizontal="right"/>
    </xf>
    <xf numFmtId="1" fontId="7" fillId="2" borderId="12" xfId="0" applyNumberFormat="1" applyFont="1" applyFill="1" applyBorder="1" applyAlignment="1">
      <alignment horizontal="right"/>
    </xf>
    <xf numFmtId="1" fontId="7" fillId="2" borderId="10" xfId="0" applyNumberFormat="1" applyFont="1" applyFill="1" applyBorder="1" applyAlignment="1">
      <alignment horizontal="right"/>
    </xf>
    <xf numFmtId="1" fontId="7" fillId="2" borderId="13" xfId="0" applyNumberFormat="1" applyFont="1" applyFill="1" applyBorder="1" applyAlignment="1">
      <alignment horizontal="right"/>
    </xf>
    <xf numFmtId="1" fontId="7" fillId="2" borderId="14" xfId="0" applyNumberFormat="1" applyFont="1" applyFill="1" applyBorder="1" applyAlignment="1">
      <alignment horizontal="right"/>
    </xf>
    <xf numFmtId="1" fontId="7" fillId="2" borderId="4" xfId="1" applyNumberFormat="1" applyFont="1" applyFill="1" applyBorder="1" applyAlignment="1">
      <alignment horizontal="right"/>
    </xf>
    <xf numFmtId="1" fontId="7" fillId="2" borderId="9" xfId="1" applyNumberFormat="1" applyFont="1" applyFill="1" applyBorder="1" applyAlignment="1">
      <alignment horizontal="right"/>
    </xf>
    <xf numFmtId="1" fontId="7" fillId="2" borderId="7" xfId="1" applyNumberFormat="1" applyFont="1" applyFill="1" applyBorder="1" applyAlignment="1">
      <alignment horizontal="right"/>
    </xf>
    <xf numFmtId="1" fontId="7" fillId="2" borderId="0" xfId="1" applyNumberFormat="1" applyFont="1" applyFill="1" applyBorder="1" applyAlignment="1">
      <alignment horizontal="right"/>
    </xf>
    <xf numFmtId="1" fontId="7" fillId="2" borderId="14" xfId="1" applyNumberFormat="1" applyFont="1" applyFill="1" applyBorder="1" applyAlignment="1">
      <alignment horizontal="right"/>
    </xf>
    <xf numFmtId="1" fontId="7" fillId="2" borderId="12" xfId="1" applyNumberFormat="1" applyFont="1" applyFill="1" applyBorder="1" applyAlignment="1">
      <alignment horizontal="right"/>
    </xf>
    <xf numFmtId="166" fontId="8" fillId="2" borderId="21" xfId="1" applyNumberFormat="1" applyFont="1" applyFill="1" applyBorder="1" applyAlignment="1">
      <alignment horizontal="right"/>
    </xf>
    <xf numFmtId="166" fontId="8" fillId="2" borderId="9" xfId="1" applyNumberFormat="1" applyFont="1" applyFill="1" applyBorder="1" applyAlignment="1">
      <alignment horizontal="right"/>
    </xf>
    <xf numFmtId="0" fontId="7" fillId="2" borderId="1" xfId="0" applyFont="1" applyFill="1" applyBorder="1" applyAlignment="1">
      <alignment horizontal="center"/>
    </xf>
    <xf numFmtId="0" fontId="7" fillId="2" borderId="2" xfId="0" applyFont="1" applyFill="1" applyBorder="1" applyAlignment="1">
      <alignment horizontal="center"/>
    </xf>
    <xf numFmtId="0" fontId="7" fillId="0" borderId="18" xfId="3" applyNumberFormat="1" applyFont="1" applyFill="1" applyBorder="1" applyAlignment="1">
      <alignment horizontal="right"/>
    </xf>
    <xf numFmtId="166" fontId="23" fillId="0" borderId="0" xfId="1" quotePrefix="1" applyNumberFormat="1" applyFont="1" applyFill="1" applyBorder="1" applyAlignment="1">
      <alignment horizontal="center" vertical="center"/>
    </xf>
    <xf numFmtId="166" fontId="24" fillId="0" borderId="0" xfId="0" applyNumberFormat="1" applyFont="1"/>
    <xf numFmtId="0" fontId="24" fillId="0" borderId="0" xfId="0" applyFont="1"/>
    <xf numFmtId="174" fontId="14" fillId="0" borderId="0" xfId="0" applyNumberFormat="1" applyFont="1"/>
    <xf numFmtId="174" fontId="24" fillId="0" borderId="0" xfId="0" applyNumberFormat="1" applyFont="1"/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left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49" xfId="0" applyFont="1" applyBorder="1" applyAlignment="1">
      <alignment horizontal="center" vertical="center"/>
    </xf>
    <xf numFmtId="0" fontId="16" fillId="0" borderId="52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70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7"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FFFF99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30726</xdr:colOff>
      <xdr:row>0</xdr:row>
      <xdr:rowOff>71694</xdr:rowOff>
    </xdr:from>
    <xdr:to>
      <xdr:col>2</xdr:col>
      <xdr:colOff>668901</xdr:colOff>
      <xdr:row>2</xdr:row>
      <xdr:rowOff>231331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1B58A5-8B70-4CDC-8218-125A3F886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1694" y="71694"/>
          <a:ext cx="638175" cy="6307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abSelected="1" topLeftCell="A867" zoomScale="80" zoomScaleNormal="80" zoomScalePageLayoutView="50" workbookViewId="0">
      <selection activeCell="A867" sqref="A1:A1048576"/>
    </sheetView>
  </sheetViews>
  <sheetFormatPr defaultColWidth="8.88671875" defaultRowHeight="13.2" x14ac:dyDescent="0.25"/>
  <cols>
    <col min="1" max="1" width="10.44140625" style="212" customWidth="1"/>
    <col min="2" max="2" width="8.33203125" style="212" customWidth="1"/>
    <col min="3" max="3" width="7.44140625" style="212" customWidth="1"/>
    <col min="4" max="4" width="6.6640625" style="212" customWidth="1"/>
    <col min="5" max="5" width="7.44140625" style="212" customWidth="1"/>
    <col min="6" max="6" width="8.44140625" style="212" customWidth="1"/>
    <col min="7" max="7" width="8" style="212" customWidth="1"/>
    <col min="8" max="8" width="7" style="212" customWidth="1"/>
    <col min="9" max="9" width="7.33203125" style="212" customWidth="1"/>
    <col min="10" max="10" width="6.109375" style="212" customWidth="1"/>
    <col min="11" max="11" width="7.33203125" style="212" customWidth="1"/>
    <col min="12" max="12" width="7.6640625" style="212" customWidth="1"/>
    <col min="13" max="14" width="7.109375" style="212" customWidth="1"/>
    <col min="15" max="15" width="7.88671875" style="212" customWidth="1"/>
    <col min="16" max="16" width="7.5546875" style="212" customWidth="1"/>
    <col min="17" max="17" width="7.109375" style="212" customWidth="1"/>
    <col min="18" max="18" width="7.33203125" style="212" customWidth="1"/>
    <col min="19" max="19" width="7.88671875" style="212" customWidth="1"/>
    <col min="20" max="20" width="7.5546875" style="212" customWidth="1"/>
    <col min="21" max="21" width="7" style="212" customWidth="1"/>
    <col min="22" max="22" width="7.44140625" style="212" customWidth="1"/>
    <col min="23" max="23" width="8" style="212" customWidth="1"/>
    <col min="24" max="24" width="7.109375" style="212" customWidth="1"/>
    <col min="25" max="25" width="7.44140625" style="212" customWidth="1"/>
    <col min="26" max="26" width="7.44140625" style="213" customWidth="1"/>
    <col min="27" max="27" width="8" style="213" customWidth="1"/>
    <col min="28" max="28" width="9.88671875" style="214" customWidth="1"/>
    <col min="29" max="29" width="10.109375" style="214" customWidth="1"/>
    <col min="30" max="30" width="9.109375" style="212" customWidth="1"/>
    <col min="31" max="59" width="9.109375" style="212" hidden="1" customWidth="1"/>
    <col min="60" max="60" width="9.109375" style="212" customWidth="1"/>
    <col min="61" max="61" width="11.6640625" style="212" customWidth="1"/>
    <col min="62" max="85" width="8.44140625" style="212" customWidth="1"/>
    <col min="86" max="87" width="8.44140625" style="213" customWidth="1"/>
    <col min="88" max="89" width="8.44140625" style="212" customWidth="1"/>
    <col min="90" max="90" width="8.88671875" style="212"/>
    <col min="91" max="91" width="13" style="212" bestFit="1" customWidth="1"/>
    <col min="92" max="92" width="12.88671875" style="212" bestFit="1" customWidth="1"/>
    <col min="93" max="16384" width="8.88671875" style="212"/>
  </cols>
  <sheetData>
    <row r="2" spans="1:93" ht="15.6" x14ac:dyDescent="0.3">
      <c r="A2" s="306" t="s">
        <v>56</v>
      </c>
      <c r="B2" s="306"/>
      <c r="C2" s="306"/>
      <c r="D2" s="306"/>
      <c r="E2" s="306"/>
      <c r="F2" s="306"/>
      <c r="G2" s="306"/>
      <c r="H2" s="306"/>
      <c r="I2" s="306"/>
      <c r="J2" s="306"/>
      <c r="K2" s="306"/>
      <c r="L2" s="306"/>
      <c r="M2" s="306"/>
      <c r="N2" s="306"/>
      <c r="O2" s="306"/>
      <c r="P2" s="306"/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  <c r="BI2" s="306" t="s">
        <v>56</v>
      </c>
      <c r="BJ2" s="306"/>
      <c r="BK2" s="306"/>
      <c r="BL2" s="306"/>
      <c r="BM2" s="306"/>
      <c r="BN2" s="306"/>
      <c r="BO2" s="306"/>
      <c r="BP2" s="306"/>
      <c r="BQ2" s="306"/>
      <c r="BR2" s="306"/>
      <c r="BS2" s="306"/>
      <c r="BT2" s="306"/>
      <c r="BU2" s="306"/>
      <c r="BV2" s="306"/>
      <c r="BW2" s="306"/>
      <c r="BX2" s="306"/>
      <c r="BY2" s="306"/>
      <c r="BZ2" s="306"/>
      <c r="CA2" s="306"/>
      <c r="CB2" s="306"/>
      <c r="CC2" s="306"/>
      <c r="CD2" s="306"/>
      <c r="CE2" s="306"/>
      <c r="CF2" s="306"/>
      <c r="CG2" s="306"/>
      <c r="CH2" s="306"/>
      <c r="CI2" s="306"/>
      <c r="CJ2" s="306"/>
      <c r="CK2" s="306"/>
    </row>
    <row r="5" spans="1:93" x14ac:dyDescent="0.25">
      <c r="A5" s="305">
        <v>45139</v>
      </c>
      <c r="B5" s="305"/>
      <c r="C5" s="305"/>
      <c r="D5" s="305"/>
      <c r="BI5" s="304">
        <f>A5</f>
        <v>45139</v>
      </c>
      <c r="BJ5" s="304"/>
      <c r="BK5" s="304"/>
      <c r="BL5" s="304"/>
    </row>
    <row r="6" spans="1:93" ht="13.8" thickBot="1" x14ac:dyDescent="0.3">
      <c r="AE6" t="s">
        <v>84</v>
      </c>
    </row>
    <row r="7" spans="1:93" ht="14.4" thickTop="1" thickBot="1" x14ac:dyDescent="0.3">
      <c r="A7" s="296" t="s">
        <v>0</v>
      </c>
      <c r="B7" s="298" t="s">
        <v>1</v>
      </c>
      <c r="C7" s="299"/>
      <c r="D7" s="298" t="s">
        <v>2</v>
      </c>
      <c r="E7" s="299"/>
      <c r="F7" s="298" t="s">
        <v>3</v>
      </c>
      <c r="G7" s="299"/>
      <c r="H7" s="298" t="s">
        <v>4</v>
      </c>
      <c r="I7" s="299"/>
      <c r="J7" s="298" t="s">
        <v>5</v>
      </c>
      <c r="K7" s="299"/>
      <c r="L7" s="298" t="s">
        <v>6</v>
      </c>
      <c r="M7" s="299"/>
      <c r="N7" s="298" t="s">
        <v>7</v>
      </c>
      <c r="O7" s="299"/>
      <c r="P7" s="298" t="s">
        <v>8</v>
      </c>
      <c r="Q7" s="299"/>
      <c r="R7" s="298" t="s">
        <v>9</v>
      </c>
      <c r="S7" s="299"/>
      <c r="T7" s="298" t="s">
        <v>10</v>
      </c>
      <c r="U7" s="299"/>
      <c r="V7" s="298" t="s">
        <v>11</v>
      </c>
      <c r="W7" s="299"/>
      <c r="X7" s="298" t="s">
        <v>12</v>
      </c>
      <c r="Y7" s="299"/>
      <c r="Z7" s="300" t="s">
        <v>40</v>
      </c>
      <c r="AA7" s="301"/>
      <c r="AB7" s="302" t="s">
        <v>41</v>
      </c>
      <c r="AC7" s="303"/>
      <c r="AE7" s="296" t="s">
        <v>0</v>
      </c>
      <c r="AF7" s="298" t="s">
        <v>1</v>
      </c>
      <c r="AG7" s="299"/>
      <c r="AH7" s="298" t="s">
        <v>2</v>
      </c>
      <c r="AI7" s="299"/>
      <c r="AJ7" s="298" t="s">
        <v>3</v>
      </c>
      <c r="AK7" s="299"/>
      <c r="AL7" s="298" t="s">
        <v>4</v>
      </c>
      <c r="AM7" s="299"/>
      <c r="AN7" s="298" t="s">
        <v>5</v>
      </c>
      <c r="AO7" s="299"/>
      <c r="AP7" s="298" t="s">
        <v>6</v>
      </c>
      <c r="AQ7" s="299"/>
      <c r="AR7" s="298" t="s">
        <v>7</v>
      </c>
      <c r="AS7" s="299"/>
      <c r="AT7" s="298" t="s">
        <v>8</v>
      </c>
      <c r="AU7" s="299"/>
      <c r="AV7" s="298" t="s">
        <v>9</v>
      </c>
      <c r="AW7" s="299"/>
      <c r="AX7" s="298" t="s">
        <v>10</v>
      </c>
      <c r="AY7" s="299"/>
      <c r="AZ7" s="298" t="s">
        <v>11</v>
      </c>
      <c r="BA7" s="299"/>
      <c r="BB7" s="298" t="s">
        <v>12</v>
      </c>
      <c r="BC7" s="299"/>
      <c r="BD7" s="300" t="s">
        <v>40</v>
      </c>
      <c r="BE7" s="301"/>
      <c r="BF7" s="302" t="s">
        <v>41</v>
      </c>
      <c r="BG7" s="303"/>
      <c r="BH7" s="252"/>
      <c r="BI7" s="296" t="s">
        <v>0</v>
      </c>
      <c r="BJ7" s="298" t="s">
        <v>1</v>
      </c>
      <c r="BK7" s="299"/>
      <c r="BL7" s="298" t="s">
        <v>2</v>
      </c>
      <c r="BM7" s="299"/>
      <c r="BN7" s="298" t="s">
        <v>3</v>
      </c>
      <c r="BO7" s="299"/>
      <c r="BP7" s="298" t="s">
        <v>4</v>
      </c>
      <c r="BQ7" s="299"/>
      <c r="BR7" s="298" t="s">
        <v>5</v>
      </c>
      <c r="BS7" s="299"/>
      <c r="BT7" s="298" t="s">
        <v>6</v>
      </c>
      <c r="BU7" s="299"/>
      <c r="BV7" s="298" t="s">
        <v>7</v>
      </c>
      <c r="BW7" s="299"/>
      <c r="BX7" s="298" t="s">
        <v>8</v>
      </c>
      <c r="BY7" s="299"/>
      <c r="BZ7" s="298" t="s">
        <v>9</v>
      </c>
      <c r="CA7" s="299"/>
      <c r="CB7" s="298" t="s">
        <v>10</v>
      </c>
      <c r="CC7" s="299"/>
      <c r="CD7" s="298" t="s">
        <v>11</v>
      </c>
      <c r="CE7" s="299"/>
      <c r="CF7" s="298" t="s">
        <v>12</v>
      </c>
      <c r="CG7" s="299"/>
      <c r="CH7" s="300" t="s">
        <v>40</v>
      </c>
      <c r="CI7" s="301"/>
      <c r="CJ7" s="298" t="s">
        <v>41</v>
      </c>
      <c r="CK7" s="299"/>
    </row>
    <row r="8" spans="1:93" ht="15" thickTop="1" thickBot="1" x14ac:dyDescent="0.35">
      <c r="A8" s="297"/>
      <c r="B8" s="111" t="s">
        <v>14</v>
      </c>
      <c r="C8" s="112" t="s">
        <v>15</v>
      </c>
      <c r="D8" s="113" t="s">
        <v>14</v>
      </c>
      <c r="E8" s="114" t="s">
        <v>15</v>
      </c>
      <c r="F8" s="111" t="s">
        <v>14</v>
      </c>
      <c r="G8" s="112" t="s">
        <v>15</v>
      </c>
      <c r="H8" s="113" t="s">
        <v>14</v>
      </c>
      <c r="I8" s="114" t="s">
        <v>15</v>
      </c>
      <c r="J8" s="111" t="s">
        <v>14</v>
      </c>
      <c r="K8" s="112" t="s">
        <v>15</v>
      </c>
      <c r="L8" s="113" t="s">
        <v>14</v>
      </c>
      <c r="M8" s="111" t="s">
        <v>15</v>
      </c>
      <c r="N8" s="115" t="s">
        <v>14</v>
      </c>
      <c r="O8" s="116" t="s">
        <v>15</v>
      </c>
      <c r="P8" s="111" t="s">
        <v>14</v>
      </c>
      <c r="Q8" s="112" t="s">
        <v>15</v>
      </c>
      <c r="R8" s="113" t="s">
        <v>14</v>
      </c>
      <c r="S8" s="114" t="s">
        <v>15</v>
      </c>
      <c r="T8" s="111" t="s">
        <v>14</v>
      </c>
      <c r="U8" s="112" t="s">
        <v>15</v>
      </c>
      <c r="V8" s="113" t="s">
        <v>14</v>
      </c>
      <c r="W8" s="114" t="s">
        <v>15</v>
      </c>
      <c r="X8" s="111" t="s">
        <v>14</v>
      </c>
      <c r="Y8" s="112" t="s">
        <v>15</v>
      </c>
      <c r="Z8" s="26" t="s">
        <v>14</v>
      </c>
      <c r="AA8" s="117" t="s">
        <v>15</v>
      </c>
      <c r="AB8" s="168" t="s">
        <v>14</v>
      </c>
      <c r="AC8" s="169" t="s">
        <v>15</v>
      </c>
      <c r="AE8" s="297"/>
      <c r="AF8" s="111" t="s">
        <v>14</v>
      </c>
      <c r="AG8" s="112" t="s">
        <v>15</v>
      </c>
      <c r="AH8" s="113" t="s">
        <v>14</v>
      </c>
      <c r="AI8" s="114" t="s">
        <v>15</v>
      </c>
      <c r="AJ8" s="111" t="s">
        <v>14</v>
      </c>
      <c r="AK8" s="112" t="s">
        <v>15</v>
      </c>
      <c r="AL8" s="113" t="s">
        <v>14</v>
      </c>
      <c r="AM8" s="114" t="s">
        <v>15</v>
      </c>
      <c r="AN8" s="111" t="s">
        <v>14</v>
      </c>
      <c r="AO8" s="112" t="s">
        <v>15</v>
      </c>
      <c r="AP8" s="113" t="s">
        <v>14</v>
      </c>
      <c r="AQ8" s="111" t="s">
        <v>15</v>
      </c>
      <c r="AR8" s="115" t="s">
        <v>14</v>
      </c>
      <c r="AS8" s="116" t="s">
        <v>15</v>
      </c>
      <c r="AT8" s="111" t="s">
        <v>14</v>
      </c>
      <c r="AU8" s="112" t="s">
        <v>15</v>
      </c>
      <c r="AV8" s="113" t="s">
        <v>14</v>
      </c>
      <c r="AW8" s="114" t="s">
        <v>15</v>
      </c>
      <c r="AX8" s="111" t="s">
        <v>14</v>
      </c>
      <c r="AY8" s="112" t="s">
        <v>15</v>
      </c>
      <c r="AZ8" s="113" t="s">
        <v>14</v>
      </c>
      <c r="BA8" s="114" t="s">
        <v>15</v>
      </c>
      <c r="BB8" s="111" t="s">
        <v>14</v>
      </c>
      <c r="BC8" s="112" t="s">
        <v>15</v>
      </c>
      <c r="BD8" s="26" t="s">
        <v>14</v>
      </c>
      <c r="BE8" s="117" t="s">
        <v>15</v>
      </c>
      <c r="BF8" s="168" t="s">
        <v>14</v>
      </c>
      <c r="BG8" s="169" t="s">
        <v>15</v>
      </c>
      <c r="BH8" s="253"/>
      <c r="BI8" s="297"/>
      <c r="BJ8" s="111" t="s">
        <v>14</v>
      </c>
      <c r="BK8" s="112" t="s">
        <v>15</v>
      </c>
      <c r="BL8" s="113" t="s">
        <v>14</v>
      </c>
      <c r="BM8" s="114" t="s">
        <v>15</v>
      </c>
      <c r="BN8" s="111" t="s">
        <v>14</v>
      </c>
      <c r="BO8" s="112" t="s">
        <v>15</v>
      </c>
      <c r="BP8" s="113" t="s">
        <v>14</v>
      </c>
      <c r="BQ8" s="114" t="s">
        <v>15</v>
      </c>
      <c r="BR8" s="111" t="s">
        <v>14</v>
      </c>
      <c r="BS8" s="112" t="s">
        <v>15</v>
      </c>
      <c r="BT8" s="113" t="s">
        <v>14</v>
      </c>
      <c r="BU8" s="111" t="s">
        <v>15</v>
      </c>
      <c r="BV8" s="115" t="s">
        <v>14</v>
      </c>
      <c r="BW8" s="116" t="s">
        <v>15</v>
      </c>
      <c r="BX8" s="111" t="s">
        <v>14</v>
      </c>
      <c r="BY8" s="112" t="s">
        <v>15</v>
      </c>
      <c r="BZ8" s="113" t="s">
        <v>14</v>
      </c>
      <c r="CA8" s="114" t="s">
        <v>15</v>
      </c>
      <c r="CB8" s="111" t="s">
        <v>14</v>
      </c>
      <c r="CC8" s="112" t="s">
        <v>15</v>
      </c>
      <c r="CD8" s="113" t="s">
        <v>14</v>
      </c>
      <c r="CE8" s="114" t="s">
        <v>15</v>
      </c>
      <c r="CF8" s="111" t="s">
        <v>14</v>
      </c>
      <c r="CG8" s="112" t="s">
        <v>15</v>
      </c>
      <c r="CH8" s="26" t="s">
        <v>14</v>
      </c>
      <c r="CI8" s="117" t="s">
        <v>15</v>
      </c>
      <c r="CJ8" s="115" t="s">
        <v>14</v>
      </c>
      <c r="CK8" s="116" t="s">
        <v>15</v>
      </c>
    </row>
    <row r="9" spans="1:93" ht="13.8" thickTop="1" x14ac:dyDescent="0.25">
      <c r="A9" s="119" t="s">
        <v>16</v>
      </c>
      <c r="B9" s="120"/>
      <c r="C9" s="177"/>
      <c r="D9" s="121"/>
      <c r="E9" s="172"/>
      <c r="F9" s="120"/>
      <c r="G9" s="122"/>
      <c r="H9" s="121"/>
      <c r="I9" s="172"/>
      <c r="J9" s="120"/>
      <c r="K9" s="122"/>
      <c r="L9" s="121"/>
      <c r="M9" s="120"/>
      <c r="N9" s="171"/>
      <c r="O9" s="173"/>
      <c r="P9" s="120"/>
      <c r="Q9" s="122"/>
      <c r="R9" s="121"/>
      <c r="S9" s="172"/>
      <c r="T9" s="120"/>
      <c r="U9" s="122"/>
      <c r="V9" s="121"/>
      <c r="W9" s="172"/>
      <c r="X9" s="120"/>
      <c r="Y9" s="122"/>
      <c r="Z9" s="21"/>
      <c r="AA9" s="176"/>
      <c r="AB9" s="162">
        <f>B9+D9+F9+H9+J9+L9+N9+P9+R9+T9+V9+X9+Z9</f>
        <v>0</v>
      </c>
      <c r="AC9" s="163">
        <f>C9+E9+G9+I9+K9+M9+O9+Q9+S9+U9+W9+Y9+AA9</f>
        <v>0</v>
      </c>
      <c r="AE9" s="254" t="s">
        <v>20</v>
      </c>
      <c r="AF9" s="120">
        <f t="shared" ref="AF9:AO10" si="0">SUMIF($A$9:$A$32,$AE9,B$9:B$32)</f>
        <v>4674</v>
      </c>
      <c r="AG9" s="177">
        <f t="shared" si="0"/>
        <v>1615.7479603809109</v>
      </c>
      <c r="AH9" s="121">
        <f t="shared" si="0"/>
        <v>1852</v>
      </c>
      <c r="AI9" s="172">
        <f t="shared" si="0"/>
        <v>1445.3545526480941</v>
      </c>
      <c r="AJ9" s="120">
        <f t="shared" si="0"/>
        <v>3335</v>
      </c>
      <c r="AK9" s="122">
        <f t="shared" si="0"/>
        <v>1615.8378400502061</v>
      </c>
      <c r="AL9" s="121">
        <f t="shared" si="0"/>
        <v>3772</v>
      </c>
      <c r="AM9" s="172">
        <f t="shared" si="0"/>
        <v>2741.2390788288903</v>
      </c>
      <c r="AN9" s="120">
        <f t="shared" si="0"/>
        <v>347</v>
      </c>
      <c r="AO9" s="122">
        <f t="shared" si="0"/>
        <v>1214.962618352479</v>
      </c>
      <c r="AP9" s="121">
        <f t="shared" ref="AP9:AY10" si="1">SUMIF($A$9:$A$32,$AE9,L$9:L$32)</f>
        <v>1145</v>
      </c>
      <c r="AQ9" s="120">
        <f t="shared" si="1"/>
        <v>3910.5258533657125</v>
      </c>
      <c r="AR9" s="171">
        <f t="shared" si="1"/>
        <v>3343</v>
      </c>
      <c r="AS9" s="173">
        <f t="shared" si="1"/>
        <v>4743.7222843733798</v>
      </c>
      <c r="AT9" s="120">
        <f t="shared" si="1"/>
        <v>2704</v>
      </c>
      <c r="AU9" s="122">
        <f t="shared" si="1"/>
        <v>2455.6821195667003</v>
      </c>
      <c r="AV9" s="121">
        <f t="shared" si="1"/>
        <v>3164</v>
      </c>
      <c r="AW9" s="172">
        <f t="shared" si="1"/>
        <v>2250.518568037327</v>
      </c>
      <c r="AX9" s="120">
        <f t="shared" si="1"/>
        <v>483</v>
      </c>
      <c r="AY9" s="122">
        <f t="shared" si="1"/>
        <v>1876.0691696908511</v>
      </c>
      <c r="AZ9" s="121">
        <f t="shared" ref="AZ9:BE10" si="2">SUMIF($A$9:$A$32,$AE9,V$9:V$32)</f>
        <v>1414</v>
      </c>
      <c r="BA9" s="172">
        <f t="shared" si="2"/>
        <v>4178.5096455564953</v>
      </c>
      <c r="BB9" s="120">
        <f t="shared" si="2"/>
        <v>2024</v>
      </c>
      <c r="BC9" s="122">
        <f t="shared" si="2"/>
        <v>2310.5362492837457</v>
      </c>
      <c r="BD9" s="21">
        <f t="shared" si="2"/>
        <v>5456</v>
      </c>
      <c r="BE9" s="176">
        <f t="shared" si="2"/>
        <v>3323.2940598652076</v>
      </c>
      <c r="BF9" s="162">
        <f>AF9+AH9+AJ9+AL9+AN9+AP9+AR9+AT9+AV9+AX9+AZ9+BB9+BD9</f>
        <v>33713</v>
      </c>
      <c r="BG9" s="163">
        <f>AG9+AI9+AK9+AM9+AO9+AQ9+AS9+AU9+AW9+AY9+BA9+BC9+BE9</f>
        <v>33682</v>
      </c>
      <c r="BH9" s="255"/>
      <c r="BI9" s="119" t="s">
        <v>16</v>
      </c>
      <c r="BJ9" s="290" t="e">
        <f>B9/$AB9</f>
        <v>#DIV/0!</v>
      </c>
      <c r="BK9" s="124" t="e">
        <f>C9/$AC9</f>
        <v>#DIV/0!</v>
      </c>
      <c r="BL9" s="125" t="e">
        <f t="shared" ref="BL9:BL32" si="3">D9/$AB9</f>
        <v>#DIV/0!</v>
      </c>
      <c r="BM9" s="126" t="e">
        <f t="shared" ref="BM9:BM32" si="4">E9/$AC9</f>
        <v>#DIV/0!</v>
      </c>
      <c r="BN9" s="123" t="e">
        <f t="shared" ref="BN9:BN32" si="5">F9/$AB9</f>
        <v>#DIV/0!</v>
      </c>
      <c r="BO9" s="124" t="e">
        <f t="shared" ref="BO9:BO32" si="6">G9/$AC9</f>
        <v>#DIV/0!</v>
      </c>
      <c r="BP9" s="125" t="e">
        <f t="shared" ref="BP9:BP32" si="7">H9/$AB9</f>
        <v>#DIV/0!</v>
      </c>
      <c r="BQ9" s="126" t="e">
        <f t="shared" ref="BQ9:BQ32" si="8">I9/$AC9</f>
        <v>#DIV/0!</v>
      </c>
      <c r="BR9" s="123" t="e">
        <f t="shared" ref="BR9:BR32" si="9">J9/$AB9</f>
        <v>#DIV/0!</v>
      </c>
      <c r="BS9" s="124" t="e">
        <f t="shared" ref="BS9:BS32" si="10">K9/$AC9</f>
        <v>#DIV/0!</v>
      </c>
      <c r="BT9" s="125" t="e">
        <f t="shared" ref="BT9:BT32" si="11">L9/$AB9</f>
        <v>#DIV/0!</v>
      </c>
      <c r="BU9" s="123" t="e">
        <f t="shared" ref="BU9:BU32" si="12">M9/$AC9</f>
        <v>#DIV/0!</v>
      </c>
      <c r="BV9" s="127" t="e">
        <f t="shared" ref="BV9:BV32" si="13">N9/$AB9</f>
        <v>#DIV/0!</v>
      </c>
      <c r="BW9" s="128" t="e">
        <f t="shared" ref="BW9:BW32" si="14">O9/$AC9</f>
        <v>#DIV/0!</v>
      </c>
      <c r="BX9" s="123" t="e">
        <f t="shared" ref="BX9:BX32" si="15">P9/$AB9</f>
        <v>#DIV/0!</v>
      </c>
      <c r="BY9" s="124" t="e">
        <f t="shared" ref="BY9:BY32" si="16">Q9/$AC9</f>
        <v>#DIV/0!</v>
      </c>
      <c r="BZ9" s="125" t="e">
        <f t="shared" ref="BZ9:BZ32" si="17">R9/$AB9</f>
        <v>#DIV/0!</v>
      </c>
      <c r="CA9" s="126" t="e">
        <f t="shared" ref="CA9:CA32" si="18">S9/$AC9</f>
        <v>#DIV/0!</v>
      </c>
      <c r="CB9" s="123" t="e">
        <f t="shared" ref="CB9:CB32" si="19">T9/$AB9</f>
        <v>#DIV/0!</v>
      </c>
      <c r="CC9" s="124" t="e">
        <f t="shared" ref="CC9:CC32" si="20">U9/$AC9</f>
        <v>#DIV/0!</v>
      </c>
      <c r="CD9" s="125" t="e">
        <f t="shared" ref="CD9:CD32" si="21">V9/$AB9</f>
        <v>#DIV/0!</v>
      </c>
      <c r="CE9" s="126" t="e">
        <f t="shared" ref="CE9:CE32" si="22">W9/$AC9</f>
        <v>#DIV/0!</v>
      </c>
      <c r="CF9" s="123" t="e">
        <f t="shared" ref="CF9:CF32" si="23">X9/$AB9</f>
        <v>#DIV/0!</v>
      </c>
      <c r="CG9" s="124" t="e">
        <f t="shared" ref="CG9:CG32" si="24">Y9/$AC9</f>
        <v>#DIV/0!</v>
      </c>
      <c r="CH9" s="123" t="e">
        <f t="shared" ref="CH9:CH32" si="25">Z9/$AB9</f>
        <v>#DIV/0!</v>
      </c>
      <c r="CI9" s="124" t="e">
        <f t="shared" ref="CI9:CI32" si="26">AA9/$AC9</f>
        <v>#DIV/0!</v>
      </c>
      <c r="CJ9" s="129">
        <f t="shared" ref="CJ9:CK9" si="27">AB9/AB33</f>
        <v>0</v>
      </c>
      <c r="CK9" s="130">
        <f t="shared" si="27"/>
        <v>0</v>
      </c>
      <c r="CN9" s="215"/>
      <c r="CO9" s="215"/>
    </row>
    <row r="10" spans="1:93" x14ac:dyDescent="0.25">
      <c r="A10" s="131" t="s">
        <v>17</v>
      </c>
      <c r="B10" s="180">
        <v>428</v>
      </c>
      <c r="C10" s="181">
        <v>0</v>
      </c>
      <c r="D10" s="182">
        <v>297</v>
      </c>
      <c r="E10" s="183">
        <v>2</v>
      </c>
      <c r="F10" s="180">
        <v>732</v>
      </c>
      <c r="G10" s="184">
        <v>6</v>
      </c>
      <c r="H10" s="182">
        <v>545</v>
      </c>
      <c r="I10" s="183">
        <v>44</v>
      </c>
      <c r="J10" s="180">
        <v>17</v>
      </c>
      <c r="K10" s="184">
        <v>24</v>
      </c>
      <c r="L10" s="182">
        <v>37</v>
      </c>
      <c r="M10" s="180">
        <v>113</v>
      </c>
      <c r="N10" s="185">
        <v>227</v>
      </c>
      <c r="O10" s="186">
        <v>134</v>
      </c>
      <c r="P10" s="180">
        <v>102</v>
      </c>
      <c r="Q10" s="184">
        <v>65</v>
      </c>
      <c r="R10" s="182">
        <v>30</v>
      </c>
      <c r="S10" s="183">
        <v>90</v>
      </c>
      <c r="T10" s="180">
        <v>3</v>
      </c>
      <c r="U10" s="184">
        <v>48</v>
      </c>
      <c r="V10" s="182">
        <v>5</v>
      </c>
      <c r="W10" s="183">
        <v>0</v>
      </c>
      <c r="X10" s="180">
        <v>1</v>
      </c>
      <c r="Y10" s="184">
        <v>0</v>
      </c>
      <c r="Z10" s="182">
        <v>0</v>
      </c>
      <c r="AA10" s="180">
        <v>0</v>
      </c>
      <c r="AB10" s="162">
        <f t="shared" ref="AB10:AB32" si="28">B10+D10+F10+H10+J10+L10+N10+P10+R10+T10+V10+X10+Z10</f>
        <v>2424</v>
      </c>
      <c r="AC10" s="165">
        <f t="shared" ref="AC10:AC32" si="29">SUM(C10,E10,G10,I10,K10,M10,O10,Q10,S10,U10,W10,Y10,AA10)</f>
        <v>526</v>
      </c>
      <c r="AE10" s="256" t="s">
        <v>21</v>
      </c>
      <c r="AF10" s="120">
        <f t="shared" si="0"/>
        <v>3867</v>
      </c>
      <c r="AG10" s="181">
        <f t="shared" si="0"/>
        <v>1402.4981675723493</v>
      </c>
      <c r="AH10" s="182">
        <f t="shared" si="0"/>
        <v>1757</v>
      </c>
      <c r="AI10" s="183">
        <f t="shared" si="0"/>
        <v>1228.3937823834196</v>
      </c>
      <c r="AJ10" s="180">
        <f t="shared" si="0"/>
        <v>2759</v>
      </c>
      <c r="AK10" s="184">
        <f t="shared" si="0"/>
        <v>1324.2876279539998</v>
      </c>
      <c r="AL10" s="182">
        <f t="shared" si="0"/>
        <v>3780</v>
      </c>
      <c r="AM10" s="183">
        <f t="shared" si="0"/>
        <v>2443.3487931252371</v>
      </c>
      <c r="AN10" s="180">
        <f t="shared" si="0"/>
        <v>279</v>
      </c>
      <c r="AO10" s="184">
        <f t="shared" si="0"/>
        <v>1089.9638569442689</v>
      </c>
      <c r="AP10" s="182">
        <f t="shared" si="1"/>
        <v>955</v>
      </c>
      <c r="AQ10" s="180">
        <f t="shared" si="1"/>
        <v>4116.77227347403</v>
      </c>
      <c r="AR10" s="185">
        <f t="shared" si="1"/>
        <v>2850</v>
      </c>
      <c r="AS10" s="186">
        <f t="shared" si="1"/>
        <v>4610.3154303045621</v>
      </c>
      <c r="AT10" s="180">
        <f t="shared" si="1"/>
        <v>2281</v>
      </c>
      <c r="AU10" s="184">
        <f t="shared" si="1"/>
        <v>2277.4691014785794</v>
      </c>
      <c r="AV10" s="182">
        <f t="shared" si="1"/>
        <v>2864</v>
      </c>
      <c r="AW10" s="183">
        <f t="shared" si="1"/>
        <v>1968.5101731328193</v>
      </c>
      <c r="AX10" s="180">
        <f t="shared" si="1"/>
        <v>311</v>
      </c>
      <c r="AY10" s="184">
        <f t="shared" si="1"/>
        <v>1605.9139390875773</v>
      </c>
      <c r="AZ10" s="182">
        <f t="shared" si="2"/>
        <v>1045</v>
      </c>
      <c r="BA10" s="183">
        <f t="shared" si="2"/>
        <v>3827.4807279160873</v>
      </c>
      <c r="BB10" s="180">
        <f t="shared" si="2"/>
        <v>1649</v>
      </c>
      <c r="BC10" s="184">
        <f t="shared" si="2"/>
        <v>2013.5915581953748</v>
      </c>
      <c r="BD10" s="182">
        <f t="shared" si="2"/>
        <v>4948</v>
      </c>
      <c r="BE10" s="180">
        <f t="shared" si="2"/>
        <v>3018.4545684316945</v>
      </c>
      <c r="BF10" s="164">
        <f>SUM(AF10,AH10,AJ10,AL10,AN10,AP10,AR10,AT10,AV10,AX10,AZ10,BB10,BD10)</f>
        <v>29345</v>
      </c>
      <c r="BG10" s="165">
        <f>SUM(AG10,AI10,AK10,AM10,AO10,AQ10,AS10,AU10,AW10,AY10,BA10,BC10,BE10)</f>
        <v>30927</v>
      </c>
      <c r="BH10" s="255"/>
      <c r="BI10" s="131" t="s">
        <v>17</v>
      </c>
      <c r="BJ10" s="123">
        <f t="shared" ref="BJ10:BJ32" si="30">B10/$AB10</f>
        <v>0.17656765676567657</v>
      </c>
      <c r="BK10" s="124">
        <f t="shared" ref="BK10:BK32" si="31">C10/$AC10</f>
        <v>0</v>
      </c>
      <c r="BL10" s="125">
        <f t="shared" si="3"/>
        <v>0.12252475247524752</v>
      </c>
      <c r="BM10" s="126">
        <f t="shared" si="4"/>
        <v>3.8022813688212928E-3</v>
      </c>
      <c r="BN10" s="123">
        <f t="shared" si="5"/>
        <v>0.30198019801980197</v>
      </c>
      <c r="BO10" s="124">
        <f t="shared" si="6"/>
        <v>1.1406844106463879E-2</v>
      </c>
      <c r="BP10" s="125">
        <f t="shared" si="7"/>
        <v>0.22483498349834982</v>
      </c>
      <c r="BQ10" s="126">
        <f t="shared" si="8"/>
        <v>8.3650190114068435E-2</v>
      </c>
      <c r="BR10" s="123">
        <f t="shared" si="9"/>
        <v>7.0132013201320131E-3</v>
      </c>
      <c r="BS10" s="124">
        <f t="shared" si="10"/>
        <v>4.5627376425855515E-2</v>
      </c>
      <c r="BT10" s="125">
        <f t="shared" si="11"/>
        <v>1.5264026402640265E-2</v>
      </c>
      <c r="BU10" s="123">
        <f t="shared" si="12"/>
        <v>0.21482889733840305</v>
      </c>
      <c r="BV10" s="127">
        <f t="shared" si="13"/>
        <v>9.3646864686468642E-2</v>
      </c>
      <c r="BW10" s="128">
        <f t="shared" si="14"/>
        <v>0.25475285171102663</v>
      </c>
      <c r="BX10" s="123">
        <f t="shared" si="15"/>
        <v>4.2079207920792082E-2</v>
      </c>
      <c r="BY10" s="124">
        <f t="shared" si="16"/>
        <v>0.12357414448669202</v>
      </c>
      <c r="BZ10" s="125">
        <f t="shared" si="17"/>
        <v>1.2376237623762377E-2</v>
      </c>
      <c r="CA10" s="126">
        <f t="shared" si="18"/>
        <v>0.17110266159695817</v>
      </c>
      <c r="CB10" s="123">
        <f t="shared" si="19"/>
        <v>1.2376237623762376E-3</v>
      </c>
      <c r="CC10" s="124">
        <f t="shared" si="20"/>
        <v>9.125475285171103E-2</v>
      </c>
      <c r="CD10" s="125">
        <f t="shared" si="21"/>
        <v>2.0627062706270625E-3</v>
      </c>
      <c r="CE10" s="126">
        <f t="shared" si="22"/>
        <v>0</v>
      </c>
      <c r="CF10" s="123">
        <f t="shared" si="23"/>
        <v>4.1254125412541255E-4</v>
      </c>
      <c r="CG10" s="124">
        <f t="shared" si="24"/>
        <v>0</v>
      </c>
      <c r="CH10" s="125">
        <f t="shared" si="25"/>
        <v>0</v>
      </c>
      <c r="CI10" s="123">
        <f t="shared" si="26"/>
        <v>0</v>
      </c>
      <c r="CJ10" s="129">
        <f t="shared" ref="CJ10:CK10" si="32">AB10/AB33</f>
        <v>6.0968554914457894E-3</v>
      </c>
      <c r="CK10" s="130">
        <f t="shared" si="32"/>
        <v>1.3266713915673135E-3</v>
      </c>
      <c r="CN10" s="215"/>
      <c r="CO10" s="215"/>
    </row>
    <row r="11" spans="1:93" ht="13.8" thickBot="1" x14ac:dyDescent="0.3">
      <c r="A11" s="139" t="s">
        <v>18</v>
      </c>
      <c r="B11" s="187">
        <v>2112</v>
      </c>
      <c r="C11" s="188">
        <v>511</v>
      </c>
      <c r="D11" s="189">
        <v>1224</v>
      </c>
      <c r="E11" s="190">
        <v>279</v>
      </c>
      <c r="F11" s="187">
        <v>2572</v>
      </c>
      <c r="G11" s="191">
        <v>545</v>
      </c>
      <c r="H11" s="189">
        <v>2354</v>
      </c>
      <c r="I11" s="190">
        <v>924</v>
      </c>
      <c r="J11" s="187">
        <v>106</v>
      </c>
      <c r="K11" s="191">
        <v>364</v>
      </c>
      <c r="L11" s="189">
        <v>618</v>
      </c>
      <c r="M11" s="187">
        <v>1286</v>
      </c>
      <c r="N11" s="192">
        <v>1875</v>
      </c>
      <c r="O11" s="193">
        <v>1975</v>
      </c>
      <c r="P11" s="187">
        <v>1035</v>
      </c>
      <c r="Q11" s="191">
        <v>1039</v>
      </c>
      <c r="R11" s="189">
        <v>1385</v>
      </c>
      <c r="S11" s="190">
        <v>1205</v>
      </c>
      <c r="T11" s="187">
        <v>138</v>
      </c>
      <c r="U11" s="191">
        <v>606</v>
      </c>
      <c r="V11" s="189">
        <v>796</v>
      </c>
      <c r="W11" s="190">
        <v>1537</v>
      </c>
      <c r="X11" s="187">
        <v>997</v>
      </c>
      <c r="Y11" s="191">
        <v>861</v>
      </c>
      <c r="Z11" s="189">
        <v>2575</v>
      </c>
      <c r="AA11" s="187">
        <v>1705</v>
      </c>
      <c r="AB11" s="162">
        <f t="shared" si="28"/>
        <v>17787</v>
      </c>
      <c r="AC11" s="165">
        <f t="shared" si="29"/>
        <v>12837</v>
      </c>
      <c r="AE11" s="254"/>
      <c r="AF11" s="120"/>
      <c r="AG11" s="188"/>
      <c r="AH11" s="189"/>
      <c r="AI11" s="190"/>
      <c r="AJ11" s="187"/>
      <c r="AK11" s="191"/>
      <c r="AL11" s="189"/>
      <c r="AM11" s="190"/>
      <c r="AN11" s="187"/>
      <c r="AO11" s="191"/>
      <c r="AP11" s="189"/>
      <c r="AQ11" s="187"/>
      <c r="AR11" s="192"/>
      <c r="AS11" s="193"/>
      <c r="AT11" s="187"/>
      <c r="AU11" s="191"/>
      <c r="AV11" s="189"/>
      <c r="AW11" s="190"/>
      <c r="AX11" s="187"/>
      <c r="AY11" s="191"/>
      <c r="AZ11" s="189"/>
      <c r="BA11" s="190"/>
      <c r="BB11" s="187"/>
      <c r="BC11" s="191"/>
      <c r="BD11" s="189"/>
      <c r="BE11" s="187"/>
      <c r="BF11" s="164"/>
      <c r="BG11" s="165"/>
      <c r="BH11" s="255"/>
      <c r="BI11" s="139" t="s">
        <v>18</v>
      </c>
      <c r="BJ11" s="123">
        <f t="shared" si="30"/>
        <v>0.11873840445269017</v>
      </c>
      <c r="BK11" s="124">
        <f t="shared" si="31"/>
        <v>3.9806808444340577E-2</v>
      </c>
      <c r="BL11" s="125">
        <f t="shared" si="3"/>
        <v>6.8814302580536349E-2</v>
      </c>
      <c r="BM11" s="126">
        <f t="shared" si="4"/>
        <v>2.1734050011684974E-2</v>
      </c>
      <c r="BN11" s="123">
        <f t="shared" si="5"/>
        <v>0.14459998875583291</v>
      </c>
      <c r="BO11" s="124">
        <f t="shared" si="6"/>
        <v>4.2455402352574591E-2</v>
      </c>
      <c r="BP11" s="125">
        <f t="shared" si="7"/>
        <v>0.13234384662956092</v>
      </c>
      <c r="BQ11" s="126">
        <f t="shared" si="8"/>
        <v>7.1979434447300775E-2</v>
      </c>
      <c r="BR11" s="123">
        <f t="shared" si="9"/>
        <v>5.9594085568111538E-3</v>
      </c>
      <c r="BS11" s="124">
        <f t="shared" si="10"/>
        <v>2.835553478227E-2</v>
      </c>
      <c r="BT11" s="125">
        <f t="shared" si="11"/>
        <v>3.4744476302917861E-2</v>
      </c>
      <c r="BU11" s="123">
        <f t="shared" si="12"/>
        <v>0.10017916958790994</v>
      </c>
      <c r="BV11" s="127">
        <f t="shared" si="13"/>
        <v>0.10541406645302749</v>
      </c>
      <c r="BW11" s="128">
        <f t="shared" si="14"/>
        <v>0.15385214614006387</v>
      </c>
      <c r="BX11" s="123">
        <f t="shared" si="15"/>
        <v>5.8188564682071175E-2</v>
      </c>
      <c r="BY11" s="124">
        <f t="shared" si="16"/>
        <v>8.0937913842798165E-2</v>
      </c>
      <c r="BZ11" s="125">
        <f t="shared" si="17"/>
        <v>7.7865857086636306E-2</v>
      </c>
      <c r="CA11" s="126">
        <f t="shared" si="18"/>
        <v>9.3869284100646572E-2</v>
      </c>
      <c r="CB11" s="123">
        <f t="shared" si="19"/>
        <v>7.7584752909428236E-3</v>
      </c>
      <c r="CC11" s="124">
        <f t="shared" si="20"/>
        <v>4.7207291423229727E-2</v>
      </c>
      <c r="CD11" s="125">
        <f t="shared" si="21"/>
        <v>4.4751785011525269E-2</v>
      </c>
      <c r="CE11" s="126">
        <f t="shared" si="22"/>
        <v>0.11973202461634339</v>
      </c>
      <c r="CF11" s="123">
        <f t="shared" si="23"/>
        <v>5.6052172935289815E-2</v>
      </c>
      <c r="CG11" s="124">
        <f t="shared" si="24"/>
        <v>6.7071745734984811E-2</v>
      </c>
      <c r="CH11" s="125">
        <f t="shared" si="25"/>
        <v>0.14476865126215777</v>
      </c>
      <c r="CI11" s="123">
        <f t="shared" si="26"/>
        <v>0.13281919451585261</v>
      </c>
      <c r="CJ11" s="129">
        <f t="shared" ref="CJ11:CK11" si="33">AB11/AB33</f>
        <v>4.4737940852453077E-2</v>
      </c>
      <c r="CK11" s="130">
        <f t="shared" si="33"/>
        <v>3.2377339645531564E-2</v>
      </c>
      <c r="CN11" s="215"/>
      <c r="CO11" s="215"/>
    </row>
    <row r="12" spans="1:93" ht="14.4" thickTop="1" thickBot="1" x14ac:dyDescent="0.3">
      <c r="A12" s="131" t="s">
        <v>19</v>
      </c>
      <c r="B12" s="180">
        <v>4035</v>
      </c>
      <c r="C12" s="181">
        <v>1789</v>
      </c>
      <c r="D12" s="182">
        <v>1824</v>
      </c>
      <c r="E12" s="183">
        <v>1030</v>
      </c>
      <c r="F12" s="180">
        <v>3127</v>
      </c>
      <c r="G12" s="184">
        <v>1458</v>
      </c>
      <c r="H12" s="182">
        <v>3965</v>
      </c>
      <c r="I12" s="183">
        <v>2048</v>
      </c>
      <c r="J12" s="180">
        <v>232</v>
      </c>
      <c r="K12" s="184">
        <v>971</v>
      </c>
      <c r="L12" s="182">
        <v>990</v>
      </c>
      <c r="M12" s="180">
        <v>2945</v>
      </c>
      <c r="N12" s="185">
        <v>3114</v>
      </c>
      <c r="O12" s="186">
        <v>3724</v>
      </c>
      <c r="P12" s="180">
        <v>2101</v>
      </c>
      <c r="Q12" s="184">
        <v>1975</v>
      </c>
      <c r="R12" s="182">
        <v>2610</v>
      </c>
      <c r="S12" s="183">
        <v>2008</v>
      </c>
      <c r="T12" s="180">
        <v>367</v>
      </c>
      <c r="U12" s="184">
        <v>1351</v>
      </c>
      <c r="V12" s="182">
        <v>1525</v>
      </c>
      <c r="W12" s="183">
        <v>3495</v>
      </c>
      <c r="X12" s="180">
        <v>1978</v>
      </c>
      <c r="Y12" s="184">
        <v>1531</v>
      </c>
      <c r="Z12" s="182">
        <v>4574</v>
      </c>
      <c r="AA12" s="180">
        <v>2910</v>
      </c>
      <c r="AB12" s="162">
        <f t="shared" si="28"/>
        <v>30442</v>
      </c>
      <c r="AC12" s="165">
        <f t="shared" si="29"/>
        <v>27235</v>
      </c>
      <c r="AE12" s="251" t="s">
        <v>13</v>
      </c>
      <c r="AF12" s="14">
        <f t="shared" ref="AF12:BG12" si="34">SUM(AF9:AF11)</f>
        <v>8541</v>
      </c>
      <c r="AG12" s="1">
        <f t="shared" si="34"/>
        <v>3018.2461279532599</v>
      </c>
      <c r="AH12" s="14">
        <f t="shared" si="34"/>
        <v>3609</v>
      </c>
      <c r="AI12" s="1">
        <f t="shared" si="34"/>
        <v>2673.7483350315138</v>
      </c>
      <c r="AJ12" s="14">
        <f t="shared" si="34"/>
        <v>6094</v>
      </c>
      <c r="AK12" s="1">
        <f t="shared" si="34"/>
        <v>2940.1254680042057</v>
      </c>
      <c r="AL12" s="14">
        <f t="shared" si="34"/>
        <v>7552</v>
      </c>
      <c r="AM12" s="1">
        <f t="shared" si="34"/>
        <v>5184.587871954127</v>
      </c>
      <c r="AN12" s="14">
        <f t="shared" si="34"/>
        <v>626</v>
      </c>
      <c r="AO12" s="1">
        <f t="shared" si="34"/>
        <v>2304.9264752967479</v>
      </c>
      <c r="AP12" s="14">
        <f t="shared" si="34"/>
        <v>2100</v>
      </c>
      <c r="AQ12" s="1">
        <f t="shared" si="34"/>
        <v>8027.2981268397425</v>
      </c>
      <c r="AR12" s="14">
        <f t="shared" si="34"/>
        <v>6193</v>
      </c>
      <c r="AS12" s="1">
        <f t="shared" si="34"/>
        <v>9354.0377146779429</v>
      </c>
      <c r="AT12" s="14">
        <f t="shared" si="34"/>
        <v>4985</v>
      </c>
      <c r="AU12" s="1">
        <f t="shared" si="34"/>
        <v>4733.1512210452802</v>
      </c>
      <c r="AV12" s="14">
        <f t="shared" si="34"/>
        <v>6028</v>
      </c>
      <c r="AW12" s="1">
        <f t="shared" si="34"/>
        <v>4219.0287411701465</v>
      </c>
      <c r="AX12" s="14">
        <f t="shared" si="34"/>
        <v>794</v>
      </c>
      <c r="AY12" s="1">
        <f t="shared" si="34"/>
        <v>3481.9831087784287</v>
      </c>
      <c r="AZ12" s="14">
        <f t="shared" si="34"/>
        <v>2459</v>
      </c>
      <c r="BA12" s="1">
        <f t="shared" si="34"/>
        <v>8005.9903734725831</v>
      </c>
      <c r="BB12" s="14">
        <f t="shared" si="34"/>
        <v>3673</v>
      </c>
      <c r="BC12" s="1">
        <f t="shared" si="34"/>
        <v>4324.1278074791207</v>
      </c>
      <c r="BD12" s="14">
        <f t="shared" si="34"/>
        <v>10404</v>
      </c>
      <c r="BE12" s="1">
        <f t="shared" si="34"/>
        <v>6341.7486282969021</v>
      </c>
      <c r="BF12" s="166">
        <f t="shared" si="34"/>
        <v>63058</v>
      </c>
      <c r="BG12" s="167">
        <f t="shared" si="34"/>
        <v>64609</v>
      </c>
      <c r="BH12" s="257"/>
      <c r="BI12" s="131" t="s">
        <v>19</v>
      </c>
      <c r="BJ12" s="123">
        <f t="shared" si="30"/>
        <v>0.13254713882136521</v>
      </c>
      <c r="BK12" s="124">
        <f t="shared" si="31"/>
        <v>6.568753442261796E-2</v>
      </c>
      <c r="BL12" s="125">
        <f t="shared" si="3"/>
        <v>5.9917219630773275E-2</v>
      </c>
      <c r="BM12" s="126">
        <f t="shared" si="4"/>
        <v>3.7818982926381493E-2</v>
      </c>
      <c r="BN12" s="123">
        <f t="shared" si="5"/>
        <v>0.10271992641744958</v>
      </c>
      <c r="BO12" s="124">
        <f t="shared" si="6"/>
        <v>5.3534055443363322E-2</v>
      </c>
      <c r="BP12" s="125">
        <f t="shared" si="7"/>
        <v>0.13024768412062282</v>
      </c>
      <c r="BQ12" s="126">
        <f t="shared" si="8"/>
        <v>7.5197356342941071E-2</v>
      </c>
      <c r="BR12" s="123">
        <f t="shared" si="9"/>
        <v>7.621049865317653E-3</v>
      </c>
      <c r="BS12" s="124">
        <f t="shared" si="10"/>
        <v>3.5652652836423722E-2</v>
      </c>
      <c r="BT12" s="125">
        <f t="shared" si="11"/>
        <v>3.252085933907102E-2</v>
      </c>
      <c r="BU12" s="123">
        <f t="shared" si="12"/>
        <v>0.10813291720212961</v>
      </c>
      <c r="BV12" s="127">
        <f t="shared" si="13"/>
        <v>0.10229288483016885</v>
      </c>
      <c r="BW12" s="128">
        <f t="shared" si="14"/>
        <v>0.1367358178814026</v>
      </c>
      <c r="BX12" s="123">
        <f t="shared" si="15"/>
        <v>6.9016490375139614E-2</v>
      </c>
      <c r="BY12" s="124">
        <f t="shared" si="16"/>
        <v>7.2516981824857718E-2</v>
      </c>
      <c r="BZ12" s="125">
        <f t="shared" si="17"/>
        <v>8.5736810984823594E-2</v>
      </c>
      <c r="CA12" s="126">
        <f t="shared" si="18"/>
        <v>7.3728657976868006E-2</v>
      </c>
      <c r="CB12" s="123">
        <f t="shared" si="19"/>
        <v>1.2055712502463702E-2</v>
      </c>
      <c r="CC12" s="124">
        <f t="shared" si="20"/>
        <v>4.9605287314117862E-2</v>
      </c>
      <c r="CD12" s="125">
        <f t="shared" si="21"/>
        <v>5.0095263123316469E-2</v>
      </c>
      <c r="CE12" s="126">
        <f t="shared" si="22"/>
        <v>0.1283275197356343</v>
      </c>
      <c r="CF12" s="123">
        <f t="shared" si="23"/>
        <v>6.497601997240654E-2</v>
      </c>
      <c r="CG12" s="124">
        <f t="shared" si="24"/>
        <v>5.6214429961446669E-2</v>
      </c>
      <c r="CH12" s="125">
        <f t="shared" si="25"/>
        <v>0.15025294001708167</v>
      </c>
      <c r="CI12" s="123">
        <f t="shared" si="26"/>
        <v>0.10684780613181567</v>
      </c>
      <c r="CJ12" s="129">
        <f t="shared" ref="CJ12:CK12" si="35">AB12/AB33</f>
        <v>7.6567852669386441E-2</v>
      </c>
      <c r="CK12" s="130">
        <f t="shared" si="35"/>
        <v>6.8691816253490079E-2</v>
      </c>
      <c r="CN12" s="215"/>
      <c r="CO12" s="215"/>
    </row>
    <row r="13" spans="1:93" ht="13.8" thickTop="1" x14ac:dyDescent="0.25">
      <c r="A13" s="288" t="s">
        <v>20</v>
      </c>
      <c r="B13" s="266">
        <v>4674</v>
      </c>
      <c r="C13" s="267">
        <v>1615.7479603809109</v>
      </c>
      <c r="D13" s="268">
        <v>1852</v>
      </c>
      <c r="E13" s="269">
        <v>1445.3545526480941</v>
      </c>
      <c r="F13" s="266">
        <v>3335</v>
      </c>
      <c r="G13" s="270">
        <v>1615.8378400502061</v>
      </c>
      <c r="H13" s="268">
        <v>3772</v>
      </c>
      <c r="I13" s="269">
        <v>2741.2390788288903</v>
      </c>
      <c r="J13" s="266">
        <v>347</v>
      </c>
      <c r="K13" s="270">
        <v>1214.962618352479</v>
      </c>
      <c r="L13" s="268">
        <v>1145</v>
      </c>
      <c r="M13" s="266">
        <v>3910.5258533657125</v>
      </c>
      <c r="N13" s="271">
        <v>3343</v>
      </c>
      <c r="O13" s="272">
        <v>4743.7222843733798</v>
      </c>
      <c r="P13" s="266">
        <v>2704</v>
      </c>
      <c r="Q13" s="270">
        <v>2455.6821195667003</v>
      </c>
      <c r="R13" s="268">
        <v>3164</v>
      </c>
      <c r="S13" s="269">
        <v>2250.518568037327</v>
      </c>
      <c r="T13" s="266">
        <v>483</v>
      </c>
      <c r="U13" s="270">
        <v>1876.0691696908511</v>
      </c>
      <c r="V13" s="268">
        <v>1414</v>
      </c>
      <c r="W13" s="269">
        <v>4178.5096455564953</v>
      </c>
      <c r="X13" s="266">
        <v>2024</v>
      </c>
      <c r="Y13" s="270">
        <v>2310.5362492837457</v>
      </c>
      <c r="Z13" s="268">
        <v>5456</v>
      </c>
      <c r="AA13" s="266">
        <v>3323.2940598652076</v>
      </c>
      <c r="AB13" s="286">
        <f t="shared" si="28"/>
        <v>33713</v>
      </c>
      <c r="AC13" s="287">
        <f t="shared" si="29"/>
        <v>33682</v>
      </c>
      <c r="BF13" s="216">
        <f>BF12/2</f>
        <v>31529</v>
      </c>
      <c r="BI13" s="139" t="s">
        <v>20</v>
      </c>
      <c r="BJ13" s="123">
        <f t="shared" si="30"/>
        <v>0.13864088037255659</v>
      </c>
      <c r="BK13" s="124">
        <f t="shared" si="31"/>
        <v>4.7970665648741487E-2</v>
      </c>
      <c r="BL13" s="125">
        <f t="shared" si="3"/>
        <v>5.4934298341885922E-2</v>
      </c>
      <c r="BM13" s="126">
        <f t="shared" si="4"/>
        <v>4.2911779367261267E-2</v>
      </c>
      <c r="BN13" s="123">
        <f t="shared" si="5"/>
        <v>9.8923264022780524E-2</v>
      </c>
      <c r="BO13" s="124">
        <f t="shared" si="6"/>
        <v>4.7973334126542547E-2</v>
      </c>
      <c r="BP13" s="125">
        <f t="shared" si="7"/>
        <v>0.11188562275680004</v>
      </c>
      <c r="BQ13" s="126">
        <f t="shared" si="8"/>
        <v>8.1385876100851795E-2</v>
      </c>
      <c r="BR13" s="123">
        <f t="shared" si="9"/>
        <v>1.0292765402070417E-2</v>
      </c>
      <c r="BS13" s="124">
        <f t="shared" si="10"/>
        <v>3.6071569929115817E-2</v>
      </c>
      <c r="BT13" s="125">
        <f t="shared" si="11"/>
        <v>3.3963159612019102E-2</v>
      </c>
      <c r="BU13" s="123">
        <f t="shared" si="12"/>
        <v>0.11610135542324423</v>
      </c>
      <c r="BV13" s="127">
        <f t="shared" si="13"/>
        <v>9.9160561207842668E-2</v>
      </c>
      <c r="BW13" s="128">
        <f t="shared" si="14"/>
        <v>0.14083849784375571</v>
      </c>
      <c r="BX13" s="123">
        <f t="shared" si="15"/>
        <v>8.0206448551004061E-2</v>
      </c>
      <c r="BY13" s="124">
        <f t="shared" si="16"/>
        <v>7.2907847502128739E-2</v>
      </c>
      <c r="BZ13" s="125">
        <f t="shared" si="17"/>
        <v>9.3851036692077242E-2</v>
      </c>
      <c r="CA13" s="126">
        <f t="shared" si="18"/>
        <v>6.6816654831581473E-2</v>
      </c>
      <c r="CB13" s="123">
        <f t="shared" si="19"/>
        <v>1.4326817548126836E-2</v>
      </c>
      <c r="CC13" s="124">
        <f t="shared" si="20"/>
        <v>5.5699458752177758E-2</v>
      </c>
      <c r="CD13" s="125">
        <f t="shared" si="21"/>
        <v>4.1942277459733633E-2</v>
      </c>
      <c r="CE13" s="126">
        <f t="shared" si="22"/>
        <v>0.1240576463855025</v>
      </c>
      <c r="CF13" s="123">
        <f t="shared" si="23"/>
        <v>6.0036187820721974E-2</v>
      </c>
      <c r="CG13" s="124">
        <f t="shared" si="24"/>
        <v>6.8598546680237099E-2</v>
      </c>
      <c r="CH13" s="125">
        <f t="shared" si="25"/>
        <v>0.16183668021238098</v>
      </c>
      <c r="CI13" s="123">
        <f t="shared" si="26"/>
        <v>9.866676740885956E-2</v>
      </c>
      <c r="CJ13" s="129">
        <f t="shared" ref="CJ13:CK13" si="36">AB13/AB33</f>
        <v>8.4795086296663325E-2</v>
      </c>
      <c r="CK13" s="130">
        <f t="shared" si="36"/>
        <v>8.4952368461540403E-2</v>
      </c>
      <c r="CN13" s="215"/>
      <c r="CO13" s="215"/>
    </row>
    <row r="14" spans="1:93" ht="13.8" thickBot="1" x14ac:dyDescent="0.3">
      <c r="A14" s="289" t="s">
        <v>21</v>
      </c>
      <c r="B14" s="273">
        <v>3867</v>
      </c>
      <c r="C14" s="274">
        <v>1402.4981675723493</v>
      </c>
      <c r="D14" s="275">
        <v>1757</v>
      </c>
      <c r="E14" s="276">
        <v>1228.3937823834196</v>
      </c>
      <c r="F14" s="273">
        <v>2759</v>
      </c>
      <c r="G14" s="277">
        <v>1324.2876279539998</v>
      </c>
      <c r="H14" s="275">
        <v>3780</v>
      </c>
      <c r="I14" s="276">
        <v>2443.3487931252371</v>
      </c>
      <c r="J14" s="273">
        <v>279</v>
      </c>
      <c r="K14" s="277">
        <v>1089.9638569442689</v>
      </c>
      <c r="L14" s="275">
        <v>955</v>
      </c>
      <c r="M14" s="273">
        <v>4116.77227347403</v>
      </c>
      <c r="N14" s="278">
        <v>2850</v>
      </c>
      <c r="O14" s="279">
        <v>4610.3154303045621</v>
      </c>
      <c r="P14" s="273">
        <v>2281</v>
      </c>
      <c r="Q14" s="277">
        <v>2277.4691014785794</v>
      </c>
      <c r="R14" s="275">
        <v>2864</v>
      </c>
      <c r="S14" s="276">
        <v>1968.5101731328193</v>
      </c>
      <c r="T14" s="273">
        <v>311</v>
      </c>
      <c r="U14" s="277">
        <v>1605.9139390875773</v>
      </c>
      <c r="V14" s="275">
        <v>1045</v>
      </c>
      <c r="W14" s="276">
        <v>3827.4807279160873</v>
      </c>
      <c r="X14" s="273">
        <v>1649</v>
      </c>
      <c r="Y14" s="277">
        <v>2013.5915581953748</v>
      </c>
      <c r="Z14" s="275">
        <v>4948</v>
      </c>
      <c r="AA14" s="273">
        <v>3018.4545684316945</v>
      </c>
      <c r="AB14" s="286">
        <f t="shared" si="28"/>
        <v>29345</v>
      </c>
      <c r="AC14" s="287">
        <f t="shared" si="29"/>
        <v>30927</v>
      </c>
      <c r="AE14" t="s">
        <v>85</v>
      </c>
      <c r="BI14" s="131" t="s">
        <v>21</v>
      </c>
      <c r="BJ14" s="123">
        <f t="shared" si="30"/>
        <v>0.13177713409439429</v>
      </c>
      <c r="BK14" s="124">
        <f t="shared" si="31"/>
        <v>4.5348665165465429E-2</v>
      </c>
      <c r="BL14" s="125">
        <f t="shared" si="3"/>
        <v>5.9873913784290342E-2</v>
      </c>
      <c r="BM14" s="126">
        <f t="shared" si="4"/>
        <v>3.9719138047124507E-2</v>
      </c>
      <c r="BN14" s="123">
        <f t="shared" si="5"/>
        <v>9.4019424092690401E-2</v>
      </c>
      <c r="BO14" s="124">
        <f t="shared" si="6"/>
        <v>4.2819789438160824E-2</v>
      </c>
      <c r="BP14" s="125">
        <f t="shared" si="7"/>
        <v>0.12881240415743739</v>
      </c>
      <c r="BQ14" s="126">
        <f t="shared" si="8"/>
        <v>7.9003744078806129E-2</v>
      </c>
      <c r="BR14" s="123">
        <f t="shared" si="9"/>
        <v>9.507582211620378E-3</v>
      </c>
      <c r="BS14" s="124">
        <f t="shared" si="10"/>
        <v>3.5243116272004035E-2</v>
      </c>
      <c r="BT14" s="125">
        <f t="shared" si="11"/>
        <v>3.2543874595331403E-2</v>
      </c>
      <c r="BU14" s="123">
        <f t="shared" si="12"/>
        <v>0.13311256421489412</v>
      </c>
      <c r="BV14" s="127">
        <f t="shared" si="13"/>
        <v>9.7120463452036121E-2</v>
      </c>
      <c r="BW14" s="128">
        <f t="shared" si="14"/>
        <v>0.14907089049389086</v>
      </c>
      <c r="BX14" s="123">
        <f t="shared" si="15"/>
        <v>7.7730448117226097E-2</v>
      </c>
      <c r="BY14" s="124">
        <f t="shared" si="16"/>
        <v>7.3640155898683335E-2</v>
      </c>
      <c r="BZ14" s="125">
        <f t="shared" si="17"/>
        <v>9.7597546430397003E-2</v>
      </c>
      <c r="CA14" s="126">
        <f t="shared" si="18"/>
        <v>6.3650214153743306E-2</v>
      </c>
      <c r="CB14" s="123">
        <f t="shared" si="19"/>
        <v>1.059805759073096E-2</v>
      </c>
      <c r="CC14" s="124">
        <f t="shared" si="20"/>
        <v>5.1925952697887842E-2</v>
      </c>
      <c r="CD14" s="125">
        <f t="shared" si="21"/>
        <v>3.5610836599079911E-2</v>
      </c>
      <c r="CE14" s="126">
        <f t="shared" si="22"/>
        <v>0.12375855168351561</v>
      </c>
      <c r="CF14" s="123">
        <f t="shared" si="23"/>
        <v>5.6193559379792125E-2</v>
      </c>
      <c r="CG14" s="124">
        <f t="shared" si="24"/>
        <v>6.5107884961211074E-2</v>
      </c>
      <c r="CH14" s="125">
        <f t="shared" si="25"/>
        <v>0.16861475549497359</v>
      </c>
      <c r="CI14" s="123">
        <f t="shared" si="26"/>
        <v>9.759933289461295E-2</v>
      </c>
      <c r="CJ14" s="129">
        <f t="shared" ref="CJ14:CK14" si="37">AB14/AB33</f>
        <v>7.3808673430889732E-2</v>
      </c>
      <c r="CK14" s="130">
        <f t="shared" si="37"/>
        <v>7.8003737884034793E-2</v>
      </c>
      <c r="CN14" s="215"/>
      <c r="CO14" s="215"/>
    </row>
    <row r="15" spans="1:93" ht="14.4" thickTop="1" thickBot="1" x14ac:dyDescent="0.3">
      <c r="A15" s="139" t="s">
        <v>22</v>
      </c>
      <c r="B15" s="187">
        <v>2776</v>
      </c>
      <c r="C15" s="188">
        <v>1323</v>
      </c>
      <c r="D15" s="189">
        <v>1305</v>
      </c>
      <c r="E15" s="190">
        <v>977</v>
      </c>
      <c r="F15" s="187">
        <v>2358</v>
      </c>
      <c r="G15" s="191">
        <v>1026</v>
      </c>
      <c r="H15" s="189">
        <v>3358</v>
      </c>
      <c r="I15" s="190">
        <v>2227</v>
      </c>
      <c r="J15" s="187">
        <v>245</v>
      </c>
      <c r="K15" s="191">
        <v>845</v>
      </c>
      <c r="L15" s="189">
        <v>831</v>
      </c>
      <c r="M15" s="187">
        <v>3073</v>
      </c>
      <c r="N15" s="192">
        <v>2099</v>
      </c>
      <c r="O15" s="193">
        <v>3878</v>
      </c>
      <c r="P15" s="187">
        <v>1479</v>
      </c>
      <c r="Q15" s="191">
        <v>1709</v>
      </c>
      <c r="R15" s="189">
        <v>2281</v>
      </c>
      <c r="S15" s="190">
        <v>1581</v>
      </c>
      <c r="T15" s="187">
        <v>271</v>
      </c>
      <c r="U15" s="191">
        <v>981</v>
      </c>
      <c r="V15" s="189">
        <v>842</v>
      </c>
      <c r="W15" s="190">
        <v>3091</v>
      </c>
      <c r="X15" s="187">
        <v>1444</v>
      </c>
      <c r="Y15" s="191">
        <v>1252</v>
      </c>
      <c r="Z15" s="189">
        <v>3780</v>
      </c>
      <c r="AA15" s="187">
        <v>2742</v>
      </c>
      <c r="AB15" s="162">
        <f t="shared" si="28"/>
        <v>23069</v>
      </c>
      <c r="AC15" s="165">
        <f t="shared" si="29"/>
        <v>24705</v>
      </c>
      <c r="AE15" s="296" t="s">
        <v>0</v>
      </c>
      <c r="AF15" s="298" t="s">
        <v>1</v>
      </c>
      <c r="AG15" s="299"/>
      <c r="AH15" s="298" t="s">
        <v>2</v>
      </c>
      <c r="AI15" s="299"/>
      <c r="AJ15" s="298" t="s">
        <v>3</v>
      </c>
      <c r="AK15" s="299"/>
      <c r="AL15" s="298" t="s">
        <v>4</v>
      </c>
      <c r="AM15" s="299"/>
      <c r="AN15" s="298" t="s">
        <v>5</v>
      </c>
      <c r="AO15" s="299"/>
      <c r="AP15" s="298" t="s">
        <v>6</v>
      </c>
      <c r="AQ15" s="299"/>
      <c r="AR15" s="298" t="s">
        <v>7</v>
      </c>
      <c r="AS15" s="299"/>
      <c r="AT15" s="298" t="s">
        <v>8</v>
      </c>
      <c r="AU15" s="299"/>
      <c r="AV15" s="298" t="s">
        <v>9</v>
      </c>
      <c r="AW15" s="299"/>
      <c r="AX15" s="298" t="s">
        <v>10</v>
      </c>
      <c r="AY15" s="299"/>
      <c r="AZ15" s="298" t="s">
        <v>11</v>
      </c>
      <c r="BA15" s="299"/>
      <c r="BB15" s="298" t="s">
        <v>12</v>
      </c>
      <c r="BC15" s="299"/>
      <c r="BD15" s="300" t="s">
        <v>40</v>
      </c>
      <c r="BE15" s="301"/>
      <c r="BF15" s="302" t="s">
        <v>41</v>
      </c>
      <c r="BG15" s="303"/>
      <c r="BI15" s="139" t="s">
        <v>22</v>
      </c>
      <c r="BJ15" s="123">
        <f t="shared" si="30"/>
        <v>0.12033464822922536</v>
      </c>
      <c r="BK15" s="124">
        <f t="shared" si="31"/>
        <v>5.3551912568306013E-2</v>
      </c>
      <c r="BL15" s="125">
        <f t="shared" si="3"/>
        <v>5.6569422168277775E-2</v>
      </c>
      <c r="BM15" s="126">
        <f t="shared" si="4"/>
        <v>3.9546650475612226E-2</v>
      </c>
      <c r="BN15" s="123">
        <f t="shared" si="5"/>
        <v>0.10221509384888812</v>
      </c>
      <c r="BO15" s="124">
        <f t="shared" si="6"/>
        <v>4.1530054644808745E-2</v>
      </c>
      <c r="BP15" s="125">
        <f t="shared" si="7"/>
        <v>0.14556331006979062</v>
      </c>
      <c r="BQ15" s="126">
        <f t="shared" si="8"/>
        <v>9.0143695608176477E-2</v>
      </c>
      <c r="BR15" s="123">
        <f t="shared" si="9"/>
        <v>1.0620312974121115E-2</v>
      </c>
      <c r="BS15" s="124">
        <f t="shared" si="10"/>
        <v>3.4203602509613441E-2</v>
      </c>
      <c r="BT15" s="125">
        <f t="shared" si="11"/>
        <v>3.6022367679569983E-2</v>
      </c>
      <c r="BU15" s="123">
        <f t="shared" si="12"/>
        <v>0.12438777575389598</v>
      </c>
      <c r="BV15" s="127">
        <f t="shared" si="13"/>
        <v>9.0987905847674369E-2</v>
      </c>
      <c r="BW15" s="128">
        <f t="shared" si="14"/>
        <v>0.15697227281926734</v>
      </c>
      <c r="BX15" s="123">
        <f t="shared" si="15"/>
        <v>6.411201179071481E-2</v>
      </c>
      <c r="BY15" s="124">
        <f t="shared" si="16"/>
        <v>6.917628010524185E-2</v>
      </c>
      <c r="BZ15" s="125">
        <f t="shared" si="17"/>
        <v>9.8877281199878625E-2</v>
      </c>
      <c r="CA15" s="126">
        <f t="shared" si="18"/>
        <v>6.399514268366728E-2</v>
      </c>
      <c r="CB15" s="123">
        <f t="shared" si="19"/>
        <v>1.174736659586458E-2</v>
      </c>
      <c r="CC15" s="124">
        <f t="shared" si="20"/>
        <v>3.9708561020036427E-2</v>
      </c>
      <c r="CD15" s="125">
        <f t="shared" si="21"/>
        <v>3.6499198057999914E-2</v>
      </c>
      <c r="CE15" s="126">
        <f t="shared" si="22"/>
        <v>0.12511637320380489</v>
      </c>
      <c r="CF15" s="123">
        <f t="shared" si="23"/>
        <v>6.2594824222983222E-2</v>
      </c>
      <c r="CG15" s="124">
        <f t="shared" si="24"/>
        <v>5.0678000404776359E-2</v>
      </c>
      <c r="CH15" s="125">
        <f t="shared" si="25"/>
        <v>0.16385625731501149</v>
      </c>
      <c r="CI15" s="123">
        <f t="shared" si="26"/>
        <v>0.11098967820279296</v>
      </c>
      <c r="CJ15" s="129">
        <f t="shared" ref="CJ15:CK15" si="38">AB15/AB33</f>
        <v>5.8023250549572164E-2</v>
      </c>
      <c r="CK15" s="130">
        <f t="shared" si="38"/>
        <v>6.2310678191388739E-2</v>
      </c>
      <c r="CN15" s="215"/>
      <c r="CO15" s="215"/>
    </row>
    <row r="16" spans="1:93" ht="15" thickTop="1" thickBot="1" x14ac:dyDescent="0.35">
      <c r="A16" s="131" t="s">
        <v>23</v>
      </c>
      <c r="B16" s="180">
        <v>1888</v>
      </c>
      <c r="C16" s="181">
        <v>1290</v>
      </c>
      <c r="D16" s="182">
        <v>812</v>
      </c>
      <c r="E16" s="183">
        <v>768</v>
      </c>
      <c r="F16" s="180">
        <v>1589</v>
      </c>
      <c r="G16" s="184">
        <v>865</v>
      </c>
      <c r="H16" s="182">
        <v>2473</v>
      </c>
      <c r="I16" s="183">
        <v>1869</v>
      </c>
      <c r="J16" s="180">
        <v>264</v>
      </c>
      <c r="K16" s="184">
        <v>596</v>
      </c>
      <c r="L16" s="182">
        <v>782</v>
      </c>
      <c r="M16" s="180">
        <v>1951</v>
      </c>
      <c r="N16" s="185">
        <v>1866</v>
      </c>
      <c r="O16" s="186">
        <v>2746</v>
      </c>
      <c r="P16" s="180">
        <v>1101</v>
      </c>
      <c r="Q16" s="184">
        <v>1309</v>
      </c>
      <c r="R16" s="182">
        <v>1771</v>
      </c>
      <c r="S16" s="183">
        <v>1388</v>
      </c>
      <c r="T16" s="180">
        <v>290</v>
      </c>
      <c r="U16" s="184">
        <v>486</v>
      </c>
      <c r="V16" s="182">
        <v>792</v>
      </c>
      <c r="W16" s="183">
        <v>2416</v>
      </c>
      <c r="X16" s="180">
        <v>1109</v>
      </c>
      <c r="Y16" s="184">
        <v>679</v>
      </c>
      <c r="Z16" s="182">
        <v>2914</v>
      </c>
      <c r="AA16" s="180">
        <v>2815</v>
      </c>
      <c r="AB16" s="162">
        <f t="shared" si="28"/>
        <v>17651</v>
      </c>
      <c r="AC16" s="165">
        <f t="shared" si="29"/>
        <v>19178</v>
      </c>
      <c r="AE16" s="297"/>
      <c r="AF16" s="111" t="s">
        <v>14</v>
      </c>
      <c r="AG16" s="112" t="s">
        <v>15</v>
      </c>
      <c r="AH16" s="113" t="s">
        <v>14</v>
      </c>
      <c r="AI16" s="114" t="s">
        <v>15</v>
      </c>
      <c r="AJ16" s="111" t="s">
        <v>14</v>
      </c>
      <c r="AK16" s="112" t="s">
        <v>15</v>
      </c>
      <c r="AL16" s="113" t="s">
        <v>14</v>
      </c>
      <c r="AM16" s="114" t="s">
        <v>15</v>
      </c>
      <c r="AN16" s="111" t="s">
        <v>14</v>
      </c>
      <c r="AO16" s="112" t="s">
        <v>15</v>
      </c>
      <c r="AP16" s="113" t="s">
        <v>14</v>
      </c>
      <c r="AQ16" s="111" t="s">
        <v>15</v>
      </c>
      <c r="AR16" s="115" t="s">
        <v>14</v>
      </c>
      <c r="AS16" s="116" t="s">
        <v>15</v>
      </c>
      <c r="AT16" s="111" t="s">
        <v>14</v>
      </c>
      <c r="AU16" s="112" t="s">
        <v>15</v>
      </c>
      <c r="AV16" s="113" t="s">
        <v>14</v>
      </c>
      <c r="AW16" s="114" t="s">
        <v>15</v>
      </c>
      <c r="AX16" s="111" t="s">
        <v>14</v>
      </c>
      <c r="AY16" s="112" t="s">
        <v>15</v>
      </c>
      <c r="AZ16" s="113" t="s">
        <v>14</v>
      </c>
      <c r="BA16" s="114" t="s">
        <v>15</v>
      </c>
      <c r="BB16" s="111" t="s">
        <v>14</v>
      </c>
      <c r="BC16" s="112" t="s">
        <v>15</v>
      </c>
      <c r="BD16" s="26" t="s">
        <v>14</v>
      </c>
      <c r="BE16" s="117" t="s">
        <v>15</v>
      </c>
      <c r="BF16" s="168" t="s">
        <v>14</v>
      </c>
      <c r="BG16" s="169" t="s">
        <v>15</v>
      </c>
      <c r="BI16" s="131" t="s">
        <v>23</v>
      </c>
      <c r="BJ16" s="123">
        <f t="shared" si="30"/>
        <v>0.10696277831284347</v>
      </c>
      <c r="BK16" s="124">
        <f t="shared" si="31"/>
        <v>6.726457399103139E-2</v>
      </c>
      <c r="BL16" s="125">
        <f t="shared" si="3"/>
        <v>4.6003059316752595E-2</v>
      </c>
      <c r="BM16" s="126">
        <f t="shared" si="4"/>
        <v>4.0045885910939619E-2</v>
      </c>
      <c r="BN16" s="123">
        <f t="shared" si="5"/>
        <v>9.0023228145714118E-2</v>
      </c>
      <c r="BO16" s="124">
        <f t="shared" si="6"/>
        <v>4.510376473042027E-2</v>
      </c>
      <c r="BP16" s="125">
        <f t="shared" si="7"/>
        <v>0.14010537646592261</v>
      </c>
      <c r="BQ16" s="126">
        <f t="shared" si="8"/>
        <v>9.7455417666075711E-2</v>
      </c>
      <c r="BR16" s="123">
        <f t="shared" si="9"/>
        <v>1.4956659679338281E-2</v>
      </c>
      <c r="BS16" s="124">
        <f t="shared" si="10"/>
        <v>3.1077276045468765E-2</v>
      </c>
      <c r="BT16" s="125">
        <f t="shared" si="11"/>
        <v>4.4303438898645971E-2</v>
      </c>
      <c r="BU16" s="123">
        <f t="shared" si="12"/>
        <v>0.10173115027635833</v>
      </c>
      <c r="BV16" s="127">
        <f t="shared" si="13"/>
        <v>0.10571639000623194</v>
      </c>
      <c r="BW16" s="128">
        <f t="shared" si="14"/>
        <v>0.14318489936385442</v>
      </c>
      <c r="BX16" s="123">
        <f t="shared" si="15"/>
        <v>6.2376069344513056E-2</v>
      </c>
      <c r="BY16" s="124">
        <f t="shared" si="16"/>
        <v>6.825529252268224E-2</v>
      </c>
      <c r="BZ16" s="125">
        <f t="shared" si="17"/>
        <v>0.10033425868222763</v>
      </c>
      <c r="CA16" s="126">
        <f t="shared" si="18"/>
        <v>7.2374595891125243E-2</v>
      </c>
      <c r="CB16" s="123">
        <f t="shared" si="19"/>
        <v>1.6429664041697354E-2</v>
      </c>
      <c r="CC16" s="124">
        <f t="shared" si="20"/>
        <v>2.5341537178016477E-2</v>
      </c>
      <c r="CD16" s="125">
        <f t="shared" si="21"/>
        <v>4.4869979038014846E-2</v>
      </c>
      <c r="CE16" s="126">
        <f t="shared" si="22"/>
        <v>0.12597768276149754</v>
      </c>
      <c r="CF16" s="123">
        <f t="shared" si="23"/>
        <v>6.2829301456008152E-2</v>
      </c>
      <c r="CG16" s="124">
        <f t="shared" si="24"/>
        <v>3.5405151736364583E-2</v>
      </c>
      <c r="CH16" s="125">
        <f t="shared" si="25"/>
        <v>0.16508979661208997</v>
      </c>
      <c r="CI16" s="123">
        <f t="shared" si="26"/>
        <v>0.1467827719261654</v>
      </c>
      <c r="CJ16" s="129">
        <f t="shared" ref="CJ16:CK16" si="39">AB16/AB33</f>
        <v>4.4395873052602987E-2</v>
      </c>
      <c r="CK16" s="130">
        <f t="shared" si="39"/>
        <v>4.837053982410254E-2</v>
      </c>
      <c r="CN16" s="215"/>
      <c r="CO16" s="215"/>
    </row>
    <row r="17" spans="1:93" ht="13.8" thickTop="1" x14ac:dyDescent="0.25">
      <c r="A17" s="139" t="s">
        <v>24</v>
      </c>
      <c r="B17" s="194">
        <v>1918</v>
      </c>
      <c r="C17" s="188">
        <v>1326</v>
      </c>
      <c r="D17" s="189">
        <v>841</v>
      </c>
      <c r="E17" s="190">
        <v>615</v>
      </c>
      <c r="F17" s="187">
        <v>1563</v>
      </c>
      <c r="G17" s="191">
        <v>773</v>
      </c>
      <c r="H17" s="189">
        <v>2304</v>
      </c>
      <c r="I17" s="190">
        <v>1845</v>
      </c>
      <c r="J17" s="187">
        <v>284</v>
      </c>
      <c r="K17" s="191">
        <v>515</v>
      </c>
      <c r="L17" s="189">
        <v>822</v>
      </c>
      <c r="M17" s="187">
        <v>1468</v>
      </c>
      <c r="N17" s="192">
        <v>1803</v>
      </c>
      <c r="O17" s="195">
        <v>2166</v>
      </c>
      <c r="P17" s="187">
        <v>1146</v>
      </c>
      <c r="Q17" s="191">
        <v>941</v>
      </c>
      <c r="R17" s="189">
        <v>1605</v>
      </c>
      <c r="S17" s="190">
        <v>1256</v>
      </c>
      <c r="T17" s="187">
        <v>298</v>
      </c>
      <c r="U17" s="191">
        <v>478</v>
      </c>
      <c r="V17" s="189">
        <v>851</v>
      </c>
      <c r="W17" s="196">
        <v>2276</v>
      </c>
      <c r="X17" s="187">
        <v>985</v>
      </c>
      <c r="Y17" s="191">
        <v>627</v>
      </c>
      <c r="Z17" s="189">
        <v>2874</v>
      </c>
      <c r="AA17" s="187">
        <v>2391</v>
      </c>
      <c r="AB17" s="162">
        <f t="shared" si="28"/>
        <v>17294</v>
      </c>
      <c r="AC17" s="165">
        <f t="shared" si="29"/>
        <v>16677</v>
      </c>
      <c r="AE17" s="254" t="s">
        <v>30</v>
      </c>
      <c r="AF17" s="120">
        <f t="shared" ref="AF17:AO18" si="40">SUMIF($A$9:$A$32,$AE17,B$9:B$32)</f>
        <v>1887</v>
      </c>
      <c r="AG17" s="177">
        <f t="shared" si="40"/>
        <v>3622.3901170351105</v>
      </c>
      <c r="AH17" s="121">
        <f t="shared" si="40"/>
        <v>1703</v>
      </c>
      <c r="AI17" s="172">
        <f t="shared" si="40"/>
        <v>1359.2574772431728</v>
      </c>
      <c r="AJ17" s="120">
        <f t="shared" si="40"/>
        <v>1560</v>
      </c>
      <c r="AK17" s="122">
        <f t="shared" si="40"/>
        <v>2810.3023407022106</v>
      </c>
      <c r="AL17" s="121">
        <f t="shared" si="40"/>
        <v>2803</v>
      </c>
      <c r="AM17" s="172">
        <f t="shared" si="40"/>
        <v>4712.0123537061118</v>
      </c>
      <c r="AN17" s="120">
        <f t="shared" si="40"/>
        <v>1348</v>
      </c>
      <c r="AO17" s="122">
        <f t="shared" si="40"/>
        <v>314.62418725617687</v>
      </c>
      <c r="AP17" s="121">
        <f t="shared" ref="AP17:AY18" si="41">SUMIF($A$9:$A$32,$AE17,L$9:L$32)</f>
        <v>3707</v>
      </c>
      <c r="AQ17" s="120">
        <f t="shared" si="41"/>
        <v>1016.2217165149544</v>
      </c>
      <c r="AR17" s="171">
        <f t="shared" si="41"/>
        <v>4806</v>
      </c>
      <c r="AS17" s="173">
        <f t="shared" si="41"/>
        <v>2793.7620286085826</v>
      </c>
      <c r="AT17" s="120">
        <f t="shared" si="41"/>
        <v>2524</v>
      </c>
      <c r="AU17" s="122">
        <f t="shared" si="41"/>
        <v>1810.8270481144343</v>
      </c>
      <c r="AV17" s="121">
        <f t="shared" si="41"/>
        <v>2353</v>
      </c>
      <c r="AW17" s="172">
        <f t="shared" si="41"/>
        <v>3174.3940182054616</v>
      </c>
      <c r="AX17" s="120">
        <f t="shared" si="41"/>
        <v>1781</v>
      </c>
      <c r="AY17" s="122">
        <f t="shared" si="41"/>
        <v>363.7080624187256</v>
      </c>
      <c r="AZ17" s="121">
        <f t="shared" ref="AZ17:BE18" si="42">SUMIF($A$9:$A$32,$AE17,V$9:V$32)</f>
        <v>3490</v>
      </c>
      <c r="BA17" s="172">
        <f t="shared" si="42"/>
        <v>2266.4473342002602</v>
      </c>
      <c r="BB17" s="120">
        <f t="shared" si="42"/>
        <v>2794</v>
      </c>
      <c r="BC17" s="122">
        <f t="shared" si="42"/>
        <v>919.86671001300385</v>
      </c>
      <c r="BD17" s="21">
        <f t="shared" si="42"/>
        <v>3619</v>
      </c>
      <c r="BE17" s="176">
        <f t="shared" si="42"/>
        <v>5328.1866059817949</v>
      </c>
      <c r="BF17" s="162">
        <f>AF17+AH17+AJ17+AL17+AN17+AP17+AR17+AT17+AV17+AX17+AZ17+BB17+BD17</f>
        <v>34375</v>
      </c>
      <c r="BG17" s="163">
        <f>AG17+AI17+AK17+AM17+AO17+AQ17+AS17+AU17+AW17+AY17+BA17+BC17+BE17</f>
        <v>30492</v>
      </c>
      <c r="BI17" s="139" t="s">
        <v>24</v>
      </c>
      <c r="BJ17" s="123">
        <f t="shared" si="30"/>
        <v>0.11090551636405691</v>
      </c>
      <c r="BK17" s="124">
        <f t="shared" si="31"/>
        <v>7.9510703363914373E-2</v>
      </c>
      <c r="BL17" s="125">
        <f t="shared" si="3"/>
        <v>4.8629582514166762E-2</v>
      </c>
      <c r="BM17" s="126">
        <f t="shared" si="4"/>
        <v>3.6877136175571146E-2</v>
      </c>
      <c r="BN17" s="123">
        <f t="shared" si="5"/>
        <v>9.0378165837862845E-2</v>
      </c>
      <c r="BO17" s="124">
        <f t="shared" si="6"/>
        <v>4.6351262217425193E-2</v>
      </c>
      <c r="BP17" s="125">
        <f t="shared" si="7"/>
        <v>0.13322539609112988</v>
      </c>
      <c r="BQ17" s="126">
        <f t="shared" si="8"/>
        <v>0.11063140852671344</v>
      </c>
      <c r="BR17" s="123">
        <f t="shared" si="9"/>
        <v>1.6421880420955246E-2</v>
      </c>
      <c r="BS17" s="124">
        <f t="shared" si="10"/>
        <v>3.0880853870600227E-2</v>
      </c>
      <c r="BT17" s="125">
        <f t="shared" si="11"/>
        <v>4.7530935584595813E-2</v>
      </c>
      <c r="BU17" s="123">
        <f t="shared" si="12"/>
        <v>8.8025424236973071E-2</v>
      </c>
      <c r="BV17" s="127">
        <f t="shared" si="13"/>
        <v>0.10425581126402221</v>
      </c>
      <c r="BW17" s="128">
        <f t="shared" si="14"/>
        <v>0.12987947472567007</v>
      </c>
      <c r="BX17" s="123">
        <f t="shared" si="15"/>
        <v>6.6265756909910947E-2</v>
      </c>
      <c r="BY17" s="124">
        <f t="shared" si="16"/>
        <v>5.6425016489776339E-2</v>
      </c>
      <c r="BZ17" s="125">
        <f t="shared" si="17"/>
        <v>9.2806753787440729E-2</v>
      </c>
      <c r="CA17" s="126">
        <f t="shared" si="18"/>
        <v>7.5313305750434725E-2</v>
      </c>
      <c r="CB17" s="123">
        <f t="shared" si="19"/>
        <v>1.7231409737481208E-2</v>
      </c>
      <c r="CC17" s="124">
        <f t="shared" si="20"/>
        <v>2.866222941776099E-2</v>
      </c>
      <c r="CD17" s="125">
        <f t="shared" si="21"/>
        <v>4.9207817740256739E-2</v>
      </c>
      <c r="CE17" s="126">
        <f t="shared" si="22"/>
        <v>0.13647538526113809</v>
      </c>
      <c r="CF17" s="123">
        <f t="shared" si="23"/>
        <v>5.6956169769862383E-2</v>
      </c>
      <c r="CG17" s="124">
        <f t="shared" si="24"/>
        <v>3.7596690052167654E-2</v>
      </c>
      <c r="CH17" s="125">
        <f t="shared" si="25"/>
        <v>0.16618480397825836</v>
      </c>
      <c r="CI17" s="123">
        <f t="shared" si="26"/>
        <v>0.14337110991185464</v>
      </c>
      <c r="CJ17" s="129">
        <f t="shared" ref="CJ17:CK17" si="43">AB17/AB33</f>
        <v>4.3497945077996487E-2</v>
      </c>
      <c r="CK17" s="130">
        <f t="shared" si="43"/>
        <v>4.2062545241764421E-2</v>
      </c>
      <c r="CN17" s="215"/>
      <c r="CO17" s="215"/>
    </row>
    <row r="18" spans="1:93" x14ac:dyDescent="0.25">
      <c r="A18" s="131" t="s">
        <v>25</v>
      </c>
      <c r="B18" s="197">
        <v>1736</v>
      </c>
      <c r="C18" s="181">
        <v>1363</v>
      </c>
      <c r="D18" s="182">
        <v>897</v>
      </c>
      <c r="E18" s="183">
        <v>655</v>
      </c>
      <c r="F18" s="180">
        <v>1377</v>
      </c>
      <c r="G18" s="184">
        <v>839</v>
      </c>
      <c r="H18" s="182">
        <v>2358</v>
      </c>
      <c r="I18" s="183">
        <v>2046</v>
      </c>
      <c r="J18" s="180">
        <v>303</v>
      </c>
      <c r="K18" s="181">
        <v>343</v>
      </c>
      <c r="L18" s="182">
        <v>758</v>
      </c>
      <c r="M18" s="180">
        <v>1655</v>
      </c>
      <c r="N18" s="185">
        <v>1789</v>
      </c>
      <c r="O18" s="198">
        <v>2134</v>
      </c>
      <c r="P18" s="180">
        <v>1119</v>
      </c>
      <c r="Q18" s="181">
        <v>922</v>
      </c>
      <c r="R18" s="182">
        <v>1525</v>
      </c>
      <c r="S18" s="183">
        <v>1332</v>
      </c>
      <c r="T18" s="189">
        <v>302</v>
      </c>
      <c r="U18" s="180">
        <v>452</v>
      </c>
      <c r="V18" s="182">
        <v>930</v>
      </c>
      <c r="W18" s="199">
        <v>2006</v>
      </c>
      <c r="X18" s="180">
        <v>946</v>
      </c>
      <c r="Y18" s="184">
        <v>583</v>
      </c>
      <c r="Z18" s="182">
        <v>2709</v>
      </c>
      <c r="AA18" s="180">
        <v>2883</v>
      </c>
      <c r="AB18" s="162">
        <f t="shared" si="28"/>
        <v>16749</v>
      </c>
      <c r="AC18" s="165">
        <f t="shared" si="29"/>
        <v>17213</v>
      </c>
      <c r="AE18" s="256" t="s">
        <v>31</v>
      </c>
      <c r="AF18" s="120">
        <f t="shared" si="40"/>
        <v>2153</v>
      </c>
      <c r="AG18" s="181">
        <f t="shared" si="40"/>
        <v>5319.4368172547702</v>
      </c>
      <c r="AH18" s="182">
        <f t="shared" si="40"/>
        <v>1300</v>
      </c>
      <c r="AI18" s="183">
        <f t="shared" si="40"/>
        <v>1981.9467493644008</v>
      </c>
      <c r="AJ18" s="180">
        <f t="shared" si="40"/>
        <v>1350</v>
      </c>
      <c r="AK18" s="184">
        <f t="shared" si="40"/>
        <v>3385.4677171513981</v>
      </c>
      <c r="AL18" s="182">
        <f t="shared" si="40"/>
        <v>2885</v>
      </c>
      <c r="AM18" s="183">
        <f t="shared" si="40"/>
        <v>6043.3062610007546</v>
      </c>
      <c r="AN18" s="180">
        <f t="shared" si="40"/>
        <v>973</v>
      </c>
      <c r="AO18" s="184">
        <f t="shared" si="40"/>
        <v>328.30955773475262</v>
      </c>
      <c r="AP18" s="182">
        <f t="shared" si="41"/>
        <v>3820</v>
      </c>
      <c r="AQ18" s="180">
        <f t="shared" si="41"/>
        <v>1097.1555332048165</v>
      </c>
      <c r="AR18" s="185">
        <f t="shared" si="41"/>
        <v>5158</v>
      </c>
      <c r="AS18" s="186">
        <f t="shared" si="41"/>
        <v>2875.4431313385298</v>
      </c>
      <c r="AT18" s="180">
        <f t="shared" si="41"/>
        <v>2337</v>
      </c>
      <c r="AU18" s="184">
        <f t="shared" si="41"/>
        <v>2380.7737267063394</v>
      </c>
      <c r="AV18" s="182">
        <f t="shared" si="41"/>
        <v>2343</v>
      </c>
      <c r="AW18" s="183">
        <f t="shared" si="41"/>
        <v>3634.1125359707207</v>
      </c>
      <c r="AX18" s="180">
        <f t="shared" si="41"/>
        <v>1733</v>
      </c>
      <c r="AY18" s="184">
        <f t="shared" si="41"/>
        <v>302.36431704523233</v>
      </c>
      <c r="AZ18" s="182">
        <f t="shared" si="42"/>
        <v>4447</v>
      </c>
      <c r="BA18" s="183">
        <f t="shared" si="42"/>
        <v>2339.789372223619</v>
      </c>
      <c r="BB18" s="180">
        <f t="shared" si="42"/>
        <v>2775</v>
      </c>
      <c r="BC18" s="184">
        <f t="shared" si="42"/>
        <v>1018.085128377057</v>
      </c>
      <c r="BD18" s="182">
        <f t="shared" si="42"/>
        <v>3619</v>
      </c>
      <c r="BE18" s="180">
        <f t="shared" si="42"/>
        <v>6392.8091526276085</v>
      </c>
      <c r="BF18" s="164">
        <f>SUM(AF18,AH18,AJ18,AL18,AN18,AP18,AR18,AT18,AV18,AX18,AZ18,BB18,BD18)</f>
        <v>34893</v>
      </c>
      <c r="BG18" s="165">
        <f>SUM(AG18,AI18,AK18,AM18,AO18,AQ18,AS18,AU18,AW18,AY18,BA18,BC18,BE18)</f>
        <v>37099</v>
      </c>
      <c r="BI18" s="131" t="s">
        <v>25</v>
      </c>
      <c r="BJ18" s="123">
        <f t="shared" si="30"/>
        <v>0.10364797898381993</v>
      </c>
      <c r="BK18" s="124">
        <f t="shared" si="31"/>
        <v>7.918433741939232E-2</v>
      </c>
      <c r="BL18" s="125">
        <f t="shared" si="3"/>
        <v>5.3555436145441518E-2</v>
      </c>
      <c r="BM18" s="126">
        <f t="shared" si="4"/>
        <v>3.8052634636611862E-2</v>
      </c>
      <c r="BN18" s="123">
        <f t="shared" si="5"/>
        <v>8.2213863514239663E-2</v>
      </c>
      <c r="BO18" s="124">
        <f t="shared" si="6"/>
        <v>4.8742229710102829E-2</v>
      </c>
      <c r="BP18" s="125">
        <f t="shared" si="7"/>
        <v>0.14078452444922085</v>
      </c>
      <c r="BQ18" s="126">
        <f t="shared" si="8"/>
        <v>0.11886364956718759</v>
      </c>
      <c r="BR18" s="123">
        <f t="shared" si="9"/>
        <v>1.8090632276553824E-2</v>
      </c>
      <c r="BS18" s="124">
        <f t="shared" si="10"/>
        <v>1.9926799511996746E-2</v>
      </c>
      <c r="BT18" s="125">
        <f t="shared" si="11"/>
        <v>4.5256433219893727E-2</v>
      </c>
      <c r="BU18" s="123">
        <f t="shared" si="12"/>
        <v>9.6148260036019284E-2</v>
      </c>
      <c r="BV18" s="127">
        <f t="shared" si="13"/>
        <v>0.1068123470057914</v>
      </c>
      <c r="BW18" s="128">
        <f t="shared" si="14"/>
        <v>0.12397606460233544</v>
      </c>
      <c r="BX18" s="123">
        <f t="shared" si="15"/>
        <v>6.6809958803510663E-2</v>
      </c>
      <c r="BY18" s="124">
        <f t="shared" si="16"/>
        <v>5.3564166618253646E-2</v>
      </c>
      <c r="BZ18" s="125">
        <f t="shared" si="17"/>
        <v>9.1050211952952417E-2</v>
      </c>
      <c r="CA18" s="126">
        <f t="shared" si="18"/>
        <v>7.7383373032010691E-2</v>
      </c>
      <c r="CB18" s="123">
        <f t="shared" si="19"/>
        <v>1.8030927219535496E-2</v>
      </c>
      <c r="CC18" s="124">
        <f t="shared" si="20"/>
        <v>2.6259222680532157E-2</v>
      </c>
      <c r="CD18" s="125">
        <f t="shared" si="21"/>
        <v>5.5525703027046389E-2</v>
      </c>
      <c r="CE18" s="126">
        <f t="shared" si="22"/>
        <v>0.1165398245512113</v>
      </c>
      <c r="CF18" s="123">
        <f t="shared" si="23"/>
        <v>5.648098393933966E-2</v>
      </c>
      <c r="CG18" s="124">
        <f t="shared" si="24"/>
        <v>3.3869749607854528E-2</v>
      </c>
      <c r="CH18" s="125">
        <f t="shared" si="25"/>
        <v>0.16174099946265449</v>
      </c>
      <c r="CI18" s="123">
        <f t="shared" si="26"/>
        <v>0.16748968802649161</v>
      </c>
      <c r="CJ18" s="129">
        <f t="shared" ref="CJ18:CK18" si="44">AB18/AB33</f>
        <v>4.2127158674185448E-2</v>
      </c>
      <c r="CK18" s="130">
        <f t="shared" si="44"/>
        <v>4.341443852290526E-2</v>
      </c>
      <c r="CN18" s="215"/>
      <c r="CO18" s="215"/>
    </row>
    <row r="19" spans="1:93" ht="13.8" thickBot="1" x14ac:dyDescent="0.3">
      <c r="A19" s="139" t="s">
        <v>26</v>
      </c>
      <c r="B19" s="194">
        <v>1608</v>
      </c>
      <c r="C19" s="188">
        <v>1412</v>
      </c>
      <c r="D19" s="189">
        <v>685</v>
      </c>
      <c r="E19" s="190">
        <v>736</v>
      </c>
      <c r="F19" s="187">
        <v>1160</v>
      </c>
      <c r="G19" s="191">
        <v>888</v>
      </c>
      <c r="H19" s="189">
        <v>2244</v>
      </c>
      <c r="I19" s="190">
        <v>1886</v>
      </c>
      <c r="J19" s="187">
        <v>243</v>
      </c>
      <c r="K19" s="188">
        <v>360</v>
      </c>
      <c r="L19" s="189">
        <v>720</v>
      </c>
      <c r="M19" s="187">
        <v>1391</v>
      </c>
      <c r="N19" s="192">
        <v>1733</v>
      </c>
      <c r="O19" s="195">
        <v>1895</v>
      </c>
      <c r="P19" s="187">
        <v>1108</v>
      </c>
      <c r="Q19" s="188">
        <v>926</v>
      </c>
      <c r="R19" s="189">
        <v>1317</v>
      </c>
      <c r="S19" s="190">
        <v>1284</v>
      </c>
      <c r="T19" s="187">
        <v>242</v>
      </c>
      <c r="U19" s="191">
        <v>420</v>
      </c>
      <c r="V19" s="189">
        <v>983</v>
      </c>
      <c r="W19" s="196">
        <v>1629</v>
      </c>
      <c r="X19" s="187">
        <v>866</v>
      </c>
      <c r="Y19" s="191">
        <v>614</v>
      </c>
      <c r="Z19" s="189">
        <v>2438</v>
      </c>
      <c r="AA19" s="187">
        <v>2687</v>
      </c>
      <c r="AB19" s="162">
        <f t="shared" si="28"/>
        <v>15347</v>
      </c>
      <c r="AC19" s="165">
        <f t="shared" si="29"/>
        <v>16128</v>
      </c>
      <c r="AE19" s="254"/>
      <c r="AF19" s="120"/>
      <c r="AG19" s="188"/>
      <c r="AH19" s="189"/>
      <c r="AI19" s="190"/>
      <c r="AJ19" s="187"/>
      <c r="AK19" s="191"/>
      <c r="AL19" s="189"/>
      <c r="AM19" s="190"/>
      <c r="AN19" s="187"/>
      <c r="AO19" s="191"/>
      <c r="AP19" s="189"/>
      <c r="AQ19" s="187"/>
      <c r="AR19" s="192"/>
      <c r="AS19" s="193"/>
      <c r="AT19" s="187"/>
      <c r="AU19" s="191"/>
      <c r="AV19" s="189"/>
      <c r="AW19" s="190"/>
      <c r="AX19" s="187"/>
      <c r="AY19" s="191"/>
      <c r="AZ19" s="189"/>
      <c r="BA19" s="190"/>
      <c r="BB19" s="187"/>
      <c r="BC19" s="191"/>
      <c r="BD19" s="189"/>
      <c r="BE19" s="187"/>
      <c r="BF19" s="164"/>
      <c r="BG19" s="165"/>
      <c r="BI19" s="139" t="s">
        <v>26</v>
      </c>
      <c r="BJ19" s="123">
        <f t="shared" si="30"/>
        <v>0.10477617775461003</v>
      </c>
      <c r="BK19" s="124">
        <f t="shared" si="31"/>
        <v>8.7549603174603169E-2</v>
      </c>
      <c r="BL19" s="125">
        <f t="shared" si="3"/>
        <v>4.4634130448947679E-2</v>
      </c>
      <c r="BM19" s="126">
        <f t="shared" si="4"/>
        <v>4.5634920634920632E-2</v>
      </c>
      <c r="BN19" s="123">
        <f t="shared" si="5"/>
        <v>7.5584804847853002E-2</v>
      </c>
      <c r="BO19" s="124">
        <f t="shared" si="6"/>
        <v>5.5059523809523808E-2</v>
      </c>
      <c r="BP19" s="125">
        <f t="shared" si="7"/>
        <v>0.14621750179188114</v>
      </c>
      <c r="BQ19" s="126">
        <f t="shared" si="8"/>
        <v>0.11693948412698413</v>
      </c>
      <c r="BR19" s="123">
        <f t="shared" si="9"/>
        <v>1.5833713429334723E-2</v>
      </c>
      <c r="BS19" s="124">
        <f t="shared" si="10"/>
        <v>2.2321428571428572E-2</v>
      </c>
      <c r="BT19" s="125">
        <f t="shared" si="11"/>
        <v>4.6914706457288069E-2</v>
      </c>
      <c r="BU19" s="123">
        <f t="shared" si="12"/>
        <v>8.624751984126984E-2</v>
      </c>
      <c r="BV19" s="127">
        <f t="shared" si="13"/>
        <v>0.11292109207011142</v>
      </c>
      <c r="BW19" s="128">
        <f t="shared" si="14"/>
        <v>0.11749751984126984</v>
      </c>
      <c r="BX19" s="123">
        <f t="shared" si="15"/>
        <v>7.2196520492604416E-2</v>
      </c>
      <c r="BY19" s="124">
        <f t="shared" si="16"/>
        <v>5.74156746031746E-2</v>
      </c>
      <c r="BZ19" s="125">
        <f t="shared" si="17"/>
        <v>8.5814817228122758E-2</v>
      </c>
      <c r="CA19" s="126">
        <f t="shared" si="18"/>
        <v>7.9613095238095233E-2</v>
      </c>
      <c r="CB19" s="123">
        <f t="shared" si="19"/>
        <v>1.5768554114810714E-2</v>
      </c>
      <c r="CC19" s="124">
        <f t="shared" si="20"/>
        <v>2.6041666666666668E-2</v>
      </c>
      <c r="CD19" s="125">
        <f t="shared" si="21"/>
        <v>6.4051606177103024E-2</v>
      </c>
      <c r="CE19" s="126">
        <f t="shared" si="22"/>
        <v>0.10100446428571429</v>
      </c>
      <c r="CF19" s="123">
        <f t="shared" si="23"/>
        <v>5.6427966377793709E-2</v>
      </c>
      <c r="CG19" s="124">
        <f t="shared" si="24"/>
        <v>3.8070436507936505E-2</v>
      </c>
      <c r="CH19" s="125">
        <f t="shared" si="25"/>
        <v>0.15885840880953933</v>
      </c>
      <c r="CI19" s="123">
        <f t="shared" si="26"/>
        <v>0.1666046626984127</v>
      </c>
      <c r="CJ19" s="129">
        <f t="shared" ref="CJ19:CK19" si="45">AB19/AB33</f>
        <v>3.8600842090436689E-2</v>
      </c>
      <c r="CK19" s="130">
        <f t="shared" si="45"/>
        <v>4.0677863504178007E-2</v>
      </c>
      <c r="CN19" s="215"/>
      <c r="CO19" s="215"/>
    </row>
    <row r="20" spans="1:93" ht="14.4" thickTop="1" thickBot="1" x14ac:dyDescent="0.3">
      <c r="A20" s="131" t="s">
        <v>27</v>
      </c>
      <c r="B20" s="197">
        <v>1207</v>
      </c>
      <c r="C20" s="181">
        <v>1447</v>
      </c>
      <c r="D20" s="182">
        <v>721</v>
      </c>
      <c r="E20" s="183">
        <v>701</v>
      </c>
      <c r="F20" s="180">
        <v>975</v>
      </c>
      <c r="G20" s="184">
        <v>979</v>
      </c>
      <c r="H20" s="182">
        <v>1894</v>
      </c>
      <c r="I20" s="183">
        <v>2056</v>
      </c>
      <c r="J20" s="180">
        <v>419</v>
      </c>
      <c r="K20" s="181">
        <v>312</v>
      </c>
      <c r="L20" s="182">
        <v>1254</v>
      </c>
      <c r="M20" s="180">
        <v>1103</v>
      </c>
      <c r="N20" s="185">
        <v>1850</v>
      </c>
      <c r="O20" s="198">
        <v>1589</v>
      </c>
      <c r="P20" s="180">
        <v>1198</v>
      </c>
      <c r="Q20" s="181">
        <v>775</v>
      </c>
      <c r="R20" s="182">
        <v>1276</v>
      </c>
      <c r="S20" s="183">
        <v>1316</v>
      </c>
      <c r="T20" s="180">
        <v>446</v>
      </c>
      <c r="U20" s="184">
        <v>306</v>
      </c>
      <c r="V20" s="182">
        <v>1247</v>
      </c>
      <c r="W20" s="199">
        <v>1468</v>
      </c>
      <c r="X20" s="180">
        <v>901</v>
      </c>
      <c r="Y20" s="184">
        <v>488</v>
      </c>
      <c r="Z20" s="182">
        <v>2623</v>
      </c>
      <c r="AA20" s="180">
        <v>2638</v>
      </c>
      <c r="AB20" s="162">
        <f t="shared" si="28"/>
        <v>16011</v>
      </c>
      <c r="AC20" s="165">
        <f t="shared" si="29"/>
        <v>15178</v>
      </c>
      <c r="AE20" s="251" t="s">
        <v>13</v>
      </c>
      <c r="AF20" s="14">
        <f t="shared" ref="AF20:BG20" si="46">SUM(AF17:AF19)</f>
        <v>4040</v>
      </c>
      <c r="AG20" s="1">
        <f t="shared" si="46"/>
        <v>8941.8269342898802</v>
      </c>
      <c r="AH20" s="14">
        <f t="shared" si="46"/>
        <v>3003</v>
      </c>
      <c r="AI20" s="1">
        <f t="shared" si="46"/>
        <v>3341.2042266075737</v>
      </c>
      <c r="AJ20" s="14">
        <f t="shared" si="46"/>
        <v>2910</v>
      </c>
      <c r="AK20" s="1">
        <f t="shared" si="46"/>
        <v>6195.7700578536087</v>
      </c>
      <c r="AL20" s="14">
        <f t="shared" si="46"/>
        <v>5688</v>
      </c>
      <c r="AM20" s="1">
        <f t="shared" si="46"/>
        <v>10755.318614706866</v>
      </c>
      <c r="AN20" s="14">
        <f t="shared" si="46"/>
        <v>2321</v>
      </c>
      <c r="AO20" s="1">
        <f t="shared" si="46"/>
        <v>642.93374499092943</v>
      </c>
      <c r="AP20" s="14">
        <f t="shared" si="46"/>
        <v>7527</v>
      </c>
      <c r="AQ20" s="1">
        <f t="shared" si="46"/>
        <v>2113.377249719771</v>
      </c>
      <c r="AR20" s="14">
        <f t="shared" si="46"/>
        <v>9964</v>
      </c>
      <c r="AS20" s="1">
        <f t="shared" si="46"/>
        <v>5669.2051599471124</v>
      </c>
      <c r="AT20" s="14">
        <f t="shared" si="46"/>
        <v>4861</v>
      </c>
      <c r="AU20" s="1">
        <f t="shared" si="46"/>
        <v>4191.6007748207739</v>
      </c>
      <c r="AV20" s="14">
        <f t="shared" si="46"/>
        <v>4696</v>
      </c>
      <c r="AW20" s="1">
        <f t="shared" si="46"/>
        <v>6808.5065541761824</v>
      </c>
      <c r="AX20" s="14">
        <f t="shared" si="46"/>
        <v>3514</v>
      </c>
      <c r="AY20" s="1">
        <f t="shared" si="46"/>
        <v>666.07237946395799</v>
      </c>
      <c r="AZ20" s="14">
        <f t="shared" si="46"/>
        <v>7937</v>
      </c>
      <c r="BA20" s="1">
        <f t="shared" si="46"/>
        <v>4606.2367064238788</v>
      </c>
      <c r="BB20" s="14">
        <f t="shared" si="46"/>
        <v>5569</v>
      </c>
      <c r="BC20" s="1">
        <f t="shared" si="46"/>
        <v>1937.9518383900609</v>
      </c>
      <c r="BD20" s="14">
        <f t="shared" si="46"/>
        <v>7238</v>
      </c>
      <c r="BE20" s="1">
        <f t="shared" si="46"/>
        <v>11720.995758609402</v>
      </c>
      <c r="BF20" s="166">
        <f t="shared" si="46"/>
        <v>69268</v>
      </c>
      <c r="BG20" s="167">
        <f t="shared" si="46"/>
        <v>67591</v>
      </c>
      <c r="BI20" s="131" t="s">
        <v>27</v>
      </c>
      <c r="BJ20" s="123">
        <f t="shared" si="30"/>
        <v>7.5385672350259197E-2</v>
      </c>
      <c r="BK20" s="124">
        <f t="shared" si="31"/>
        <v>9.5335353801554876E-2</v>
      </c>
      <c r="BL20" s="125">
        <f t="shared" si="3"/>
        <v>4.5031540815689212E-2</v>
      </c>
      <c r="BM20" s="126">
        <f t="shared" si="4"/>
        <v>4.618526815127158E-2</v>
      </c>
      <c r="BN20" s="123">
        <f t="shared" si="5"/>
        <v>6.0895634251452127E-2</v>
      </c>
      <c r="BO20" s="124">
        <f t="shared" si="6"/>
        <v>6.4501251811832916E-2</v>
      </c>
      <c r="BP20" s="125">
        <f t="shared" si="7"/>
        <v>0.11829367309974392</v>
      </c>
      <c r="BQ20" s="126">
        <f t="shared" si="8"/>
        <v>0.13545921728818025</v>
      </c>
      <c r="BR20" s="123">
        <f t="shared" si="9"/>
        <v>2.6169508462931736E-2</v>
      </c>
      <c r="BS20" s="124">
        <f t="shared" si="10"/>
        <v>2.0556067993147978E-2</v>
      </c>
      <c r="BT20" s="125">
        <f t="shared" si="11"/>
        <v>7.8321154206483043E-2</v>
      </c>
      <c r="BU20" s="123">
        <f t="shared" si="12"/>
        <v>7.2670971142443003E-2</v>
      </c>
      <c r="BV20" s="127">
        <f t="shared" si="13"/>
        <v>0.11554556242583224</v>
      </c>
      <c r="BW20" s="128">
        <f t="shared" si="14"/>
        <v>0.10469100013176967</v>
      </c>
      <c r="BX20" s="123">
        <f t="shared" si="15"/>
        <v>7.4823558803322712E-2</v>
      </c>
      <c r="BY20" s="124">
        <f t="shared" si="16"/>
        <v>5.1060745816313084E-2</v>
      </c>
      <c r="BZ20" s="125">
        <f t="shared" si="17"/>
        <v>7.969520954343888E-2</v>
      </c>
      <c r="CA20" s="126">
        <f t="shared" si="18"/>
        <v>8.6704440637765182E-2</v>
      </c>
      <c r="CB20" s="123">
        <f t="shared" si="19"/>
        <v>2.7855849103741177E-2</v>
      </c>
      <c r="CC20" s="124">
        <f t="shared" si="20"/>
        <v>2.0160758993279747E-2</v>
      </c>
      <c r="CD20" s="125">
        <f t="shared" si="21"/>
        <v>7.7883954781088005E-2</v>
      </c>
      <c r="CE20" s="126">
        <f t="shared" si="22"/>
        <v>9.6718935301093684E-2</v>
      </c>
      <c r="CF20" s="123">
        <f t="shared" si="23"/>
        <v>5.627381175441884E-2</v>
      </c>
      <c r="CG20" s="124">
        <f t="shared" si="24"/>
        <v>3.2151798655949401E-2</v>
      </c>
      <c r="CH20" s="125">
        <f t="shared" si="25"/>
        <v>0.1638248704015989</v>
      </c>
      <c r="CI20" s="123">
        <f t="shared" si="26"/>
        <v>0.17380419027539859</v>
      </c>
      <c r="CJ20" s="129">
        <f t="shared" ref="CJ20:CK20" si="47">AB20/AB33</f>
        <v>4.0270937819116559E-2</v>
      </c>
      <c r="CK20" s="130">
        <f t="shared" si="47"/>
        <v>3.8281783994693314E-2</v>
      </c>
      <c r="CN20" s="215"/>
      <c r="CO20" s="215"/>
    </row>
    <row r="21" spans="1:93" ht="13.8" thickTop="1" x14ac:dyDescent="0.25">
      <c r="A21" s="139" t="s">
        <v>28</v>
      </c>
      <c r="B21" s="194">
        <v>1327</v>
      </c>
      <c r="C21" s="188">
        <v>1961</v>
      </c>
      <c r="D21" s="189">
        <v>831</v>
      </c>
      <c r="E21" s="190">
        <v>785</v>
      </c>
      <c r="F21" s="187">
        <v>1162</v>
      </c>
      <c r="G21" s="191">
        <v>1506</v>
      </c>
      <c r="H21" s="189">
        <v>2060</v>
      </c>
      <c r="I21" s="190">
        <v>2776</v>
      </c>
      <c r="J21" s="187">
        <v>490</v>
      </c>
      <c r="K21" s="188">
        <v>307</v>
      </c>
      <c r="L21" s="189">
        <v>1822</v>
      </c>
      <c r="M21" s="187">
        <v>887</v>
      </c>
      <c r="N21" s="192">
        <v>2427</v>
      </c>
      <c r="O21" s="195">
        <v>1786</v>
      </c>
      <c r="P21" s="187">
        <v>1375</v>
      </c>
      <c r="Q21" s="188">
        <v>872</v>
      </c>
      <c r="R21" s="189">
        <v>1380</v>
      </c>
      <c r="S21" s="190">
        <v>1692</v>
      </c>
      <c r="T21" s="187">
        <v>540</v>
      </c>
      <c r="U21" s="191">
        <v>249</v>
      </c>
      <c r="V21" s="189">
        <v>1854</v>
      </c>
      <c r="W21" s="196">
        <v>1471</v>
      </c>
      <c r="X21" s="187">
        <v>1263</v>
      </c>
      <c r="Y21" s="191">
        <v>533</v>
      </c>
      <c r="Z21" s="189">
        <v>2673</v>
      </c>
      <c r="AA21" s="187">
        <v>3093</v>
      </c>
      <c r="AB21" s="162">
        <f t="shared" si="28"/>
        <v>19204</v>
      </c>
      <c r="AC21" s="165">
        <f t="shared" si="29"/>
        <v>17918</v>
      </c>
      <c r="BF21" s="216">
        <f>BF20/2</f>
        <v>34634</v>
      </c>
      <c r="BI21" s="139" t="s">
        <v>28</v>
      </c>
      <c r="BJ21" s="123">
        <f t="shared" si="30"/>
        <v>6.9100187460945636E-2</v>
      </c>
      <c r="BK21" s="124">
        <f t="shared" si="31"/>
        <v>0.10944301819399486</v>
      </c>
      <c r="BL21" s="125">
        <f t="shared" si="3"/>
        <v>4.3272234951051862E-2</v>
      </c>
      <c r="BM21" s="126">
        <f t="shared" si="4"/>
        <v>4.3810693157718496E-2</v>
      </c>
      <c r="BN21" s="123">
        <f t="shared" si="5"/>
        <v>6.0508227452614041E-2</v>
      </c>
      <c r="BO21" s="124">
        <f t="shared" si="6"/>
        <v>8.4049559102578414E-2</v>
      </c>
      <c r="BP21" s="125">
        <f t="shared" si="7"/>
        <v>0.10726931889189752</v>
      </c>
      <c r="BQ21" s="126">
        <f t="shared" si="8"/>
        <v>0.15492800535774082</v>
      </c>
      <c r="BR21" s="123">
        <f t="shared" si="9"/>
        <v>2.5515517600499894E-2</v>
      </c>
      <c r="BS21" s="124">
        <f t="shared" si="10"/>
        <v>1.7133608661680993E-2</v>
      </c>
      <c r="BT21" s="125">
        <f t="shared" si="11"/>
        <v>9.4876067485940435E-2</v>
      </c>
      <c r="BU21" s="123">
        <f t="shared" si="12"/>
        <v>4.9503292778211853E-2</v>
      </c>
      <c r="BV21" s="127">
        <f t="shared" si="13"/>
        <v>0.12637992084982294</v>
      </c>
      <c r="BW21" s="128">
        <f t="shared" si="14"/>
        <v>9.9676303158834689E-2</v>
      </c>
      <c r="BX21" s="123">
        <f t="shared" si="15"/>
        <v>7.1599666736096648E-2</v>
      </c>
      <c r="BY21" s="124">
        <f t="shared" si="16"/>
        <v>4.8666145775198122E-2</v>
      </c>
      <c r="BZ21" s="125">
        <f t="shared" si="17"/>
        <v>7.1860029160591546E-2</v>
      </c>
      <c r="CA21" s="126">
        <f t="shared" si="18"/>
        <v>9.4430181939948649E-2</v>
      </c>
      <c r="CB21" s="123">
        <f t="shared" si="19"/>
        <v>2.8119141845448864E-2</v>
      </c>
      <c r="CC21" s="124">
        <f t="shared" si="20"/>
        <v>1.3896640250027905E-2</v>
      </c>
      <c r="CD21" s="125">
        <f t="shared" si="21"/>
        <v>9.6542387002707772E-2</v>
      </c>
      <c r="CE21" s="126">
        <f t="shared" si="22"/>
        <v>8.2096216095546376E-2</v>
      </c>
      <c r="CF21" s="123">
        <f t="shared" si="23"/>
        <v>6.5767548427410963E-2</v>
      </c>
      <c r="CG21" s="124">
        <f t="shared" si="24"/>
        <v>2.9746623507087844E-2</v>
      </c>
      <c r="CH21" s="125">
        <f t="shared" si="25"/>
        <v>0.13918975213497189</v>
      </c>
      <c r="CI21" s="123">
        <f t="shared" si="26"/>
        <v>0.17261971202143098</v>
      </c>
      <c r="CJ21" s="129">
        <f t="shared" ref="CJ21:CK21" si="48">AB21/AB33</f>
        <v>4.8301985502361776E-2</v>
      </c>
      <c r="CK21" s="130">
        <f t="shared" si="48"/>
        <v>4.5192581737838633E-2</v>
      </c>
      <c r="CN21" s="215"/>
      <c r="CO21" s="215"/>
    </row>
    <row r="22" spans="1:93" x14ac:dyDescent="0.25">
      <c r="A22" s="131" t="s">
        <v>29</v>
      </c>
      <c r="B22" s="197">
        <v>1718</v>
      </c>
      <c r="C22" s="181">
        <v>2769</v>
      </c>
      <c r="D22" s="182">
        <v>1231</v>
      </c>
      <c r="E22" s="183">
        <v>1184</v>
      </c>
      <c r="F22" s="180">
        <v>1499</v>
      </c>
      <c r="G22" s="184">
        <v>2156</v>
      </c>
      <c r="H22" s="182">
        <v>2428</v>
      </c>
      <c r="I22" s="183">
        <v>3518</v>
      </c>
      <c r="J22" s="180">
        <v>896</v>
      </c>
      <c r="K22" s="181">
        <v>273</v>
      </c>
      <c r="L22" s="182">
        <v>2603</v>
      </c>
      <c r="M22" s="180">
        <v>964</v>
      </c>
      <c r="N22" s="185">
        <v>3646</v>
      </c>
      <c r="O22" s="198">
        <v>2248</v>
      </c>
      <c r="P22" s="180">
        <v>1902</v>
      </c>
      <c r="Q22" s="181">
        <v>1423</v>
      </c>
      <c r="R22" s="182">
        <v>1839</v>
      </c>
      <c r="S22" s="183">
        <v>2413</v>
      </c>
      <c r="T22" s="180">
        <v>1265</v>
      </c>
      <c r="U22" s="184">
        <v>253</v>
      </c>
      <c r="V22" s="182">
        <v>2837</v>
      </c>
      <c r="W22" s="199">
        <v>1809</v>
      </c>
      <c r="X22" s="180">
        <v>1902</v>
      </c>
      <c r="Y22" s="184">
        <v>631</v>
      </c>
      <c r="Z22" s="182">
        <v>3092</v>
      </c>
      <c r="AA22" s="180">
        <v>3947</v>
      </c>
      <c r="AB22" s="162">
        <f t="shared" si="28"/>
        <v>26858</v>
      </c>
      <c r="AC22" s="165">
        <f t="shared" si="29"/>
        <v>23588</v>
      </c>
      <c r="BI22" s="131" t="s">
        <v>29</v>
      </c>
      <c r="BJ22" s="123">
        <f t="shared" si="30"/>
        <v>6.3966043636905209E-2</v>
      </c>
      <c r="BK22" s="124">
        <f t="shared" si="31"/>
        <v>0.11739019840596913</v>
      </c>
      <c r="BL22" s="125">
        <f t="shared" si="3"/>
        <v>4.5833643607118925E-2</v>
      </c>
      <c r="BM22" s="126">
        <f t="shared" si="4"/>
        <v>5.0195014414108868E-2</v>
      </c>
      <c r="BN22" s="123">
        <f t="shared" si="5"/>
        <v>5.5812048551641971E-2</v>
      </c>
      <c r="BO22" s="124">
        <f t="shared" si="6"/>
        <v>9.140240800406986E-2</v>
      </c>
      <c r="BP22" s="125">
        <f t="shared" si="7"/>
        <v>9.0401370169037154E-2</v>
      </c>
      <c r="BQ22" s="126">
        <f t="shared" si="8"/>
        <v>0.14914363235543496</v>
      </c>
      <c r="BR22" s="123">
        <f t="shared" si="9"/>
        <v>3.3360637426465112E-2</v>
      </c>
      <c r="BS22" s="124">
        <f t="shared" si="10"/>
        <v>1.1573681532982872E-2</v>
      </c>
      <c r="BT22" s="125">
        <f t="shared" si="11"/>
        <v>9.6917119666393631E-2</v>
      </c>
      <c r="BU22" s="123">
        <f t="shared" si="12"/>
        <v>4.0868238087162966E-2</v>
      </c>
      <c r="BV22" s="127">
        <f t="shared" si="13"/>
        <v>0.13575098667063817</v>
      </c>
      <c r="BW22" s="128">
        <f t="shared" si="14"/>
        <v>9.530269628624724E-2</v>
      </c>
      <c r="BX22" s="123">
        <f t="shared" si="15"/>
        <v>7.0816888822697155E-2</v>
      </c>
      <c r="BY22" s="124">
        <f t="shared" si="16"/>
        <v>6.0327285060200103E-2</v>
      </c>
      <c r="BZ22" s="125">
        <f t="shared" si="17"/>
        <v>6.8471219003648817E-2</v>
      </c>
      <c r="CA22" s="126">
        <f t="shared" si="18"/>
        <v>0.10229777853145668</v>
      </c>
      <c r="CB22" s="123">
        <f t="shared" si="19"/>
        <v>4.7099560652319607E-2</v>
      </c>
      <c r="CC22" s="124">
        <f t="shared" si="20"/>
        <v>1.0725792775987791E-2</v>
      </c>
      <c r="CD22" s="125">
        <f t="shared" si="21"/>
        <v>0.10562960756571599</v>
      </c>
      <c r="CE22" s="126">
        <f t="shared" si="22"/>
        <v>7.6691538070205192E-2</v>
      </c>
      <c r="CF22" s="123">
        <f t="shared" si="23"/>
        <v>7.0816888822697155E-2</v>
      </c>
      <c r="CG22" s="124">
        <f t="shared" si="24"/>
        <v>2.6750890283194845E-2</v>
      </c>
      <c r="CH22" s="125">
        <f t="shared" si="25"/>
        <v>0.11512398540472113</v>
      </c>
      <c r="CI22" s="123">
        <f t="shared" si="26"/>
        <v>0.16733084619297947</v>
      </c>
      <c r="CJ22" s="129">
        <f t="shared" ref="CJ22:CK22" si="49">AB22/AB33</f>
        <v>6.7553360061572199E-2</v>
      </c>
      <c r="CK22" s="130">
        <f t="shared" si="49"/>
        <v>5.9493393126026216E-2</v>
      </c>
      <c r="CN22" s="215"/>
      <c r="CO22" s="215"/>
    </row>
    <row r="23" spans="1:93" x14ac:dyDescent="0.25">
      <c r="A23" s="288" t="s">
        <v>30</v>
      </c>
      <c r="B23" s="280">
        <v>1887</v>
      </c>
      <c r="C23" s="267">
        <v>3622.3901170351105</v>
      </c>
      <c r="D23" s="268">
        <v>1703</v>
      </c>
      <c r="E23" s="269">
        <v>1359.2574772431728</v>
      </c>
      <c r="F23" s="266">
        <v>1560</v>
      </c>
      <c r="G23" s="270">
        <v>2810.3023407022106</v>
      </c>
      <c r="H23" s="268">
        <v>2803</v>
      </c>
      <c r="I23" s="269">
        <v>4712.0123537061118</v>
      </c>
      <c r="J23" s="266">
        <v>1348</v>
      </c>
      <c r="K23" s="267">
        <v>314.62418725617687</v>
      </c>
      <c r="L23" s="268">
        <v>3707</v>
      </c>
      <c r="M23" s="266">
        <v>1016.2217165149544</v>
      </c>
      <c r="N23" s="271">
        <v>4806</v>
      </c>
      <c r="O23" s="281">
        <v>2793.7620286085826</v>
      </c>
      <c r="P23" s="266">
        <v>2524</v>
      </c>
      <c r="Q23" s="267">
        <v>1810.8270481144343</v>
      </c>
      <c r="R23" s="268">
        <v>2353</v>
      </c>
      <c r="S23" s="269">
        <v>3174.3940182054616</v>
      </c>
      <c r="T23" s="266">
        <v>1781</v>
      </c>
      <c r="U23" s="270">
        <v>363.7080624187256</v>
      </c>
      <c r="V23" s="268">
        <v>3490</v>
      </c>
      <c r="W23" s="282">
        <v>2266.4473342002602</v>
      </c>
      <c r="X23" s="266">
        <v>2794</v>
      </c>
      <c r="Y23" s="270">
        <v>919.86671001300385</v>
      </c>
      <c r="Z23" s="268">
        <v>3619</v>
      </c>
      <c r="AA23" s="266">
        <v>5328.1866059817949</v>
      </c>
      <c r="AB23" s="286">
        <f t="shared" si="28"/>
        <v>34375</v>
      </c>
      <c r="AC23" s="287">
        <f t="shared" si="29"/>
        <v>30492</v>
      </c>
      <c r="BI23" s="139" t="s">
        <v>30</v>
      </c>
      <c r="BJ23" s="123">
        <f t="shared" si="30"/>
        <v>5.4894545454545453E-2</v>
      </c>
      <c r="BK23" s="124">
        <f t="shared" si="31"/>
        <v>0.11879804922717796</v>
      </c>
      <c r="BL23" s="125">
        <f t="shared" si="3"/>
        <v>4.954181818181818E-2</v>
      </c>
      <c r="BM23" s="126">
        <f t="shared" si="4"/>
        <v>4.4577511388009076E-2</v>
      </c>
      <c r="BN23" s="123">
        <f t="shared" si="5"/>
        <v>4.5381818181818183E-2</v>
      </c>
      <c r="BO23" s="124">
        <f t="shared" si="6"/>
        <v>9.2165234838718704E-2</v>
      </c>
      <c r="BP23" s="125">
        <f t="shared" si="7"/>
        <v>8.1541818181818188E-2</v>
      </c>
      <c r="BQ23" s="126">
        <f t="shared" si="8"/>
        <v>0.15453274149633056</v>
      </c>
      <c r="BR23" s="123">
        <f t="shared" si="9"/>
        <v>3.9214545454545453E-2</v>
      </c>
      <c r="BS23" s="124">
        <f t="shared" si="10"/>
        <v>1.0318253550314078E-2</v>
      </c>
      <c r="BT23" s="125">
        <f t="shared" si="11"/>
        <v>0.10784000000000001</v>
      </c>
      <c r="BU23" s="123">
        <f t="shared" si="12"/>
        <v>3.3327486439556422E-2</v>
      </c>
      <c r="BV23" s="127">
        <f t="shared" si="13"/>
        <v>0.1398109090909091</v>
      </c>
      <c r="BW23" s="128">
        <f t="shared" si="14"/>
        <v>9.1622787242836901E-2</v>
      </c>
      <c r="BX23" s="123">
        <f t="shared" si="15"/>
        <v>7.3425454545454544E-2</v>
      </c>
      <c r="BY23" s="124">
        <f t="shared" si="16"/>
        <v>5.9386955533072092E-2</v>
      </c>
      <c r="BZ23" s="125">
        <f t="shared" si="17"/>
        <v>6.845090909090909E-2</v>
      </c>
      <c r="CA23" s="126">
        <f t="shared" si="18"/>
        <v>0.10410579883921886</v>
      </c>
      <c r="CB23" s="123">
        <f t="shared" si="19"/>
        <v>5.1810909090909088E-2</v>
      </c>
      <c r="CC23" s="124">
        <f t="shared" si="20"/>
        <v>1.1927983156851818E-2</v>
      </c>
      <c r="CD23" s="125">
        <f t="shared" si="21"/>
        <v>0.10152727272727273</v>
      </c>
      <c r="CE23" s="126">
        <f t="shared" si="22"/>
        <v>7.4329244857676113E-2</v>
      </c>
      <c r="CF23" s="123">
        <f t="shared" si="23"/>
        <v>8.1280000000000005E-2</v>
      </c>
      <c r="CG23" s="124">
        <f t="shared" si="24"/>
        <v>3.0167477043585328E-2</v>
      </c>
      <c r="CH23" s="125">
        <f t="shared" si="25"/>
        <v>0.10528</v>
      </c>
      <c r="CI23" s="123">
        <f t="shared" si="26"/>
        <v>0.17474047638665208</v>
      </c>
      <c r="CJ23" s="129">
        <f t="shared" ref="CJ23:CK23" si="50">AB23/AB33</f>
        <v>8.6460151616521874E-2</v>
      </c>
      <c r="CK23" s="130">
        <f t="shared" si="50"/>
        <v>7.6906585687586543E-2</v>
      </c>
      <c r="CN23" s="215"/>
      <c r="CO23" s="215"/>
    </row>
    <row r="24" spans="1:93" x14ac:dyDescent="0.25">
      <c r="A24" s="289" t="s">
        <v>31</v>
      </c>
      <c r="B24" s="283">
        <v>2153</v>
      </c>
      <c r="C24" s="274">
        <v>5319.4368172547702</v>
      </c>
      <c r="D24" s="275">
        <v>1300</v>
      </c>
      <c r="E24" s="276">
        <v>1981.9467493644008</v>
      </c>
      <c r="F24" s="273">
        <v>1350</v>
      </c>
      <c r="G24" s="277">
        <v>3385.4677171513981</v>
      </c>
      <c r="H24" s="275">
        <v>2885</v>
      </c>
      <c r="I24" s="276">
        <v>6043.3062610007546</v>
      </c>
      <c r="J24" s="273">
        <v>973</v>
      </c>
      <c r="K24" s="274">
        <v>328.30955773475262</v>
      </c>
      <c r="L24" s="275">
        <v>3820</v>
      </c>
      <c r="M24" s="273">
        <v>1097.1555332048165</v>
      </c>
      <c r="N24" s="278">
        <v>5158</v>
      </c>
      <c r="O24" s="284">
        <v>2875.4431313385298</v>
      </c>
      <c r="P24" s="273">
        <v>2337</v>
      </c>
      <c r="Q24" s="274">
        <v>2380.7737267063394</v>
      </c>
      <c r="R24" s="275">
        <v>2343</v>
      </c>
      <c r="S24" s="276">
        <v>3634.1125359707207</v>
      </c>
      <c r="T24" s="273">
        <v>1733</v>
      </c>
      <c r="U24" s="277">
        <v>302.36431704523233</v>
      </c>
      <c r="V24" s="275">
        <v>4447</v>
      </c>
      <c r="W24" s="285">
        <v>2339.789372223619</v>
      </c>
      <c r="X24" s="273">
        <v>2775</v>
      </c>
      <c r="Y24" s="277">
        <v>1018.085128377057</v>
      </c>
      <c r="Z24" s="275">
        <v>3619</v>
      </c>
      <c r="AA24" s="273">
        <v>6392.8091526276085</v>
      </c>
      <c r="AB24" s="286">
        <f t="shared" si="28"/>
        <v>34893</v>
      </c>
      <c r="AC24" s="287">
        <f t="shared" si="29"/>
        <v>37099</v>
      </c>
      <c r="BI24" s="131" t="s">
        <v>31</v>
      </c>
      <c r="BJ24" s="123">
        <f t="shared" si="30"/>
        <v>6.1702920356518497E-2</v>
      </c>
      <c r="BK24" s="124">
        <f t="shared" si="31"/>
        <v>0.14338491110959245</v>
      </c>
      <c r="BL24" s="125">
        <f t="shared" si="3"/>
        <v>3.7256756369472385E-2</v>
      </c>
      <c r="BM24" s="126">
        <f t="shared" si="4"/>
        <v>5.3423185243925732E-2</v>
      </c>
      <c r="BN24" s="123">
        <f t="shared" si="5"/>
        <v>3.8689708537529018E-2</v>
      </c>
      <c r="BO24" s="124">
        <f t="shared" si="6"/>
        <v>9.1254958816986934E-2</v>
      </c>
      <c r="BP24" s="125">
        <f t="shared" si="7"/>
        <v>8.2681340096867562E-2</v>
      </c>
      <c r="BQ24" s="126">
        <f t="shared" si="8"/>
        <v>0.16289674279632213</v>
      </c>
      <c r="BR24" s="123">
        <f t="shared" si="9"/>
        <v>2.7885249190382023E-2</v>
      </c>
      <c r="BS24" s="124">
        <f t="shared" si="10"/>
        <v>8.8495527570757321E-3</v>
      </c>
      <c r="BT24" s="125">
        <f t="shared" si="11"/>
        <v>0.10947754563952655</v>
      </c>
      <c r="BU24" s="123">
        <f t="shared" si="12"/>
        <v>2.9573722558689359E-2</v>
      </c>
      <c r="BV24" s="127">
        <f t="shared" si="13"/>
        <v>0.14782334565672198</v>
      </c>
      <c r="BW24" s="128">
        <f t="shared" si="14"/>
        <v>7.7507294841869856E-2</v>
      </c>
      <c r="BX24" s="123">
        <f t="shared" si="15"/>
        <v>6.6976184334966896E-2</v>
      </c>
      <c r="BY24" s="124">
        <f t="shared" si="16"/>
        <v>6.4173528308211519E-2</v>
      </c>
      <c r="BZ24" s="125">
        <f t="shared" si="17"/>
        <v>6.7148138595133688E-2</v>
      </c>
      <c r="CA24" s="126">
        <f t="shared" si="18"/>
        <v>9.7957156148972227E-2</v>
      </c>
      <c r="CB24" s="123">
        <f t="shared" si="19"/>
        <v>4.9666122144842804E-2</v>
      </c>
      <c r="CC24" s="124">
        <f t="shared" si="20"/>
        <v>8.1502012734907224E-3</v>
      </c>
      <c r="CD24" s="125">
        <f t="shared" si="21"/>
        <v>0.12744676582695669</v>
      </c>
      <c r="CE24" s="126">
        <f t="shared" si="22"/>
        <v>6.3068798949395377E-2</v>
      </c>
      <c r="CF24" s="123">
        <f t="shared" si="23"/>
        <v>7.952884532714298E-2</v>
      </c>
      <c r="CG24" s="124">
        <f t="shared" si="24"/>
        <v>2.7442387352140409E-2</v>
      </c>
      <c r="CH24" s="125">
        <f t="shared" si="25"/>
        <v>0.1037170779239389</v>
      </c>
      <c r="CI24" s="123">
        <f t="shared" si="26"/>
        <v>0.17231755984332753</v>
      </c>
      <c r="CJ24" s="129">
        <f t="shared" ref="CJ24:CK24" si="51">AB24/AB33</f>
        <v>8.7763027501245025E-2</v>
      </c>
      <c r="CK24" s="130">
        <f t="shared" si="51"/>
        <v>9.3570688128813237E-2</v>
      </c>
      <c r="CN24" s="215"/>
      <c r="CO24" s="215"/>
    </row>
    <row r="25" spans="1:93" x14ac:dyDescent="0.25">
      <c r="A25" s="139" t="s">
        <v>32</v>
      </c>
      <c r="B25" s="194">
        <v>2206</v>
      </c>
      <c r="C25" s="188">
        <v>3767</v>
      </c>
      <c r="D25" s="189">
        <v>900</v>
      </c>
      <c r="E25" s="190">
        <v>1532</v>
      </c>
      <c r="F25" s="187">
        <v>1063</v>
      </c>
      <c r="G25" s="191">
        <v>2724</v>
      </c>
      <c r="H25" s="189">
        <v>2620</v>
      </c>
      <c r="I25" s="190">
        <v>5076</v>
      </c>
      <c r="J25" s="187">
        <v>608</v>
      </c>
      <c r="K25" s="188">
        <v>270</v>
      </c>
      <c r="L25" s="189">
        <v>2849</v>
      </c>
      <c r="M25" s="187">
        <v>1131</v>
      </c>
      <c r="N25" s="192">
        <v>3773</v>
      </c>
      <c r="O25" s="195">
        <v>2816</v>
      </c>
      <c r="P25" s="187">
        <v>1529</v>
      </c>
      <c r="Q25" s="188">
        <v>2162</v>
      </c>
      <c r="R25" s="189">
        <v>1852</v>
      </c>
      <c r="S25" s="190">
        <v>2888</v>
      </c>
      <c r="T25" s="187">
        <v>1085</v>
      </c>
      <c r="U25" s="191">
        <v>369</v>
      </c>
      <c r="V25" s="189">
        <v>3615</v>
      </c>
      <c r="W25" s="196">
        <v>1989</v>
      </c>
      <c r="X25" s="187">
        <v>1894</v>
      </c>
      <c r="Y25" s="191">
        <v>723</v>
      </c>
      <c r="Z25" s="189">
        <v>3166</v>
      </c>
      <c r="AA25" s="187">
        <v>4452</v>
      </c>
      <c r="AB25" s="162">
        <f t="shared" si="28"/>
        <v>27160</v>
      </c>
      <c r="AC25" s="165">
        <f t="shared" si="29"/>
        <v>29899</v>
      </c>
      <c r="BI25" s="139" t="s">
        <v>32</v>
      </c>
      <c r="BJ25" s="123">
        <f t="shared" si="30"/>
        <v>8.1222385861561122E-2</v>
      </c>
      <c r="BK25" s="124">
        <f t="shared" si="31"/>
        <v>0.12599083581390683</v>
      </c>
      <c r="BL25" s="125">
        <f t="shared" si="3"/>
        <v>3.3136966126656849E-2</v>
      </c>
      <c r="BM25" s="126">
        <f t="shared" si="4"/>
        <v>5.1239171878658146E-2</v>
      </c>
      <c r="BN25" s="123">
        <f t="shared" si="5"/>
        <v>3.9138438880706922E-2</v>
      </c>
      <c r="BO25" s="124">
        <f t="shared" si="6"/>
        <v>9.1106725977457434E-2</v>
      </c>
      <c r="BP25" s="125">
        <f t="shared" si="7"/>
        <v>9.6465390279823274E-2</v>
      </c>
      <c r="BQ25" s="126">
        <f t="shared" si="8"/>
        <v>0.16977156426636342</v>
      </c>
      <c r="BR25" s="123">
        <f t="shared" si="9"/>
        <v>2.2385861561119293E-2</v>
      </c>
      <c r="BS25" s="124">
        <f t="shared" si="10"/>
        <v>9.0304023545937986E-3</v>
      </c>
      <c r="BT25" s="125">
        <f t="shared" si="11"/>
        <v>0.10489690721649485</v>
      </c>
      <c r="BU25" s="123">
        <f t="shared" si="12"/>
        <v>3.7827352085354024E-2</v>
      </c>
      <c r="BV25" s="127">
        <f t="shared" si="13"/>
        <v>0.13891752577319588</v>
      </c>
      <c r="BW25" s="128">
        <f t="shared" si="14"/>
        <v>9.4183751964948659E-2</v>
      </c>
      <c r="BX25" s="123">
        <f t="shared" si="15"/>
        <v>5.6296023564064802E-2</v>
      </c>
      <c r="BY25" s="124">
        <f t="shared" si="16"/>
        <v>7.2310110706043679E-2</v>
      </c>
      <c r="BZ25" s="125">
        <f t="shared" si="17"/>
        <v>6.8188512518409419E-2</v>
      </c>
      <c r="CA25" s="126">
        <f t="shared" si="18"/>
        <v>9.6591859259507001E-2</v>
      </c>
      <c r="CB25" s="123">
        <f t="shared" si="19"/>
        <v>3.994845360824742E-2</v>
      </c>
      <c r="CC25" s="124">
        <f t="shared" si="20"/>
        <v>1.2341549884611525E-2</v>
      </c>
      <c r="CD25" s="125">
        <f t="shared" si="21"/>
        <v>0.13310014727540501</v>
      </c>
      <c r="CE25" s="126">
        <f t="shared" si="22"/>
        <v>6.6523964012174322E-2</v>
      </c>
      <c r="CF25" s="123">
        <f t="shared" si="23"/>
        <v>6.9734904270986747E-2</v>
      </c>
      <c r="CG25" s="124">
        <f t="shared" si="24"/>
        <v>2.4181410749523395E-2</v>
      </c>
      <c r="CH25" s="125">
        <f t="shared" si="25"/>
        <v>0.11656848306332843</v>
      </c>
      <c r="CI25" s="123">
        <f t="shared" si="26"/>
        <v>0.14890130104685775</v>
      </c>
      <c r="CJ25" s="129">
        <f t="shared" ref="CJ25:CK25" si="52">AB25/AB33</f>
        <v>6.8312951793592272E-2</v>
      </c>
      <c r="CK25" s="130">
        <f t="shared" si="52"/>
        <v>7.5410927635876618E-2</v>
      </c>
      <c r="CN25" s="215"/>
      <c r="CO25" s="215"/>
    </row>
    <row r="26" spans="1:93" x14ac:dyDescent="0.25">
      <c r="A26" s="131" t="s">
        <v>33</v>
      </c>
      <c r="B26" s="197">
        <v>1978</v>
      </c>
      <c r="C26" s="181">
        <v>2447</v>
      </c>
      <c r="D26" s="182">
        <v>710</v>
      </c>
      <c r="E26" s="183">
        <v>1274</v>
      </c>
      <c r="F26" s="180">
        <v>975</v>
      </c>
      <c r="G26" s="184">
        <v>1903</v>
      </c>
      <c r="H26" s="182">
        <v>2102</v>
      </c>
      <c r="I26" s="183">
        <v>3369</v>
      </c>
      <c r="J26" s="180">
        <v>409</v>
      </c>
      <c r="K26" s="181">
        <v>146</v>
      </c>
      <c r="L26" s="182">
        <v>1853</v>
      </c>
      <c r="M26" s="180">
        <v>1021</v>
      </c>
      <c r="N26" s="185">
        <v>2628</v>
      </c>
      <c r="O26" s="198">
        <v>2471</v>
      </c>
      <c r="P26" s="180">
        <v>1011</v>
      </c>
      <c r="Q26" s="181">
        <v>1820</v>
      </c>
      <c r="R26" s="182">
        <v>1453</v>
      </c>
      <c r="S26" s="183">
        <v>1942</v>
      </c>
      <c r="T26" s="180">
        <v>548</v>
      </c>
      <c r="U26" s="184">
        <v>376</v>
      </c>
      <c r="V26" s="182">
        <v>2809</v>
      </c>
      <c r="W26" s="199">
        <v>1878</v>
      </c>
      <c r="X26" s="180">
        <v>1095</v>
      </c>
      <c r="Y26" s="184">
        <v>640</v>
      </c>
      <c r="Z26" s="182">
        <v>2500</v>
      </c>
      <c r="AA26" s="180">
        <v>3703</v>
      </c>
      <c r="AB26" s="162">
        <f t="shared" si="28"/>
        <v>20071</v>
      </c>
      <c r="AC26" s="165">
        <f t="shared" si="29"/>
        <v>22990</v>
      </c>
      <c r="BI26" s="131" t="s">
        <v>33</v>
      </c>
      <c r="BJ26" s="123">
        <f t="shared" si="30"/>
        <v>9.8550146978227296E-2</v>
      </c>
      <c r="BK26" s="124">
        <f t="shared" si="31"/>
        <v>0.10643758155719878</v>
      </c>
      <c r="BL26" s="125">
        <f t="shared" si="3"/>
        <v>3.5374420806138208E-2</v>
      </c>
      <c r="BM26" s="126">
        <f t="shared" si="4"/>
        <v>5.5415397999130055E-2</v>
      </c>
      <c r="BN26" s="123">
        <f t="shared" si="5"/>
        <v>4.8577549698570074E-2</v>
      </c>
      <c r="BO26" s="124">
        <f t="shared" si="6"/>
        <v>8.2775119617224877E-2</v>
      </c>
      <c r="BP26" s="125">
        <f t="shared" si="7"/>
        <v>0.10472821483732749</v>
      </c>
      <c r="BQ26" s="126">
        <f t="shared" si="8"/>
        <v>0.14654197477163985</v>
      </c>
      <c r="BR26" s="123">
        <f t="shared" si="9"/>
        <v>2.0377659309451446E-2</v>
      </c>
      <c r="BS26" s="124">
        <f t="shared" si="10"/>
        <v>6.3505872118312309E-3</v>
      </c>
      <c r="BT26" s="125">
        <f t="shared" si="11"/>
        <v>9.2322255991231131E-2</v>
      </c>
      <c r="BU26" s="123">
        <f t="shared" si="12"/>
        <v>4.4410613310134843E-2</v>
      </c>
      <c r="BV26" s="127">
        <f t="shared" si="13"/>
        <v>0.13093518011060734</v>
      </c>
      <c r="BW26" s="128">
        <f t="shared" si="14"/>
        <v>0.1074815137016094</v>
      </c>
      <c r="BX26" s="123">
        <f t="shared" si="15"/>
        <v>5.0371182302824974E-2</v>
      </c>
      <c r="BY26" s="124">
        <f t="shared" si="16"/>
        <v>7.9164854284471509E-2</v>
      </c>
      <c r="BZ26" s="125">
        <f t="shared" si="17"/>
        <v>7.2393004832843402E-2</v>
      </c>
      <c r="CA26" s="126">
        <f t="shared" si="18"/>
        <v>8.4471509351892127E-2</v>
      </c>
      <c r="CB26" s="123">
        <f t="shared" si="19"/>
        <v>2.7303074086991182E-2</v>
      </c>
      <c r="CC26" s="124">
        <f t="shared" si="20"/>
        <v>1.635493692909961E-2</v>
      </c>
      <c r="CD26" s="125">
        <f t="shared" si="21"/>
        <v>0.1399531662597778</v>
      </c>
      <c r="CE26" s="126">
        <f t="shared" si="22"/>
        <v>8.1687690300130497E-2</v>
      </c>
      <c r="CF26" s="123">
        <f t="shared" si="23"/>
        <v>5.4556325046086394E-2</v>
      </c>
      <c r="CG26" s="124">
        <f t="shared" si="24"/>
        <v>2.7838190517616355E-2</v>
      </c>
      <c r="CH26" s="125">
        <f t="shared" si="25"/>
        <v>0.12455781973992328</v>
      </c>
      <c r="CI26" s="123">
        <f t="shared" si="26"/>
        <v>0.16107003044802087</v>
      </c>
      <c r="CJ26" s="129">
        <f t="shared" ref="CJ26:CK26" si="53">AB26/AB33</f>
        <v>5.0482667726406125E-2</v>
      </c>
      <c r="CK26" s="130">
        <f t="shared" si="53"/>
        <v>5.7985124129529539E-2</v>
      </c>
      <c r="CN26" s="215"/>
      <c r="CO26" s="215"/>
    </row>
    <row r="27" spans="1:93" x14ac:dyDescent="0.25">
      <c r="A27" s="139" t="s">
        <v>34</v>
      </c>
      <c r="B27" s="194">
        <v>786</v>
      </c>
      <c r="C27" s="188">
        <v>1726</v>
      </c>
      <c r="D27" s="189">
        <v>339</v>
      </c>
      <c r="E27" s="190">
        <v>860</v>
      </c>
      <c r="F27" s="187">
        <v>369</v>
      </c>
      <c r="G27" s="191">
        <v>1548</v>
      </c>
      <c r="H27" s="189">
        <v>1153</v>
      </c>
      <c r="I27" s="190">
        <v>2368</v>
      </c>
      <c r="J27" s="187">
        <v>390</v>
      </c>
      <c r="K27" s="188">
        <v>118</v>
      </c>
      <c r="L27" s="189">
        <v>1088</v>
      </c>
      <c r="M27" s="187">
        <v>718</v>
      </c>
      <c r="N27" s="192">
        <v>2069</v>
      </c>
      <c r="O27" s="195">
        <v>1841</v>
      </c>
      <c r="P27" s="187">
        <v>650</v>
      </c>
      <c r="Q27" s="188">
        <v>1187</v>
      </c>
      <c r="R27" s="189">
        <v>1034</v>
      </c>
      <c r="S27" s="190">
        <v>1615</v>
      </c>
      <c r="T27" s="187">
        <v>346</v>
      </c>
      <c r="U27" s="191">
        <v>277</v>
      </c>
      <c r="V27" s="189">
        <v>2585</v>
      </c>
      <c r="W27" s="196">
        <v>1275</v>
      </c>
      <c r="X27" s="187">
        <v>670</v>
      </c>
      <c r="Y27" s="191">
        <v>464</v>
      </c>
      <c r="Z27" s="189">
        <v>1768</v>
      </c>
      <c r="AA27" s="187">
        <v>2388</v>
      </c>
      <c r="AB27" s="162">
        <f t="shared" si="28"/>
        <v>13247</v>
      </c>
      <c r="AC27" s="165">
        <f t="shared" si="29"/>
        <v>16385</v>
      </c>
      <c r="BI27" s="139" t="s">
        <v>34</v>
      </c>
      <c r="BJ27" s="123">
        <f t="shared" si="30"/>
        <v>5.9334188872952366E-2</v>
      </c>
      <c r="BK27" s="124">
        <f t="shared" si="31"/>
        <v>0.10534025022886787</v>
      </c>
      <c r="BL27" s="125">
        <f t="shared" si="3"/>
        <v>2.5590699781082509E-2</v>
      </c>
      <c r="BM27" s="126">
        <f t="shared" si="4"/>
        <v>5.2487030820872749E-2</v>
      </c>
      <c r="BN27" s="123">
        <f t="shared" si="5"/>
        <v>2.7855363478523441E-2</v>
      </c>
      <c r="BO27" s="124">
        <f t="shared" si="6"/>
        <v>9.4476655477570948E-2</v>
      </c>
      <c r="BP27" s="125">
        <f t="shared" si="7"/>
        <v>8.7038574771646407E-2</v>
      </c>
      <c r="BQ27" s="126">
        <f t="shared" si="8"/>
        <v>0.14452242905096124</v>
      </c>
      <c r="BR27" s="123">
        <f t="shared" si="9"/>
        <v>2.9440628066732092E-2</v>
      </c>
      <c r="BS27" s="124">
        <f t="shared" si="10"/>
        <v>7.2017088800732376E-3</v>
      </c>
      <c r="BT27" s="125">
        <f t="shared" si="11"/>
        <v>8.2131803427191064E-2</v>
      </c>
      <c r="BU27" s="123">
        <f t="shared" si="12"/>
        <v>4.3820567592310039E-2</v>
      </c>
      <c r="BV27" s="127">
        <f t="shared" si="13"/>
        <v>0.15618630633350947</v>
      </c>
      <c r="BW27" s="128">
        <f t="shared" si="14"/>
        <v>0.11235886481537992</v>
      </c>
      <c r="BX27" s="123">
        <f t="shared" si="15"/>
        <v>4.9067713444553483E-2</v>
      </c>
      <c r="BY27" s="124">
        <f t="shared" si="16"/>
        <v>7.2444308819041806E-2</v>
      </c>
      <c r="BZ27" s="125">
        <f t="shared" si="17"/>
        <v>7.8055408771797383E-2</v>
      </c>
      <c r="CA27" s="126">
        <f t="shared" si="18"/>
        <v>9.8565761367104057E-2</v>
      </c>
      <c r="CB27" s="123">
        <f t="shared" si="19"/>
        <v>2.6119121310485393E-2</v>
      </c>
      <c r="CC27" s="124">
        <f t="shared" si="20"/>
        <v>1.690570643881599E-2</v>
      </c>
      <c r="CD27" s="125">
        <f t="shared" si="21"/>
        <v>0.19513852192949346</v>
      </c>
      <c r="CE27" s="126">
        <f t="shared" si="22"/>
        <v>7.7815074763503203E-2</v>
      </c>
      <c r="CF27" s="123">
        <f t="shared" si="23"/>
        <v>5.057748924284744E-2</v>
      </c>
      <c r="CG27" s="124">
        <f t="shared" si="24"/>
        <v>2.831858407079646E-2</v>
      </c>
      <c r="CH27" s="125">
        <f t="shared" si="25"/>
        <v>0.13346418056918546</v>
      </c>
      <c r="CI27" s="123">
        <f t="shared" si="26"/>
        <v>0.14574305767470247</v>
      </c>
      <c r="CJ27" s="129">
        <f t="shared" ref="CJ27:CK27" si="54">AB27/AB33</f>
        <v>3.3318912828045534E-2</v>
      </c>
      <c r="CK27" s="130">
        <f t="shared" si="54"/>
        <v>4.1326066066217547E-2</v>
      </c>
      <c r="CN27" s="215"/>
      <c r="CO27" s="215"/>
    </row>
    <row r="28" spans="1:93" x14ac:dyDescent="0.25">
      <c r="A28" s="131" t="s">
        <v>35</v>
      </c>
      <c r="B28" s="197">
        <v>0</v>
      </c>
      <c r="C28" s="181">
        <v>704</v>
      </c>
      <c r="D28" s="182">
        <v>8</v>
      </c>
      <c r="E28" s="183">
        <v>433</v>
      </c>
      <c r="F28" s="180">
        <v>13</v>
      </c>
      <c r="G28" s="184">
        <v>794</v>
      </c>
      <c r="H28" s="182">
        <v>63</v>
      </c>
      <c r="I28" s="183">
        <v>1018</v>
      </c>
      <c r="J28" s="180">
        <v>47</v>
      </c>
      <c r="K28" s="181">
        <v>43</v>
      </c>
      <c r="L28" s="182">
        <v>671</v>
      </c>
      <c r="M28" s="180">
        <v>126</v>
      </c>
      <c r="N28" s="185">
        <v>482</v>
      </c>
      <c r="O28" s="198">
        <v>248</v>
      </c>
      <c r="P28" s="180">
        <v>151</v>
      </c>
      <c r="Q28" s="181">
        <v>147</v>
      </c>
      <c r="R28" s="182">
        <v>137</v>
      </c>
      <c r="S28" s="183">
        <v>99</v>
      </c>
      <c r="T28" s="180">
        <v>44</v>
      </c>
      <c r="U28" s="184">
        <v>11</v>
      </c>
      <c r="V28" s="182">
        <v>167</v>
      </c>
      <c r="W28" s="199">
        <v>44</v>
      </c>
      <c r="X28" s="180">
        <v>83</v>
      </c>
      <c r="Y28" s="184">
        <v>14</v>
      </c>
      <c r="Z28" s="182">
        <v>76</v>
      </c>
      <c r="AA28" s="180">
        <v>143</v>
      </c>
      <c r="AB28" s="162">
        <f t="shared" si="28"/>
        <v>1942</v>
      </c>
      <c r="AC28" s="165">
        <f t="shared" si="29"/>
        <v>3824</v>
      </c>
      <c r="BI28" s="131" t="s">
        <v>35</v>
      </c>
      <c r="BJ28" s="123">
        <f t="shared" si="30"/>
        <v>0</v>
      </c>
      <c r="BK28" s="124">
        <f t="shared" si="31"/>
        <v>0.18410041841004185</v>
      </c>
      <c r="BL28" s="125">
        <f t="shared" si="3"/>
        <v>4.1194644696189494E-3</v>
      </c>
      <c r="BM28" s="126">
        <f t="shared" si="4"/>
        <v>0.11323221757322176</v>
      </c>
      <c r="BN28" s="123">
        <f t="shared" si="5"/>
        <v>6.694129763130793E-3</v>
      </c>
      <c r="BO28" s="124">
        <f t="shared" si="6"/>
        <v>0.20763598326359833</v>
      </c>
      <c r="BP28" s="125">
        <f t="shared" si="7"/>
        <v>3.2440782698249231E-2</v>
      </c>
      <c r="BQ28" s="126">
        <f t="shared" si="8"/>
        <v>0.26621338912133891</v>
      </c>
      <c r="BR28" s="123">
        <f t="shared" si="9"/>
        <v>2.4201853759011328E-2</v>
      </c>
      <c r="BS28" s="124">
        <f t="shared" si="10"/>
        <v>1.1244769874476987E-2</v>
      </c>
      <c r="BT28" s="125">
        <f t="shared" si="11"/>
        <v>0.34552008238928938</v>
      </c>
      <c r="BU28" s="123">
        <f t="shared" si="12"/>
        <v>3.2949790794979082E-2</v>
      </c>
      <c r="BV28" s="127">
        <f t="shared" si="13"/>
        <v>0.2481977342945417</v>
      </c>
      <c r="BW28" s="128">
        <f t="shared" si="14"/>
        <v>6.4853556485355651E-2</v>
      </c>
      <c r="BX28" s="123">
        <f t="shared" si="15"/>
        <v>7.7754891864057679E-2</v>
      </c>
      <c r="BY28" s="124">
        <f t="shared" si="16"/>
        <v>3.8441422594142259E-2</v>
      </c>
      <c r="BZ28" s="125">
        <f t="shared" si="17"/>
        <v>7.0545829042224506E-2</v>
      </c>
      <c r="CA28" s="126">
        <f t="shared" si="18"/>
        <v>2.5889121338912136E-2</v>
      </c>
      <c r="CB28" s="123">
        <f t="shared" si="19"/>
        <v>2.2657054582904221E-2</v>
      </c>
      <c r="CC28" s="124">
        <f t="shared" si="20"/>
        <v>2.8765690376569039E-3</v>
      </c>
      <c r="CD28" s="125">
        <f t="shared" si="21"/>
        <v>8.5993820803295568E-2</v>
      </c>
      <c r="CE28" s="126">
        <f t="shared" si="22"/>
        <v>1.1506276150627616E-2</v>
      </c>
      <c r="CF28" s="123">
        <f t="shared" si="23"/>
        <v>4.2739443872296598E-2</v>
      </c>
      <c r="CG28" s="124">
        <f t="shared" si="24"/>
        <v>3.6610878661087866E-3</v>
      </c>
      <c r="CH28" s="125">
        <f t="shared" si="25"/>
        <v>3.9134912461380018E-2</v>
      </c>
      <c r="CI28" s="123">
        <f t="shared" si="26"/>
        <v>3.7395397489539746E-2</v>
      </c>
      <c r="CJ28" s="129">
        <f t="shared" ref="CJ28:CK28" si="55">AB28/AB33</f>
        <v>4.8845269655064865E-3</v>
      </c>
      <c r="CK28" s="130">
        <f t="shared" si="55"/>
        <v>9.6448505729152222E-3</v>
      </c>
      <c r="CN28" s="215"/>
      <c r="CO28" s="215"/>
    </row>
    <row r="29" spans="1:93" x14ac:dyDescent="0.25">
      <c r="A29" s="139" t="s">
        <v>36</v>
      </c>
      <c r="B29" s="194"/>
      <c r="C29" s="188"/>
      <c r="D29" s="189"/>
      <c r="E29" s="190"/>
      <c r="F29" s="187"/>
      <c r="G29" s="191"/>
      <c r="H29" s="189"/>
      <c r="I29" s="190"/>
      <c r="J29" s="187"/>
      <c r="K29" s="191"/>
      <c r="L29" s="189"/>
      <c r="M29" s="187"/>
      <c r="N29" s="192"/>
      <c r="O29" s="195"/>
      <c r="P29" s="187"/>
      <c r="Q29" s="191"/>
      <c r="R29" s="189"/>
      <c r="S29" s="190"/>
      <c r="T29" s="187"/>
      <c r="U29" s="191"/>
      <c r="V29" s="189"/>
      <c r="W29" s="190"/>
      <c r="X29" s="187"/>
      <c r="Y29" s="191"/>
      <c r="Z29" s="189"/>
      <c r="AA29" s="187"/>
      <c r="AB29" s="162">
        <f t="shared" si="28"/>
        <v>0</v>
      </c>
      <c r="AC29" s="165">
        <f t="shared" si="29"/>
        <v>0</v>
      </c>
      <c r="BI29" s="139" t="s">
        <v>36</v>
      </c>
      <c r="BJ29" s="123" t="e">
        <f t="shared" si="30"/>
        <v>#DIV/0!</v>
      </c>
      <c r="BK29" s="124" t="e">
        <f t="shared" si="31"/>
        <v>#DIV/0!</v>
      </c>
      <c r="BL29" s="125" t="e">
        <f t="shared" si="3"/>
        <v>#DIV/0!</v>
      </c>
      <c r="BM29" s="126" t="e">
        <f t="shared" si="4"/>
        <v>#DIV/0!</v>
      </c>
      <c r="BN29" s="123" t="e">
        <f t="shared" si="5"/>
        <v>#DIV/0!</v>
      </c>
      <c r="BO29" s="124" t="e">
        <f t="shared" si="6"/>
        <v>#DIV/0!</v>
      </c>
      <c r="BP29" s="125" t="e">
        <f t="shared" si="7"/>
        <v>#DIV/0!</v>
      </c>
      <c r="BQ29" s="126" t="e">
        <f t="shared" si="8"/>
        <v>#DIV/0!</v>
      </c>
      <c r="BR29" s="123" t="e">
        <f t="shared" si="9"/>
        <v>#DIV/0!</v>
      </c>
      <c r="BS29" s="124" t="e">
        <f t="shared" si="10"/>
        <v>#DIV/0!</v>
      </c>
      <c r="BT29" s="125" t="e">
        <f t="shared" si="11"/>
        <v>#DIV/0!</v>
      </c>
      <c r="BU29" s="123" t="e">
        <f t="shared" si="12"/>
        <v>#DIV/0!</v>
      </c>
      <c r="BV29" s="127" t="e">
        <f t="shared" si="13"/>
        <v>#DIV/0!</v>
      </c>
      <c r="BW29" s="128" t="e">
        <f t="shared" si="14"/>
        <v>#DIV/0!</v>
      </c>
      <c r="BX29" s="123" t="e">
        <f t="shared" si="15"/>
        <v>#DIV/0!</v>
      </c>
      <c r="BY29" s="124" t="e">
        <f t="shared" si="16"/>
        <v>#DIV/0!</v>
      </c>
      <c r="BZ29" s="125" t="e">
        <f t="shared" si="17"/>
        <v>#DIV/0!</v>
      </c>
      <c r="CA29" s="126" t="e">
        <f t="shared" si="18"/>
        <v>#DIV/0!</v>
      </c>
      <c r="CB29" s="123" t="e">
        <f t="shared" si="19"/>
        <v>#DIV/0!</v>
      </c>
      <c r="CC29" s="124" t="e">
        <f t="shared" si="20"/>
        <v>#DIV/0!</v>
      </c>
      <c r="CD29" s="125" t="e">
        <f t="shared" si="21"/>
        <v>#DIV/0!</v>
      </c>
      <c r="CE29" s="126" t="e">
        <f t="shared" si="22"/>
        <v>#DIV/0!</v>
      </c>
      <c r="CF29" s="123" t="e">
        <f t="shared" si="23"/>
        <v>#DIV/0!</v>
      </c>
      <c r="CG29" s="124" t="e">
        <f t="shared" si="24"/>
        <v>#DIV/0!</v>
      </c>
      <c r="CH29" s="125" t="e">
        <f t="shared" si="25"/>
        <v>#DIV/0!</v>
      </c>
      <c r="CI29" s="123" t="e">
        <f t="shared" si="26"/>
        <v>#DIV/0!</v>
      </c>
      <c r="CJ29" s="129">
        <f t="shared" ref="CJ29:CK29" si="56">AB29/AB33</f>
        <v>0</v>
      </c>
      <c r="CK29" s="130">
        <f t="shared" si="56"/>
        <v>0</v>
      </c>
      <c r="CN29" s="215"/>
      <c r="CO29" s="215"/>
    </row>
    <row r="30" spans="1:93" x14ac:dyDescent="0.25">
      <c r="A30" s="131" t="s">
        <v>37</v>
      </c>
      <c r="B30" s="56"/>
      <c r="C30" s="57"/>
      <c r="D30" s="133"/>
      <c r="E30" s="134"/>
      <c r="F30" s="132"/>
      <c r="G30" s="135"/>
      <c r="H30" s="133"/>
      <c r="I30" s="134"/>
      <c r="J30" s="132"/>
      <c r="K30" s="135"/>
      <c r="L30" s="133"/>
      <c r="M30" s="132"/>
      <c r="N30" s="136"/>
      <c r="O30" s="137"/>
      <c r="P30" s="132"/>
      <c r="Q30" s="135"/>
      <c r="R30" s="133"/>
      <c r="S30" s="134"/>
      <c r="T30" s="132"/>
      <c r="U30" s="135"/>
      <c r="V30" s="133"/>
      <c r="W30" s="134"/>
      <c r="X30" s="132"/>
      <c r="Y30" s="135"/>
      <c r="Z30" s="138"/>
      <c r="AA30" s="2"/>
      <c r="AB30" s="162">
        <f t="shared" si="28"/>
        <v>0</v>
      </c>
      <c r="AC30" s="165">
        <f t="shared" si="29"/>
        <v>0</v>
      </c>
      <c r="BI30" s="131" t="s">
        <v>37</v>
      </c>
      <c r="BJ30" s="123" t="e">
        <f t="shared" si="30"/>
        <v>#DIV/0!</v>
      </c>
      <c r="BK30" s="124" t="e">
        <f t="shared" si="31"/>
        <v>#DIV/0!</v>
      </c>
      <c r="BL30" s="125" t="e">
        <f t="shared" si="3"/>
        <v>#DIV/0!</v>
      </c>
      <c r="BM30" s="126" t="e">
        <f t="shared" si="4"/>
        <v>#DIV/0!</v>
      </c>
      <c r="BN30" s="123" t="e">
        <f t="shared" si="5"/>
        <v>#DIV/0!</v>
      </c>
      <c r="BO30" s="124" t="e">
        <f t="shared" si="6"/>
        <v>#DIV/0!</v>
      </c>
      <c r="BP30" s="125" t="e">
        <f t="shared" si="7"/>
        <v>#DIV/0!</v>
      </c>
      <c r="BQ30" s="126" t="e">
        <f t="shared" si="8"/>
        <v>#DIV/0!</v>
      </c>
      <c r="BR30" s="123" t="e">
        <f t="shared" si="9"/>
        <v>#DIV/0!</v>
      </c>
      <c r="BS30" s="124" t="e">
        <f t="shared" si="10"/>
        <v>#DIV/0!</v>
      </c>
      <c r="BT30" s="125" t="e">
        <f t="shared" si="11"/>
        <v>#DIV/0!</v>
      </c>
      <c r="BU30" s="123" t="e">
        <f t="shared" si="12"/>
        <v>#DIV/0!</v>
      </c>
      <c r="BV30" s="127" t="e">
        <f t="shared" si="13"/>
        <v>#DIV/0!</v>
      </c>
      <c r="BW30" s="128" t="e">
        <f t="shared" si="14"/>
        <v>#DIV/0!</v>
      </c>
      <c r="BX30" s="123" t="e">
        <f t="shared" si="15"/>
        <v>#DIV/0!</v>
      </c>
      <c r="BY30" s="124" t="e">
        <f t="shared" si="16"/>
        <v>#DIV/0!</v>
      </c>
      <c r="BZ30" s="125" t="e">
        <f t="shared" si="17"/>
        <v>#DIV/0!</v>
      </c>
      <c r="CA30" s="126" t="e">
        <f t="shared" si="18"/>
        <v>#DIV/0!</v>
      </c>
      <c r="CB30" s="123" t="e">
        <f t="shared" si="19"/>
        <v>#DIV/0!</v>
      </c>
      <c r="CC30" s="124" t="e">
        <f t="shared" si="20"/>
        <v>#DIV/0!</v>
      </c>
      <c r="CD30" s="125" t="e">
        <f t="shared" si="21"/>
        <v>#DIV/0!</v>
      </c>
      <c r="CE30" s="126" t="e">
        <f t="shared" si="22"/>
        <v>#DIV/0!</v>
      </c>
      <c r="CF30" s="123" t="e">
        <f t="shared" si="23"/>
        <v>#DIV/0!</v>
      </c>
      <c r="CG30" s="124" t="e">
        <f t="shared" si="24"/>
        <v>#DIV/0!</v>
      </c>
      <c r="CH30" s="125" t="e">
        <f t="shared" si="25"/>
        <v>#DIV/0!</v>
      </c>
      <c r="CI30" s="123" t="e">
        <f t="shared" si="26"/>
        <v>#DIV/0!</v>
      </c>
      <c r="CJ30" s="129">
        <f t="shared" ref="CJ30:CK30" si="57">AB30/AB33</f>
        <v>0</v>
      </c>
      <c r="CK30" s="130">
        <f t="shared" si="57"/>
        <v>0</v>
      </c>
      <c r="CN30" s="215"/>
      <c r="CO30" s="215"/>
    </row>
    <row r="31" spans="1:93" x14ac:dyDescent="0.25">
      <c r="A31" s="139" t="s">
        <v>38</v>
      </c>
      <c r="B31" s="54"/>
      <c r="C31" s="55"/>
      <c r="D31" s="144"/>
      <c r="E31" s="141"/>
      <c r="F31" s="142"/>
      <c r="G31" s="143"/>
      <c r="H31" s="144"/>
      <c r="I31" s="141"/>
      <c r="J31" s="142"/>
      <c r="K31" s="143"/>
      <c r="L31" s="144"/>
      <c r="M31" s="142"/>
      <c r="N31" s="146"/>
      <c r="O31" s="145"/>
      <c r="P31" s="142"/>
      <c r="Q31" s="143"/>
      <c r="R31" s="144"/>
      <c r="S31" s="141"/>
      <c r="T31" s="142"/>
      <c r="U31" s="143"/>
      <c r="V31" s="144"/>
      <c r="W31" s="141"/>
      <c r="X31" s="142"/>
      <c r="Y31" s="143"/>
      <c r="Z31" s="3"/>
      <c r="AA31" s="140"/>
      <c r="AB31" s="162">
        <f t="shared" si="28"/>
        <v>0</v>
      </c>
      <c r="AC31" s="165">
        <f t="shared" si="29"/>
        <v>0</v>
      </c>
      <c r="BI31" s="139" t="s">
        <v>38</v>
      </c>
      <c r="BJ31" s="123" t="e">
        <f t="shared" si="30"/>
        <v>#DIV/0!</v>
      </c>
      <c r="BK31" s="124" t="e">
        <f t="shared" si="31"/>
        <v>#DIV/0!</v>
      </c>
      <c r="BL31" s="125" t="e">
        <f t="shared" si="3"/>
        <v>#DIV/0!</v>
      </c>
      <c r="BM31" s="126" t="e">
        <f t="shared" si="4"/>
        <v>#DIV/0!</v>
      </c>
      <c r="BN31" s="123" t="e">
        <f t="shared" si="5"/>
        <v>#DIV/0!</v>
      </c>
      <c r="BO31" s="124" t="e">
        <f t="shared" si="6"/>
        <v>#DIV/0!</v>
      </c>
      <c r="BP31" s="125" t="e">
        <f t="shared" si="7"/>
        <v>#DIV/0!</v>
      </c>
      <c r="BQ31" s="126" t="e">
        <f t="shared" si="8"/>
        <v>#DIV/0!</v>
      </c>
      <c r="BR31" s="123" t="e">
        <f t="shared" si="9"/>
        <v>#DIV/0!</v>
      </c>
      <c r="BS31" s="124" t="e">
        <f t="shared" si="10"/>
        <v>#DIV/0!</v>
      </c>
      <c r="BT31" s="125" t="e">
        <f t="shared" si="11"/>
        <v>#DIV/0!</v>
      </c>
      <c r="BU31" s="123" t="e">
        <f t="shared" si="12"/>
        <v>#DIV/0!</v>
      </c>
      <c r="BV31" s="127" t="e">
        <f t="shared" si="13"/>
        <v>#DIV/0!</v>
      </c>
      <c r="BW31" s="128" t="e">
        <f t="shared" si="14"/>
        <v>#DIV/0!</v>
      </c>
      <c r="BX31" s="123" t="e">
        <f t="shared" si="15"/>
        <v>#DIV/0!</v>
      </c>
      <c r="BY31" s="124" t="e">
        <f t="shared" si="16"/>
        <v>#DIV/0!</v>
      </c>
      <c r="BZ31" s="125" t="e">
        <f t="shared" si="17"/>
        <v>#DIV/0!</v>
      </c>
      <c r="CA31" s="126" t="e">
        <f t="shared" si="18"/>
        <v>#DIV/0!</v>
      </c>
      <c r="CB31" s="123" t="e">
        <f t="shared" si="19"/>
        <v>#DIV/0!</v>
      </c>
      <c r="CC31" s="124" t="e">
        <f t="shared" si="20"/>
        <v>#DIV/0!</v>
      </c>
      <c r="CD31" s="125" t="e">
        <f t="shared" si="21"/>
        <v>#DIV/0!</v>
      </c>
      <c r="CE31" s="126" t="e">
        <f t="shared" si="22"/>
        <v>#DIV/0!</v>
      </c>
      <c r="CF31" s="123" t="e">
        <f t="shared" si="23"/>
        <v>#DIV/0!</v>
      </c>
      <c r="CG31" s="124" t="e">
        <f t="shared" si="24"/>
        <v>#DIV/0!</v>
      </c>
      <c r="CH31" s="125" t="e">
        <f t="shared" si="25"/>
        <v>#DIV/0!</v>
      </c>
      <c r="CI31" s="123" t="e">
        <f t="shared" si="26"/>
        <v>#DIV/0!</v>
      </c>
      <c r="CJ31" s="129">
        <f t="shared" ref="CJ31:CK31" si="58">AB31/AB33</f>
        <v>0</v>
      </c>
      <c r="CK31" s="130">
        <f t="shared" si="58"/>
        <v>0</v>
      </c>
      <c r="CN31" s="215"/>
      <c r="CO31" s="215"/>
    </row>
    <row r="32" spans="1:93" ht="13.8" thickBot="1" x14ac:dyDescent="0.3">
      <c r="A32" s="131" t="s">
        <v>39</v>
      </c>
      <c r="B32" s="56"/>
      <c r="C32" s="57"/>
      <c r="D32" s="133"/>
      <c r="E32" s="134"/>
      <c r="F32" s="132"/>
      <c r="G32" s="135"/>
      <c r="H32" s="133"/>
      <c r="I32" s="134"/>
      <c r="J32" s="132"/>
      <c r="K32" s="135"/>
      <c r="L32" s="133"/>
      <c r="M32" s="132"/>
      <c r="N32" s="136"/>
      <c r="O32" s="137"/>
      <c r="P32" s="132"/>
      <c r="Q32" s="135"/>
      <c r="R32" s="133"/>
      <c r="S32" s="134"/>
      <c r="T32" s="132"/>
      <c r="U32" s="135"/>
      <c r="V32" s="133"/>
      <c r="W32" s="134"/>
      <c r="X32" s="132"/>
      <c r="Y32" s="135"/>
      <c r="Z32" s="138"/>
      <c r="AA32" s="2"/>
      <c r="AB32" s="162">
        <f t="shared" si="28"/>
        <v>0</v>
      </c>
      <c r="AC32" s="165">
        <f t="shared" si="29"/>
        <v>0</v>
      </c>
      <c r="BI32" s="131" t="s">
        <v>39</v>
      </c>
      <c r="BJ32" s="123" t="e">
        <f t="shared" si="30"/>
        <v>#DIV/0!</v>
      </c>
      <c r="BK32" s="124" t="e">
        <f t="shared" si="31"/>
        <v>#DIV/0!</v>
      </c>
      <c r="BL32" s="125" t="e">
        <f t="shared" si="3"/>
        <v>#DIV/0!</v>
      </c>
      <c r="BM32" s="126" t="e">
        <f t="shared" si="4"/>
        <v>#DIV/0!</v>
      </c>
      <c r="BN32" s="123" t="e">
        <f t="shared" si="5"/>
        <v>#DIV/0!</v>
      </c>
      <c r="BO32" s="124" t="e">
        <f t="shared" si="6"/>
        <v>#DIV/0!</v>
      </c>
      <c r="BP32" s="125" t="e">
        <f t="shared" si="7"/>
        <v>#DIV/0!</v>
      </c>
      <c r="BQ32" s="126" t="e">
        <f t="shared" si="8"/>
        <v>#DIV/0!</v>
      </c>
      <c r="BR32" s="123" t="e">
        <f t="shared" si="9"/>
        <v>#DIV/0!</v>
      </c>
      <c r="BS32" s="124" t="e">
        <f t="shared" si="10"/>
        <v>#DIV/0!</v>
      </c>
      <c r="BT32" s="125" t="e">
        <f t="shared" si="11"/>
        <v>#DIV/0!</v>
      </c>
      <c r="BU32" s="123" t="e">
        <f t="shared" si="12"/>
        <v>#DIV/0!</v>
      </c>
      <c r="BV32" s="127" t="e">
        <f t="shared" si="13"/>
        <v>#DIV/0!</v>
      </c>
      <c r="BW32" s="128" t="e">
        <f t="shared" si="14"/>
        <v>#DIV/0!</v>
      </c>
      <c r="BX32" s="123" t="e">
        <f t="shared" si="15"/>
        <v>#DIV/0!</v>
      </c>
      <c r="BY32" s="124" t="e">
        <f t="shared" si="16"/>
        <v>#DIV/0!</v>
      </c>
      <c r="BZ32" s="125" t="e">
        <f t="shared" si="17"/>
        <v>#DIV/0!</v>
      </c>
      <c r="CA32" s="126" t="e">
        <f t="shared" si="18"/>
        <v>#DIV/0!</v>
      </c>
      <c r="CB32" s="123" t="e">
        <f t="shared" si="19"/>
        <v>#DIV/0!</v>
      </c>
      <c r="CC32" s="124" t="e">
        <f t="shared" si="20"/>
        <v>#DIV/0!</v>
      </c>
      <c r="CD32" s="125" t="e">
        <f t="shared" si="21"/>
        <v>#DIV/0!</v>
      </c>
      <c r="CE32" s="126" t="e">
        <f t="shared" si="22"/>
        <v>#DIV/0!</v>
      </c>
      <c r="CF32" s="123" t="e">
        <f t="shared" si="23"/>
        <v>#DIV/0!</v>
      </c>
      <c r="CG32" s="124" t="e">
        <f t="shared" si="24"/>
        <v>#DIV/0!</v>
      </c>
      <c r="CH32" s="125" t="e">
        <f t="shared" si="25"/>
        <v>#DIV/0!</v>
      </c>
      <c r="CI32" s="123" t="e">
        <f t="shared" si="26"/>
        <v>#DIV/0!</v>
      </c>
      <c r="CJ32" s="129">
        <f t="shared" ref="CJ32:CK32" si="59">AB32/AB33</f>
        <v>0</v>
      </c>
      <c r="CK32" s="130">
        <f t="shared" si="59"/>
        <v>0</v>
      </c>
      <c r="CN32" s="215"/>
      <c r="CO32" s="215"/>
    </row>
    <row r="33" spans="1:93" ht="14.4" thickTop="1" thickBot="1" x14ac:dyDescent="0.3">
      <c r="A33" s="251" t="s">
        <v>13</v>
      </c>
      <c r="B33" s="14">
        <f>SUM(B10:B32)</f>
        <v>38304</v>
      </c>
      <c r="C33" s="1">
        <f t="shared" ref="C33:AA33" si="60">SUM(C10:C32)</f>
        <v>35795.073062243137</v>
      </c>
      <c r="D33" s="14">
        <f t="shared" si="60"/>
        <v>19237</v>
      </c>
      <c r="E33" s="1">
        <f t="shared" si="60"/>
        <v>17845.952561639086</v>
      </c>
      <c r="F33" s="14">
        <f t="shared" si="60"/>
        <v>29538</v>
      </c>
      <c r="G33" s="1">
        <f t="shared" si="60"/>
        <v>27145.895525857813</v>
      </c>
      <c r="H33" s="14">
        <f t="shared" si="60"/>
        <v>45161</v>
      </c>
      <c r="I33" s="1">
        <f t="shared" si="60"/>
        <v>49009.906486660999</v>
      </c>
      <c r="J33" s="14">
        <f t="shared" si="60"/>
        <v>7900</v>
      </c>
      <c r="K33" s="1">
        <f t="shared" si="60"/>
        <v>8434.8602202876773</v>
      </c>
      <c r="L33" s="14">
        <f t="shared" si="60"/>
        <v>27325</v>
      </c>
      <c r="M33" s="1">
        <f t="shared" si="60"/>
        <v>29972.675376559513</v>
      </c>
      <c r="N33" s="14">
        <f t="shared" si="60"/>
        <v>47538</v>
      </c>
      <c r="O33" s="1">
        <f t="shared" si="60"/>
        <v>46674.242874625052</v>
      </c>
      <c r="P33" s="14">
        <f t="shared" si="60"/>
        <v>26853</v>
      </c>
      <c r="Q33" s="1">
        <f t="shared" si="60"/>
        <v>26196.751995866052</v>
      </c>
      <c r="R33" s="14">
        <f t="shared" si="60"/>
        <v>32219</v>
      </c>
      <c r="S33" s="1">
        <f t="shared" si="60"/>
        <v>33136.53529534633</v>
      </c>
      <c r="T33" s="14">
        <f t="shared" si="60"/>
        <v>10493</v>
      </c>
      <c r="U33" s="1">
        <f t="shared" si="60"/>
        <v>10811.055488242388</v>
      </c>
      <c r="V33" s="14">
        <f t="shared" si="60"/>
        <v>32234</v>
      </c>
      <c r="W33" s="1">
        <f t="shared" si="60"/>
        <v>38996.22707989646</v>
      </c>
      <c r="X33" s="14">
        <f t="shared" si="60"/>
        <v>25376</v>
      </c>
      <c r="Y33" s="1">
        <f t="shared" si="60"/>
        <v>15902.079645869182</v>
      </c>
      <c r="Z33" s="14">
        <f t="shared" si="60"/>
        <v>55404</v>
      </c>
      <c r="AA33" s="1">
        <f t="shared" si="60"/>
        <v>56559.744386906314</v>
      </c>
      <c r="AB33" s="166">
        <f t="shared" ref="AB33:AC33" si="61">SUM(AB9:AB32)</f>
        <v>397582</v>
      </c>
      <c r="AC33" s="167">
        <f t="shared" si="61"/>
        <v>396481</v>
      </c>
      <c r="BI33" s="251" t="s">
        <v>13</v>
      </c>
      <c r="BJ33" s="147" t="e">
        <f>SUM(BJ9:BJ32)</f>
        <v>#DIV/0!</v>
      </c>
      <c r="BK33" s="148" t="e">
        <f t="shared" ref="BK33:CK33" si="62">SUM(BK9:BK32)</f>
        <v>#DIV/0!</v>
      </c>
      <c r="BL33" s="147" t="e">
        <f t="shared" si="62"/>
        <v>#DIV/0!</v>
      </c>
      <c r="BM33" s="148" t="e">
        <f t="shared" si="62"/>
        <v>#DIV/0!</v>
      </c>
      <c r="BN33" s="147" t="e">
        <f t="shared" si="62"/>
        <v>#DIV/0!</v>
      </c>
      <c r="BO33" s="148" t="e">
        <f t="shared" si="62"/>
        <v>#DIV/0!</v>
      </c>
      <c r="BP33" s="147" t="e">
        <f t="shared" si="62"/>
        <v>#DIV/0!</v>
      </c>
      <c r="BQ33" s="148" t="e">
        <f t="shared" si="62"/>
        <v>#DIV/0!</v>
      </c>
      <c r="BR33" s="147" t="e">
        <f t="shared" si="62"/>
        <v>#DIV/0!</v>
      </c>
      <c r="BS33" s="148" t="e">
        <f t="shared" si="62"/>
        <v>#DIV/0!</v>
      </c>
      <c r="BT33" s="147" t="e">
        <f t="shared" si="62"/>
        <v>#DIV/0!</v>
      </c>
      <c r="BU33" s="148" t="e">
        <f t="shared" si="62"/>
        <v>#DIV/0!</v>
      </c>
      <c r="BV33" s="147" t="e">
        <f t="shared" si="62"/>
        <v>#DIV/0!</v>
      </c>
      <c r="BW33" s="148" t="e">
        <f t="shared" si="62"/>
        <v>#DIV/0!</v>
      </c>
      <c r="BX33" s="147" t="e">
        <f t="shared" si="62"/>
        <v>#DIV/0!</v>
      </c>
      <c r="BY33" s="148" t="e">
        <f t="shared" si="62"/>
        <v>#DIV/0!</v>
      </c>
      <c r="BZ33" s="147" t="e">
        <f t="shared" si="62"/>
        <v>#DIV/0!</v>
      </c>
      <c r="CA33" s="148" t="e">
        <f t="shared" si="62"/>
        <v>#DIV/0!</v>
      </c>
      <c r="CB33" s="147" t="e">
        <f t="shared" si="62"/>
        <v>#DIV/0!</v>
      </c>
      <c r="CC33" s="148" t="e">
        <f t="shared" si="62"/>
        <v>#DIV/0!</v>
      </c>
      <c r="CD33" s="147" t="e">
        <f t="shared" si="62"/>
        <v>#DIV/0!</v>
      </c>
      <c r="CE33" s="148" t="e">
        <f t="shared" si="62"/>
        <v>#DIV/0!</v>
      </c>
      <c r="CF33" s="147" t="e">
        <f t="shared" si="62"/>
        <v>#DIV/0!</v>
      </c>
      <c r="CG33" s="148" t="e">
        <f t="shared" si="62"/>
        <v>#DIV/0!</v>
      </c>
      <c r="CH33" s="147" t="e">
        <f t="shared" si="62"/>
        <v>#DIV/0!</v>
      </c>
      <c r="CI33" s="148" t="e">
        <f t="shared" si="62"/>
        <v>#DIV/0!</v>
      </c>
      <c r="CJ33" s="147">
        <f t="shared" si="62"/>
        <v>1</v>
      </c>
      <c r="CK33" s="148">
        <f t="shared" si="62"/>
        <v>0.99999999999999989</v>
      </c>
      <c r="CM33" s="118"/>
      <c r="CN33" s="118"/>
      <c r="CO33" s="215"/>
    </row>
    <row r="34" spans="1:93" ht="13.8" thickTop="1" x14ac:dyDescent="0.25">
      <c r="A34" s="178"/>
    </row>
    <row r="35" spans="1:93" x14ac:dyDescent="0.25">
      <c r="A35" s="179"/>
    </row>
    <row r="36" spans="1:93" x14ac:dyDescent="0.25">
      <c r="A36" s="305">
        <f>+A5+1</f>
        <v>45140</v>
      </c>
      <c r="B36" s="305"/>
      <c r="C36" s="305"/>
      <c r="D36" s="305"/>
      <c r="BI36" s="304">
        <f>+BI5+1</f>
        <v>45140</v>
      </c>
      <c r="BJ36" s="304"/>
      <c r="BK36" s="304"/>
      <c r="BL36" s="304"/>
    </row>
    <row r="37" spans="1:93" ht="13.8" thickBot="1" x14ac:dyDescent="0.3">
      <c r="AE37" t="s">
        <v>84</v>
      </c>
    </row>
    <row r="38" spans="1:93" ht="14.4" thickTop="1" thickBot="1" x14ac:dyDescent="0.3">
      <c r="A38" s="296" t="s">
        <v>0</v>
      </c>
      <c r="B38" s="298" t="s">
        <v>1</v>
      </c>
      <c r="C38" s="299"/>
      <c r="D38" s="298" t="s">
        <v>2</v>
      </c>
      <c r="E38" s="299"/>
      <c r="F38" s="298" t="s">
        <v>3</v>
      </c>
      <c r="G38" s="299"/>
      <c r="H38" s="298" t="s">
        <v>4</v>
      </c>
      <c r="I38" s="299"/>
      <c r="J38" s="298" t="s">
        <v>5</v>
      </c>
      <c r="K38" s="299"/>
      <c r="L38" s="298" t="s">
        <v>6</v>
      </c>
      <c r="M38" s="299"/>
      <c r="N38" s="298" t="s">
        <v>7</v>
      </c>
      <c r="O38" s="299"/>
      <c r="P38" s="298" t="s">
        <v>8</v>
      </c>
      <c r="Q38" s="299"/>
      <c r="R38" s="298" t="s">
        <v>9</v>
      </c>
      <c r="S38" s="299"/>
      <c r="T38" s="298" t="s">
        <v>10</v>
      </c>
      <c r="U38" s="299"/>
      <c r="V38" s="298" t="s">
        <v>11</v>
      </c>
      <c r="W38" s="299"/>
      <c r="X38" s="298" t="s">
        <v>12</v>
      </c>
      <c r="Y38" s="299"/>
      <c r="Z38" s="300" t="s">
        <v>40</v>
      </c>
      <c r="AA38" s="301"/>
      <c r="AB38" s="302" t="s">
        <v>41</v>
      </c>
      <c r="AC38" s="303"/>
      <c r="AE38" s="296" t="s">
        <v>0</v>
      </c>
      <c r="AF38" s="298" t="s">
        <v>1</v>
      </c>
      <c r="AG38" s="299"/>
      <c r="AH38" s="298" t="s">
        <v>2</v>
      </c>
      <c r="AI38" s="299"/>
      <c r="AJ38" s="298" t="s">
        <v>3</v>
      </c>
      <c r="AK38" s="299"/>
      <c r="AL38" s="298" t="s">
        <v>4</v>
      </c>
      <c r="AM38" s="299"/>
      <c r="AN38" s="298" t="s">
        <v>5</v>
      </c>
      <c r="AO38" s="299"/>
      <c r="AP38" s="298" t="s">
        <v>6</v>
      </c>
      <c r="AQ38" s="299"/>
      <c r="AR38" s="298" t="s">
        <v>7</v>
      </c>
      <c r="AS38" s="299"/>
      <c r="AT38" s="298" t="s">
        <v>8</v>
      </c>
      <c r="AU38" s="299"/>
      <c r="AV38" s="298" t="s">
        <v>9</v>
      </c>
      <c r="AW38" s="299"/>
      <c r="AX38" s="298" t="s">
        <v>10</v>
      </c>
      <c r="AY38" s="299"/>
      <c r="AZ38" s="298" t="s">
        <v>11</v>
      </c>
      <c r="BA38" s="299"/>
      <c r="BB38" s="298" t="s">
        <v>12</v>
      </c>
      <c r="BC38" s="299"/>
      <c r="BD38" s="300" t="s">
        <v>40</v>
      </c>
      <c r="BE38" s="301"/>
      <c r="BF38" s="302" t="s">
        <v>41</v>
      </c>
      <c r="BG38" s="303"/>
      <c r="BI38" s="296" t="s">
        <v>0</v>
      </c>
      <c r="BJ38" s="298" t="s">
        <v>1</v>
      </c>
      <c r="BK38" s="299"/>
      <c r="BL38" s="298" t="s">
        <v>2</v>
      </c>
      <c r="BM38" s="299"/>
      <c r="BN38" s="298" t="s">
        <v>3</v>
      </c>
      <c r="BO38" s="299"/>
      <c r="BP38" s="298" t="s">
        <v>4</v>
      </c>
      <c r="BQ38" s="299"/>
      <c r="BR38" s="298" t="s">
        <v>5</v>
      </c>
      <c r="BS38" s="299"/>
      <c r="BT38" s="298" t="s">
        <v>6</v>
      </c>
      <c r="BU38" s="299"/>
      <c r="BV38" s="298" t="s">
        <v>7</v>
      </c>
      <c r="BW38" s="299"/>
      <c r="BX38" s="298" t="s">
        <v>8</v>
      </c>
      <c r="BY38" s="299"/>
      <c r="BZ38" s="298" t="s">
        <v>9</v>
      </c>
      <c r="CA38" s="299"/>
      <c r="CB38" s="298" t="s">
        <v>10</v>
      </c>
      <c r="CC38" s="299"/>
      <c r="CD38" s="298" t="s">
        <v>11</v>
      </c>
      <c r="CE38" s="299"/>
      <c r="CF38" s="298" t="s">
        <v>12</v>
      </c>
      <c r="CG38" s="299"/>
      <c r="CH38" s="300" t="s">
        <v>40</v>
      </c>
      <c r="CI38" s="301"/>
      <c r="CJ38" s="298" t="s">
        <v>41</v>
      </c>
      <c r="CK38" s="299"/>
    </row>
    <row r="39" spans="1:93" ht="15" thickTop="1" thickBot="1" x14ac:dyDescent="0.35">
      <c r="A39" s="297"/>
      <c r="B39" s="111" t="s">
        <v>14</v>
      </c>
      <c r="C39" s="112" t="s">
        <v>15</v>
      </c>
      <c r="D39" s="113" t="s">
        <v>14</v>
      </c>
      <c r="E39" s="114" t="s">
        <v>15</v>
      </c>
      <c r="F39" s="111" t="s">
        <v>14</v>
      </c>
      <c r="G39" s="112" t="s">
        <v>15</v>
      </c>
      <c r="H39" s="113" t="s">
        <v>14</v>
      </c>
      <c r="I39" s="114" t="s">
        <v>15</v>
      </c>
      <c r="J39" s="111" t="s">
        <v>14</v>
      </c>
      <c r="K39" s="112" t="s">
        <v>15</v>
      </c>
      <c r="L39" s="113" t="s">
        <v>14</v>
      </c>
      <c r="M39" s="111" t="s">
        <v>15</v>
      </c>
      <c r="N39" s="115" t="s">
        <v>14</v>
      </c>
      <c r="O39" s="116" t="s">
        <v>15</v>
      </c>
      <c r="P39" s="111" t="s">
        <v>14</v>
      </c>
      <c r="Q39" s="112" t="s">
        <v>15</v>
      </c>
      <c r="R39" s="113" t="s">
        <v>14</v>
      </c>
      <c r="S39" s="114" t="s">
        <v>15</v>
      </c>
      <c r="T39" s="111" t="s">
        <v>14</v>
      </c>
      <c r="U39" s="112" t="s">
        <v>15</v>
      </c>
      <c r="V39" s="113" t="s">
        <v>14</v>
      </c>
      <c r="W39" s="114" t="s">
        <v>15</v>
      </c>
      <c r="X39" s="111" t="s">
        <v>14</v>
      </c>
      <c r="Y39" s="112" t="s">
        <v>15</v>
      </c>
      <c r="Z39" s="26" t="s">
        <v>14</v>
      </c>
      <c r="AA39" s="117" t="s">
        <v>15</v>
      </c>
      <c r="AB39" s="168" t="s">
        <v>14</v>
      </c>
      <c r="AC39" s="169" t="s">
        <v>15</v>
      </c>
      <c r="AE39" s="297"/>
      <c r="AF39" s="111" t="s">
        <v>14</v>
      </c>
      <c r="AG39" s="112" t="s">
        <v>15</v>
      </c>
      <c r="AH39" s="113" t="s">
        <v>14</v>
      </c>
      <c r="AI39" s="114" t="s">
        <v>15</v>
      </c>
      <c r="AJ39" s="111" t="s">
        <v>14</v>
      </c>
      <c r="AK39" s="112" t="s">
        <v>15</v>
      </c>
      <c r="AL39" s="113" t="s">
        <v>14</v>
      </c>
      <c r="AM39" s="114" t="s">
        <v>15</v>
      </c>
      <c r="AN39" s="111" t="s">
        <v>14</v>
      </c>
      <c r="AO39" s="112" t="s">
        <v>15</v>
      </c>
      <c r="AP39" s="113" t="s">
        <v>14</v>
      </c>
      <c r="AQ39" s="111" t="s">
        <v>15</v>
      </c>
      <c r="AR39" s="115" t="s">
        <v>14</v>
      </c>
      <c r="AS39" s="116" t="s">
        <v>15</v>
      </c>
      <c r="AT39" s="111" t="s">
        <v>14</v>
      </c>
      <c r="AU39" s="112" t="s">
        <v>15</v>
      </c>
      <c r="AV39" s="113" t="s">
        <v>14</v>
      </c>
      <c r="AW39" s="114" t="s">
        <v>15</v>
      </c>
      <c r="AX39" s="111" t="s">
        <v>14</v>
      </c>
      <c r="AY39" s="112" t="s">
        <v>15</v>
      </c>
      <c r="AZ39" s="113" t="s">
        <v>14</v>
      </c>
      <c r="BA39" s="114" t="s">
        <v>15</v>
      </c>
      <c r="BB39" s="111" t="s">
        <v>14</v>
      </c>
      <c r="BC39" s="112" t="s">
        <v>15</v>
      </c>
      <c r="BD39" s="26" t="s">
        <v>14</v>
      </c>
      <c r="BE39" s="117" t="s">
        <v>15</v>
      </c>
      <c r="BF39" s="168" t="s">
        <v>14</v>
      </c>
      <c r="BG39" s="169" t="s">
        <v>15</v>
      </c>
      <c r="BI39" s="297"/>
      <c r="BJ39" s="111" t="s">
        <v>14</v>
      </c>
      <c r="BK39" s="112" t="s">
        <v>15</v>
      </c>
      <c r="BL39" s="113" t="s">
        <v>14</v>
      </c>
      <c r="BM39" s="114" t="s">
        <v>15</v>
      </c>
      <c r="BN39" s="111" t="s">
        <v>14</v>
      </c>
      <c r="BO39" s="112" t="s">
        <v>15</v>
      </c>
      <c r="BP39" s="113" t="s">
        <v>14</v>
      </c>
      <c r="BQ39" s="114" t="s">
        <v>15</v>
      </c>
      <c r="BR39" s="111" t="s">
        <v>14</v>
      </c>
      <c r="BS39" s="112" t="s">
        <v>15</v>
      </c>
      <c r="BT39" s="113" t="s">
        <v>14</v>
      </c>
      <c r="BU39" s="111" t="s">
        <v>15</v>
      </c>
      <c r="BV39" s="115" t="s">
        <v>14</v>
      </c>
      <c r="BW39" s="116" t="s">
        <v>15</v>
      </c>
      <c r="BX39" s="111" t="s">
        <v>14</v>
      </c>
      <c r="BY39" s="112" t="s">
        <v>15</v>
      </c>
      <c r="BZ39" s="113" t="s">
        <v>14</v>
      </c>
      <c r="CA39" s="114" t="s">
        <v>15</v>
      </c>
      <c r="CB39" s="111" t="s">
        <v>14</v>
      </c>
      <c r="CC39" s="112" t="s">
        <v>15</v>
      </c>
      <c r="CD39" s="113" t="s">
        <v>14</v>
      </c>
      <c r="CE39" s="114" t="s">
        <v>15</v>
      </c>
      <c r="CF39" s="111" t="s">
        <v>14</v>
      </c>
      <c r="CG39" s="112" t="s">
        <v>15</v>
      </c>
      <c r="CH39" s="26" t="s">
        <v>14</v>
      </c>
      <c r="CI39" s="117" t="s">
        <v>15</v>
      </c>
      <c r="CJ39" s="115" t="s">
        <v>14</v>
      </c>
      <c r="CK39" s="116" t="s">
        <v>15</v>
      </c>
    </row>
    <row r="40" spans="1:93" ht="13.8" thickTop="1" x14ac:dyDescent="0.25">
      <c r="A40" s="119" t="s">
        <v>16</v>
      </c>
      <c r="B40" s="120"/>
      <c r="C40" s="177"/>
      <c r="D40" s="121"/>
      <c r="E40" s="172"/>
      <c r="F40" s="120"/>
      <c r="G40" s="122"/>
      <c r="H40" s="121"/>
      <c r="I40" s="172"/>
      <c r="J40" s="120"/>
      <c r="K40" s="122"/>
      <c r="L40" s="121"/>
      <c r="M40" s="120"/>
      <c r="N40" s="171"/>
      <c r="O40" s="173"/>
      <c r="P40" s="120"/>
      <c r="Q40" s="122"/>
      <c r="R40" s="121"/>
      <c r="S40" s="172"/>
      <c r="T40" s="120"/>
      <c r="U40" s="122"/>
      <c r="V40" s="121"/>
      <c r="W40" s="172"/>
      <c r="X40" s="120"/>
      <c r="Y40" s="122"/>
      <c r="Z40" s="21"/>
      <c r="AA40" s="176"/>
      <c r="AB40" s="162">
        <f t="shared" ref="AB40:AB63" si="63">B40+D40+F40+H40+J40+L40+N40+P40+R40+T40+V40+X40+Z40</f>
        <v>0</v>
      </c>
      <c r="AC40" s="163">
        <f>C40+E40+G40+I40+K40+M40+O40+Q40+S40+U40+W40+Y40+AA40</f>
        <v>0</v>
      </c>
      <c r="AE40" s="254" t="str">
        <f>$AE$9</f>
        <v>07:00 - 07:59</v>
      </c>
      <c r="AF40" s="120">
        <f t="shared" ref="AF40:AO41" si="64">SUMIF($A$9:$A$32,$AE40,B$40:B$63)</f>
        <v>4685</v>
      </c>
      <c r="AG40" s="177">
        <f t="shared" si="64"/>
        <v>1765.2229563047608</v>
      </c>
      <c r="AH40" s="121">
        <f t="shared" si="64"/>
        <v>1881</v>
      </c>
      <c r="AI40" s="172">
        <f t="shared" si="64"/>
        <v>1497.8346045878584</v>
      </c>
      <c r="AJ40" s="120">
        <f t="shared" si="64"/>
        <v>3320</v>
      </c>
      <c r="AK40" s="122">
        <f t="shared" si="64"/>
        <v>1745.1122579181672</v>
      </c>
      <c r="AL40" s="121">
        <f t="shared" si="64"/>
        <v>4148</v>
      </c>
      <c r="AM40" s="172">
        <f t="shared" si="64"/>
        <v>2655.8416933677377</v>
      </c>
      <c r="AN40" s="120">
        <f t="shared" si="64"/>
        <v>331</v>
      </c>
      <c r="AO40" s="122">
        <f t="shared" si="64"/>
        <v>1288.2901862931353</v>
      </c>
      <c r="AP40" s="121">
        <f t="shared" ref="AP40:AY41" si="65">SUMIF($A$9:$A$32,$AE40,L$40:L$63)</f>
        <v>1199</v>
      </c>
      <c r="AQ40" s="120">
        <f t="shared" si="65"/>
        <v>3901.0446876683586</v>
      </c>
      <c r="AR40" s="171">
        <f t="shared" si="65"/>
        <v>3389</v>
      </c>
      <c r="AS40" s="173">
        <f t="shared" si="65"/>
        <v>4804.0827118836305</v>
      </c>
      <c r="AT40" s="120">
        <f t="shared" si="65"/>
        <v>2620</v>
      </c>
      <c r="AU40" s="122">
        <f t="shared" si="65"/>
        <v>2428.8543964612809</v>
      </c>
      <c r="AV40" s="121">
        <f t="shared" si="65"/>
        <v>3265</v>
      </c>
      <c r="AW40" s="172">
        <f t="shared" si="65"/>
        <v>2301.2809425241726</v>
      </c>
      <c r="AX40" s="120">
        <f t="shared" si="65"/>
        <v>461</v>
      </c>
      <c r="AY40" s="122">
        <f t="shared" si="65"/>
        <v>2031.5750134686818</v>
      </c>
      <c r="AZ40" s="121">
        <f t="shared" ref="AZ40:BE41" si="66">SUMIF($A$9:$A$32,$AE40,V$40:V$63)</f>
        <v>1464</v>
      </c>
      <c r="BA40" s="172">
        <f t="shared" si="66"/>
        <v>4445.5801173901946</v>
      </c>
      <c r="BB40" s="120">
        <f t="shared" si="66"/>
        <v>2052</v>
      </c>
      <c r="BC40" s="122">
        <f t="shared" si="66"/>
        <v>2283.2228712394021</v>
      </c>
      <c r="BD40" s="21">
        <f t="shared" si="66"/>
        <v>5615</v>
      </c>
      <c r="BE40" s="176">
        <f t="shared" si="66"/>
        <v>3572.0575608926192</v>
      </c>
      <c r="BF40" s="162">
        <f>AF40+AH40+AJ40+AL40+AN40+AP40+AR40+AT40+AV40+AX40+AZ40+BB40+BD40</f>
        <v>34430</v>
      </c>
      <c r="BG40" s="163">
        <f>AG40+AI40+AK40+AM40+AO40+AQ40+AS40+AU40+AW40+AY40+BA40+BC40+BE40</f>
        <v>34720</v>
      </c>
      <c r="BI40" s="119" t="s">
        <v>16</v>
      </c>
      <c r="BJ40" s="290" t="e">
        <f>B40/$AB40</f>
        <v>#DIV/0!</v>
      </c>
      <c r="BK40" s="124" t="e">
        <f>C40/$AC40</f>
        <v>#DIV/0!</v>
      </c>
      <c r="BL40" s="125" t="e">
        <f t="shared" ref="BL40:BL63" si="67">D40/$AB40</f>
        <v>#DIV/0!</v>
      </c>
      <c r="BM40" s="126" t="e">
        <f t="shared" ref="BM40:BM63" si="68">E40/$AC40</f>
        <v>#DIV/0!</v>
      </c>
      <c r="BN40" s="123" t="e">
        <f t="shared" ref="BN40:BN63" si="69">F40/$AB40</f>
        <v>#DIV/0!</v>
      </c>
      <c r="BO40" s="124" t="e">
        <f t="shared" ref="BO40:BO63" si="70">G40/$AC40</f>
        <v>#DIV/0!</v>
      </c>
      <c r="BP40" s="125" t="e">
        <f t="shared" ref="BP40:BP63" si="71">H40/$AB40</f>
        <v>#DIV/0!</v>
      </c>
      <c r="BQ40" s="126" t="e">
        <f t="shared" ref="BQ40:BQ63" si="72">I40/$AC40</f>
        <v>#DIV/0!</v>
      </c>
      <c r="BR40" s="123" t="e">
        <f t="shared" ref="BR40:BR63" si="73">J40/$AB40</f>
        <v>#DIV/0!</v>
      </c>
      <c r="BS40" s="124" t="e">
        <f t="shared" ref="BS40:BS63" si="74">K40/$AC40</f>
        <v>#DIV/0!</v>
      </c>
      <c r="BT40" s="125" t="e">
        <f t="shared" ref="BT40:BT63" si="75">L40/$AB40</f>
        <v>#DIV/0!</v>
      </c>
      <c r="BU40" s="123" t="e">
        <f t="shared" ref="BU40:BU63" si="76">M40/$AC40</f>
        <v>#DIV/0!</v>
      </c>
      <c r="BV40" s="127" t="e">
        <f t="shared" ref="BV40:BV63" si="77">N40/$AB40</f>
        <v>#DIV/0!</v>
      </c>
      <c r="BW40" s="128" t="e">
        <f t="shared" ref="BW40:BW63" si="78">O40/$AC40</f>
        <v>#DIV/0!</v>
      </c>
      <c r="BX40" s="123" t="e">
        <f t="shared" ref="BX40:BX63" si="79">P40/$AB40</f>
        <v>#DIV/0!</v>
      </c>
      <c r="BY40" s="124" t="e">
        <f t="shared" ref="BY40:BY63" si="80">Q40/$AC40</f>
        <v>#DIV/0!</v>
      </c>
      <c r="BZ40" s="125" t="e">
        <f t="shared" ref="BZ40:BZ63" si="81">R40/$AB40</f>
        <v>#DIV/0!</v>
      </c>
      <c r="CA40" s="126" t="e">
        <f t="shared" ref="CA40:CA63" si="82">S40/$AC40</f>
        <v>#DIV/0!</v>
      </c>
      <c r="CB40" s="123" t="e">
        <f t="shared" ref="CB40:CB63" si="83">T40/$AB40</f>
        <v>#DIV/0!</v>
      </c>
      <c r="CC40" s="124" t="e">
        <f t="shared" ref="CC40:CC63" si="84">U40/$AC40</f>
        <v>#DIV/0!</v>
      </c>
      <c r="CD40" s="125" t="e">
        <f t="shared" ref="CD40:CD63" si="85">V40/$AB40</f>
        <v>#DIV/0!</v>
      </c>
      <c r="CE40" s="126" t="e">
        <f t="shared" ref="CE40:CE63" si="86">W40/$AC40</f>
        <v>#DIV/0!</v>
      </c>
      <c r="CF40" s="123" t="e">
        <f t="shared" ref="CF40:CF63" si="87">X40/$AB40</f>
        <v>#DIV/0!</v>
      </c>
      <c r="CG40" s="124" t="e">
        <f t="shared" ref="CG40:CG63" si="88">Y40/$AC40</f>
        <v>#DIV/0!</v>
      </c>
      <c r="CH40" s="123" t="e">
        <f t="shared" ref="CH40:CH63" si="89">Z40/$AB40</f>
        <v>#DIV/0!</v>
      </c>
      <c r="CI40" s="124" t="e">
        <f t="shared" ref="CI40:CI63" si="90">AA40/$AC40</f>
        <v>#DIV/0!</v>
      </c>
      <c r="CJ40" s="129">
        <f t="shared" ref="CJ40" si="91">AB40/AB64</f>
        <v>0</v>
      </c>
      <c r="CK40" s="130">
        <f t="shared" ref="CK40" si="92">AC40/AC64</f>
        <v>0</v>
      </c>
    </row>
    <row r="41" spans="1:93" x14ac:dyDescent="0.25">
      <c r="A41" s="131" t="s">
        <v>17</v>
      </c>
      <c r="B41" s="180">
        <v>450</v>
      </c>
      <c r="C41" s="181">
        <v>0</v>
      </c>
      <c r="D41" s="182">
        <v>305</v>
      </c>
      <c r="E41" s="183">
        <v>2</v>
      </c>
      <c r="F41" s="180">
        <v>706</v>
      </c>
      <c r="G41" s="184">
        <v>4</v>
      </c>
      <c r="H41" s="182">
        <v>505</v>
      </c>
      <c r="I41" s="183">
        <v>40</v>
      </c>
      <c r="J41" s="180">
        <v>18</v>
      </c>
      <c r="K41" s="184">
        <v>36</v>
      </c>
      <c r="L41" s="182">
        <v>34</v>
      </c>
      <c r="M41" s="180">
        <v>114</v>
      </c>
      <c r="N41" s="185">
        <v>209</v>
      </c>
      <c r="O41" s="186">
        <v>129</v>
      </c>
      <c r="P41" s="180">
        <v>95</v>
      </c>
      <c r="Q41" s="184">
        <v>65</v>
      </c>
      <c r="R41" s="182">
        <v>51</v>
      </c>
      <c r="S41" s="183">
        <v>88</v>
      </c>
      <c r="T41" s="180">
        <v>2</v>
      </c>
      <c r="U41" s="184">
        <v>56</v>
      </c>
      <c r="V41" s="182">
        <v>13</v>
      </c>
      <c r="W41" s="183">
        <v>105</v>
      </c>
      <c r="X41" s="180">
        <v>2</v>
      </c>
      <c r="Y41" s="184">
        <v>0</v>
      </c>
      <c r="Z41" s="182">
        <v>0</v>
      </c>
      <c r="AA41" s="180">
        <v>0</v>
      </c>
      <c r="AB41" s="162">
        <f t="shared" si="63"/>
        <v>2390</v>
      </c>
      <c r="AC41" s="165">
        <f t="shared" ref="AC41:AC63" si="93">SUM(C41,E41,G41,I41,K41,M41,O41,Q41,S41,U41,W41,Y41,AA41)</f>
        <v>639</v>
      </c>
      <c r="AE41" s="256" t="str">
        <f>$AE$10</f>
        <v>08:00 - 08:59</v>
      </c>
      <c r="AF41" s="120">
        <f t="shared" si="64"/>
        <v>4034</v>
      </c>
      <c r="AG41" s="181">
        <f t="shared" si="64"/>
        <v>1380.0146634011555</v>
      </c>
      <c r="AH41" s="182">
        <f t="shared" si="64"/>
        <v>1800</v>
      </c>
      <c r="AI41" s="183">
        <f t="shared" si="64"/>
        <v>1267.6359897010802</v>
      </c>
      <c r="AJ41" s="180">
        <f t="shared" si="64"/>
        <v>2766</v>
      </c>
      <c r="AK41" s="184">
        <f t="shared" si="64"/>
        <v>1365.9389286611404</v>
      </c>
      <c r="AL41" s="182">
        <f t="shared" si="64"/>
        <v>3902</v>
      </c>
      <c r="AM41" s="183">
        <f t="shared" si="64"/>
        <v>2485.2404232604872</v>
      </c>
      <c r="AN41" s="180">
        <f t="shared" si="64"/>
        <v>265</v>
      </c>
      <c r="AO41" s="184">
        <f t="shared" si="64"/>
        <v>1171.2152411454408</v>
      </c>
      <c r="AP41" s="182">
        <f t="shared" si="65"/>
        <v>1004</v>
      </c>
      <c r="AQ41" s="180">
        <f t="shared" si="65"/>
        <v>4598.8462383823162</v>
      </c>
      <c r="AR41" s="185">
        <f t="shared" si="65"/>
        <v>2945</v>
      </c>
      <c r="AS41" s="186">
        <f t="shared" si="65"/>
        <v>4674.7718852047228</v>
      </c>
      <c r="AT41" s="180">
        <f t="shared" si="65"/>
        <v>2294</v>
      </c>
      <c r="AU41" s="184">
        <f t="shared" si="65"/>
        <v>2384.2719794021605</v>
      </c>
      <c r="AV41" s="182">
        <f t="shared" si="65"/>
        <v>2865</v>
      </c>
      <c r="AW41" s="183">
        <f t="shared" si="65"/>
        <v>2021.2495604119567</v>
      </c>
      <c r="AX41" s="180">
        <f t="shared" si="65"/>
        <v>273</v>
      </c>
      <c r="AY41" s="184">
        <f t="shared" si="65"/>
        <v>1681.4901092690279</v>
      </c>
      <c r="AZ41" s="182">
        <f t="shared" si="66"/>
        <v>1107</v>
      </c>
      <c r="BA41" s="183">
        <f t="shared" si="66"/>
        <v>3963.1751444360712</v>
      </c>
      <c r="BB41" s="180">
        <f t="shared" si="66"/>
        <v>1736</v>
      </c>
      <c r="BC41" s="184">
        <f t="shared" si="66"/>
        <v>2128.2243154986186</v>
      </c>
      <c r="BD41" s="182">
        <f t="shared" si="66"/>
        <v>4837</v>
      </c>
      <c r="BE41" s="180">
        <f t="shared" si="66"/>
        <v>3178.9255212258226</v>
      </c>
      <c r="BF41" s="164">
        <f>SUM(AF41,AH41,AJ41,AL41,AN41,AP41,AR41,AT41,AV41,AX41,AZ41,BB41,BD41)</f>
        <v>29828</v>
      </c>
      <c r="BG41" s="165">
        <f>SUM(AG41,AI41,AK41,AM41,AO41,AQ41,AS41,AU41,AW41,AY41,BA41,BC41,BE41)</f>
        <v>32300.999999999996</v>
      </c>
      <c r="BI41" s="131" t="s">
        <v>17</v>
      </c>
      <c r="BJ41" s="123">
        <f t="shared" ref="BJ41:BJ63" si="94">B41/$AB41</f>
        <v>0.18828451882845187</v>
      </c>
      <c r="BK41" s="124">
        <f t="shared" ref="BK41:BK63" si="95">C41/$AC41</f>
        <v>0</v>
      </c>
      <c r="BL41" s="125">
        <f t="shared" si="67"/>
        <v>0.12761506276150628</v>
      </c>
      <c r="BM41" s="126">
        <f t="shared" si="68"/>
        <v>3.1298904538341159E-3</v>
      </c>
      <c r="BN41" s="123">
        <f t="shared" si="69"/>
        <v>0.29539748953974898</v>
      </c>
      <c r="BO41" s="124">
        <f t="shared" si="70"/>
        <v>6.2597809076682318E-3</v>
      </c>
      <c r="BP41" s="125">
        <f t="shared" si="71"/>
        <v>0.21129707112970711</v>
      </c>
      <c r="BQ41" s="126">
        <f t="shared" si="72"/>
        <v>6.2597809076682318E-2</v>
      </c>
      <c r="BR41" s="123">
        <f t="shared" si="73"/>
        <v>7.5313807531380752E-3</v>
      </c>
      <c r="BS41" s="124">
        <f t="shared" si="74"/>
        <v>5.6338028169014086E-2</v>
      </c>
      <c r="BT41" s="125">
        <f t="shared" si="75"/>
        <v>1.4225941422594143E-2</v>
      </c>
      <c r="BU41" s="123">
        <f t="shared" si="76"/>
        <v>0.17840375586854459</v>
      </c>
      <c r="BV41" s="127">
        <f t="shared" si="77"/>
        <v>8.7447698744769875E-2</v>
      </c>
      <c r="BW41" s="128">
        <f t="shared" si="78"/>
        <v>0.20187793427230047</v>
      </c>
      <c r="BX41" s="123">
        <f t="shared" si="79"/>
        <v>3.9748953974895397E-2</v>
      </c>
      <c r="BY41" s="124">
        <f t="shared" si="80"/>
        <v>0.10172143974960876</v>
      </c>
      <c r="BZ41" s="125">
        <f t="shared" si="81"/>
        <v>2.1338912133891212E-2</v>
      </c>
      <c r="CA41" s="126">
        <f t="shared" si="82"/>
        <v>0.13771517996870108</v>
      </c>
      <c r="CB41" s="123">
        <f t="shared" si="83"/>
        <v>8.3682008368200832E-4</v>
      </c>
      <c r="CC41" s="124">
        <f t="shared" si="84"/>
        <v>8.7636932707355245E-2</v>
      </c>
      <c r="CD41" s="125">
        <f t="shared" si="85"/>
        <v>5.439330543933054E-3</v>
      </c>
      <c r="CE41" s="126">
        <f t="shared" si="86"/>
        <v>0.16431924882629109</v>
      </c>
      <c r="CF41" s="123">
        <f t="shared" si="87"/>
        <v>8.3682008368200832E-4</v>
      </c>
      <c r="CG41" s="124">
        <f t="shared" si="88"/>
        <v>0</v>
      </c>
      <c r="CH41" s="125">
        <f t="shared" si="89"/>
        <v>0</v>
      </c>
      <c r="CI41" s="123">
        <f t="shared" si="90"/>
        <v>0</v>
      </c>
      <c r="CJ41" s="129">
        <f t="shared" ref="CJ41" si="96">AB41/AB64</f>
        <v>5.8861195941286573E-3</v>
      </c>
      <c r="CK41" s="130">
        <f t="shared" ref="CK41" si="97">AC41/AC64</f>
        <v>1.5779141407282111E-3</v>
      </c>
    </row>
    <row r="42" spans="1:93" ht="13.8" thickBot="1" x14ac:dyDescent="0.3">
      <c r="A42" s="139" t="s">
        <v>18</v>
      </c>
      <c r="B42" s="187">
        <v>2002</v>
      </c>
      <c r="C42" s="188">
        <v>520</v>
      </c>
      <c r="D42" s="189">
        <v>1238</v>
      </c>
      <c r="E42" s="190">
        <v>297</v>
      </c>
      <c r="F42" s="187">
        <v>2314</v>
      </c>
      <c r="G42" s="191">
        <v>519</v>
      </c>
      <c r="H42" s="189">
        <v>2114</v>
      </c>
      <c r="I42" s="190">
        <v>915</v>
      </c>
      <c r="J42" s="187">
        <v>107</v>
      </c>
      <c r="K42" s="191">
        <v>357</v>
      </c>
      <c r="L42" s="189">
        <v>619</v>
      </c>
      <c r="M42" s="187">
        <v>1259</v>
      </c>
      <c r="N42" s="192">
        <v>1830</v>
      </c>
      <c r="O42" s="193">
        <v>1867</v>
      </c>
      <c r="P42" s="187">
        <v>1049</v>
      </c>
      <c r="Q42" s="191">
        <v>1059</v>
      </c>
      <c r="R42" s="189">
        <v>1372</v>
      </c>
      <c r="S42" s="190">
        <v>1098</v>
      </c>
      <c r="T42" s="187">
        <v>170</v>
      </c>
      <c r="U42" s="191">
        <v>594</v>
      </c>
      <c r="V42" s="189">
        <v>882</v>
      </c>
      <c r="W42" s="190">
        <v>1457</v>
      </c>
      <c r="X42" s="187">
        <v>923</v>
      </c>
      <c r="Y42" s="191">
        <v>801</v>
      </c>
      <c r="Z42" s="189">
        <v>2557</v>
      </c>
      <c r="AA42" s="187">
        <v>1670</v>
      </c>
      <c r="AB42" s="162">
        <f t="shared" si="63"/>
        <v>17177</v>
      </c>
      <c r="AC42" s="165">
        <f t="shared" si="93"/>
        <v>12413</v>
      </c>
      <c r="AE42" s="254"/>
      <c r="AF42" s="120"/>
      <c r="AG42" s="188"/>
      <c r="AH42" s="189"/>
      <c r="AI42" s="190"/>
      <c r="AJ42" s="187"/>
      <c r="AK42" s="191"/>
      <c r="AL42" s="189"/>
      <c r="AM42" s="190"/>
      <c r="AN42" s="187"/>
      <c r="AO42" s="191"/>
      <c r="AP42" s="189"/>
      <c r="AQ42" s="187"/>
      <c r="AR42" s="192"/>
      <c r="AS42" s="193"/>
      <c r="AT42" s="187"/>
      <c r="AU42" s="191"/>
      <c r="AV42" s="189"/>
      <c r="AW42" s="190"/>
      <c r="AX42" s="187"/>
      <c r="AY42" s="191"/>
      <c r="AZ42" s="189"/>
      <c r="BA42" s="190"/>
      <c r="BB42" s="187"/>
      <c r="BC42" s="191"/>
      <c r="BD42" s="189"/>
      <c r="BE42" s="187"/>
      <c r="BF42" s="164"/>
      <c r="BG42" s="165"/>
      <c r="BI42" s="139" t="s">
        <v>18</v>
      </c>
      <c r="BJ42" s="123">
        <f t="shared" si="94"/>
        <v>0.11655120218897362</v>
      </c>
      <c r="BK42" s="124">
        <f t="shared" si="95"/>
        <v>4.1891565294449366E-2</v>
      </c>
      <c r="BL42" s="125">
        <f t="shared" si="67"/>
        <v>7.2073121033940729E-2</v>
      </c>
      <c r="BM42" s="126">
        <f t="shared" si="68"/>
        <v>2.3926528639329734E-2</v>
      </c>
      <c r="BN42" s="123">
        <f t="shared" si="69"/>
        <v>0.13471502590673576</v>
      </c>
      <c r="BO42" s="124">
        <f t="shared" si="70"/>
        <v>4.1811004591960042E-2</v>
      </c>
      <c r="BP42" s="125">
        <f t="shared" si="71"/>
        <v>0.12307154916458055</v>
      </c>
      <c r="BQ42" s="126">
        <f t="shared" si="72"/>
        <v>7.3713042777733023E-2</v>
      </c>
      <c r="BR42" s="123">
        <f t="shared" si="73"/>
        <v>6.2292600570530363E-3</v>
      </c>
      <c r="BS42" s="124">
        <f t="shared" si="74"/>
        <v>2.8760170788689279E-2</v>
      </c>
      <c r="BT42" s="125">
        <f t="shared" si="75"/>
        <v>3.6036560516970365E-2</v>
      </c>
      <c r="BU42" s="123">
        <f t="shared" si="76"/>
        <v>0.10142592443406107</v>
      </c>
      <c r="BV42" s="127">
        <f t="shared" si="77"/>
        <v>0.10653781219072014</v>
      </c>
      <c r="BW42" s="128">
        <f t="shared" si="78"/>
        <v>0.15040683154757109</v>
      </c>
      <c r="BX42" s="123">
        <f t="shared" si="79"/>
        <v>6.1070035512604065E-2</v>
      </c>
      <c r="BY42" s="124">
        <f t="shared" si="80"/>
        <v>8.531378393619593E-2</v>
      </c>
      <c r="BZ42" s="125">
        <f t="shared" si="81"/>
        <v>7.9874250451184722E-2</v>
      </c>
      <c r="CA42" s="126">
        <f t="shared" si="82"/>
        <v>8.8455651333279622E-2</v>
      </c>
      <c r="CB42" s="123">
        <f t="shared" si="83"/>
        <v>9.8969552308319272E-3</v>
      </c>
      <c r="CC42" s="124">
        <f t="shared" si="84"/>
        <v>4.7853057278659468E-2</v>
      </c>
      <c r="CD42" s="125">
        <f t="shared" si="85"/>
        <v>5.1347732432904462E-2</v>
      </c>
      <c r="CE42" s="126">
        <f t="shared" si="86"/>
        <v>0.11737694352694755</v>
      </c>
      <c r="CF42" s="123">
        <f t="shared" si="87"/>
        <v>5.373464516504628E-2</v>
      </c>
      <c r="CG42" s="124">
        <f t="shared" si="88"/>
        <v>6.4529122693949892E-2</v>
      </c>
      <c r="CH42" s="125">
        <f t="shared" si="89"/>
        <v>0.14886185014845432</v>
      </c>
      <c r="CI42" s="123">
        <f t="shared" si="90"/>
        <v>0.13453637315717393</v>
      </c>
      <c r="CJ42" s="129">
        <f t="shared" ref="CJ42" si="98">AB42/AB64</f>
        <v>4.2303713919810859E-2</v>
      </c>
      <c r="CK42" s="130">
        <f t="shared" ref="CK42" si="99">AC42/AC64</f>
        <v>3.0652031657056784E-2</v>
      </c>
    </row>
    <row r="43" spans="1:93" ht="14.4" thickTop="1" thickBot="1" x14ac:dyDescent="0.3">
      <c r="A43" s="131" t="s">
        <v>19</v>
      </c>
      <c r="B43" s="180">
        <v>4234</v>
      </c>
      <c r="C43" s="181">
        <v>1700</v>
      </c>
      <c r="D43" s="182">
        <v>1933</v>
      </c>
      <c r="E43" s="183">
        <v>1090</v>
      </c>
      <c r="F43" s="180">
        <v>3245</v>
      </c>
      <c r="G43" s="184">
        <v>1408</v>
      </c>
      <c r="H43" s="182">
        <v>3831</v>
      </c>
      <c r="I43" s="183">
        <v>1973</v>
      </c>
      <c r="J43" s="180">
        <v>263</v>
      </c>
      <c r="K43" s="184">
        <v>879</v>
      </c>
      <c r="L43" s="182">
        <v>1056</v>
      </c>
      <c r="M43" s="180">
        <v>3027</v>
      </c>
      <c r="N43" s="185">
        <v>3126</v>
      </c>
      <c r="O43" s="186">
        <v>3756</v>
      </c>
      <c r="P43" s="180">
        <v>2120</v>
      </c>
      <c r="Q43" s="184">
        <v>1964</v>
      </c>
      <c r="R43" s="182">
        <v>2639</v>
      </c>
      <c r="S43" s="183">
        <v>1964</v>
      </c>
      <c r="T43" s="180">
        <v>425</v>
      </c>
      <c r="U43" s="184">
        <v>1325</v>
      </c>
      <c r="V43" s="182">
        <v>1599</v>
      </c>
      <c r="W43" s="183">
        <v>3204</v>
      </c>
      <c r="X43" s="180">
        <v>1964</v>
      </c>
      <c r="Y43" s="184">
        <v>1595</v>
      </c>
      <c r="Z43" s="182">
        <v>4249</v>
      </c>
      <c r="AA43" s="180">
        <v>2913</v>
      </c>
      <c r="AB43" s="162">
        <f t="shared" si="63"/>
        <v>30684</v>
      </c>
      <c r="AC43" s="165">
        <f t="shared" si="93"/>
        <v>26798</v>
      </c>
      <c r="AE43" s="251" t="s">
        <v>13</v>
      </c>
      <c r="AF43" s="14">
        <f t="shared" ref="AF43:BG43" si="100">SUM(AF40:AF42)</f>
        <v>8719</v>
      </c>
      <c r="AG43" s="1">
        <f t="shared" si="100"/>
        <v>3145.2376197059166</v>
      </c>
      <c r="AH43" s="14">
        <f t="shared" si="100"/>
        <v>3681</v>
      </c>
      <c r="AI43" s="1">
        <f t="shared" si="100"/>
        <v>2765.4705942889386</v>
      </c>
      <c r="AJ43" s="14">
        <f t="shared" si="100"/>
        <v>6086</v>
      </c>
      <c r="AK43" s="1">
        <f t="shared" si="100"/>
        <v>3111.0511865793078</v>
      </c>
      <c r="AL43" s="14">
        <f t="shared" si="100"/>
        <v>8050</v>
      </c>
      <c r="AM43" s="1">
        <f t="shared" si="100"/>
        <v>5141.0821166282249</v>
      </c>
      <c r="AN43" s="14">
        <f t="shared" si="100"/>
        <v>596</v>
      </c>
      <c r="AO43" s="1">
        <f t="shared" si="100"/>
        <v>2459.5054274385761</v>
      </c>
      <c r="AP43" s="14">
        <f t="shared" si="100"/>
        <v>2203</v>
      </c>
      <c r="AQ43" s="1">
        <f t="shared" si="100"/>
        <v>8499.8909260506753</v>
      </c>
      <c r="AR43" s="14">
        <f t="shared" si="100"/>
        <v>6334</v>
      </c>
      <c r="AS43" s="1">
        <f t="shared" si="100"/>
        <v>9478.8545970883533</v>
      </c>
      <c r="AT43" s="14">
        <f t="shared" si="100"/>
        <v>4914</v>
      </c>
      <c r="AU43" s="1">
        <f t="shared" si="100"/>
        <v>4813.1263758634414</v>
      </c>
      <c r="AV43" s="14">
        <f t="shared" si="100"/>
        <v>6130</v>
      </c>
      <c r="AW43" s="1">
        <f t="shared" si="100"/>
        <v>4322.5305029361298</v>
      </c>
      <c r="AX43" s="14">
        <f t="shared" si="100"/>
        <v>734</v>
      </c>
      <c r="AY43" s="1">
        <f t="shared" si="100"/>
        <v>3713.0651227377098</v>
      </c>
      <c r="AZ43" s="14">
        <f t="shared" si="100"/>
        <v>2571</v>
      </c>
      <c r="BA43" s="1">
        <f t="shared" si="100"/>
        <v>8408.7552618262653</v>
      </c>
      <c r="BB43" s="14">
        <f t="shared" si="100"/>
        <v>3788</v>
      </c>
      <c r="BC43" s="1">
        <f t="shared" si="100"/>
        <v>4411.4471867380207</v>
      </c>
      <c r="BD43" s="14">
        <f t="shared" si="100"/>
        <v>10452</v>
      </c>
      <c r="BE43" s="1">
        <f t="shared" si="100"/>
        <v>6750.9830821184423</v>
      </c>
      <c r="BF43" s="166">
        <f t="shared" si="100"/>
        <v>64258</v>
      </c>
      <c r="BG43" s="167">
        <f t="shared" si="100"/>
        <v>67021</v>
      </c>
      <c r="BI43" s="131" t="s">
        <v>19</v>
      </c>
      <c r="BJ43" s="123">
        <f t="shared" si="94"/>
        <v>0.13798722461217572</v>
      </c>
      <c r="BK43" s="124">
        <f t="shared" si="95"/>
        <v>6.3437569967908058E-2</v>
      </c>
      <c r="BL43" s="125">
        <f t="shared" si="67"/>
        <v>6.2997001694694299E-2</v>
      </c>
      <c r="BM43" s="126">
        <f t="shared" si="68"/>
        <v>4.0674677214717514E-2</v>
      </c>
      <c r="BN43" s="123">
        <f t="shared" si="69"/>
        <v>0.10575544257593535</v>
      </c>
      <c r="BO43" s="124">
        <f t="shared" si="70"/>
        <v>5.2541234420479137E-2</v>
      </c>
      <c r="BP43" s="125">
        <f t="shared" si="71"/>
        <v>0.12485334376222135</v>
      </c>
      <c r="BQ43" s="126">
        <f t="shared" si="72"/>
        <v>7.3624897380401524E-2</v>
      </c>
      <c r="BR43" s="123">
        <f t="shared" si="73"/>
        <v>8.5712423412853608E-3</v>
      </c>
      <c r="BS43" s="124">
        <f t="shared" si="74"/>
        <v>3.2800955295171283E-2</v>
      </c>
      <c r="BT43" s="125">
        <f t="shared" si="75"/>
        <v>3.4415330465389131E-2</v>
      </c>
      <c r="BU43" s="123">
        <f t="shared" si="76"/>
        <v>0.11295619076050452</v>
      </c>
      <c r="BV43" s="127">
        <f t="shared" si="77"/>
        <v>0.10187719984356668</v>
      </c>
      <c r="BW43" s="128">
        <f t="shared" si="78"/>
        <v>0.14015971341144862</v>
      </c>
      <c r="BX43" s="123">
        <f t="shared" si="79"/>
        <v>6.9091383131273623E-2</v>
      </c>
      <c r="BY43" s="124">
        <f t="shared" si="80"/>
        <v>7.3289051421747894E-2</v>
      </c>
      <c r="BZ43" s="125">
        <f t="shared" si="81"/>
        <v>8.60057358884109E-2</v>
      </c>
      <c r="CA43" s="126">
        <f t="shared" si="82"/>
        <v>7.3289051421747894E-2</v>
      </c>
      <c r="CB43" s="123">
        <f t="shared" si="83"/>
        <v>1.3850866901316648E-2</v>
      </c>
      <c r="CC43" s="124">
        <f t="shared" si="84"/>
        <v>4.9443988357340103E-2</v>
      </c>
      <c r="CD43" s="125">
        <f t="shared" si="85"/>
        <v>5.2111849824012513E-2</v>
      </c>
      <c r="CE43" s="126">
        <f t="shared" si="86"/>
        <v>0.11956116128069259</v>
      </c>
      <c r="CF43" s="123">
        <f t="shared" si="87"/>
        <v>6.4007300221613869E-2</v>
      </c>
      <c r="CG43" s="124">
        <f t="shared" si="88"/>
        <v>5.9519367116949023E-2</v>
      </c>
      <c r="CH43" s="125">
        <f t="shared" si="89"/>
        <v>0.13847607873810455</v>
      </c>
      <c r="CI43" s="123">
        <f t="shared" si="90"/>
        <v>0.10870214195089185</v>
      </c>
      <c r="CJ43" s="129">
        <f t="shared" ref="CJ43" si="101">AB43/AB64</f>
        <v>7.5568909467047585E-2</v>
      </c>
      <c r="CK43" s="130">
        <f t="shared" ref="CK43" si="102">AC43/AC64</f>
        <v>6.6173619942464165E-2</v>
      </c>
    </row>
    <row r="44" spans="1:93" ht="13.8" thickTop="1" x14ac:dyDescent="0.25">
      <c r="A44" s="139" t="s">
        <v>20</v>
      </c>
      <c r="B44" s="266">
        <v>4685</v>
      </c>
      <c r="C44" s="267">
        <v>1765.2229563047608</v>
      </c>
      <c r="D44" s="268">
        <v>1881</v>
      </c>
      <c r="E44" s="269">
        <v>1497.8346045878584</v>
      </c>
      <c r="F44" s="266">
        <v>3320</v>
      </c>
      <c r="G44" s="270">
        <v>1745.1122579181672</v>
      </c>
      <c r="H44" s="268">
        <v>4148</v>
      </c>
      <c r="I44" s="269">
        <v>2655.8416933677377</v>
      </c>
      <c r="J44" s="266">
        <v>331</v>
      </c>
      <c r="K44" s="270">
        <v>1288.2901862931353</v>
      </c>
      <c r="L44" s="268">
        <v>1199</v>
      </c>
      <c r="M44" s="266">
        <v>3901.0446876683586</v>
      </c>
      <c r="N44" s="271">
        <v>3389</v>
      </c>
      <c r="O44" s="272">
        <v>4804.0827118836305</v>
      </c>
      <c r="P44" s="266">
        <v>2620</v>
      </c>
      <c r="Q44" s="270">
        <v>2428.8543964612809</v>
      </c>
      <c r="R44" s="268">
        <v>3265</v>
      </c>
      <c r="S44" s="269">
        <v>2301.2809425241726</v>
      </c>
      <c r="T44" s="266">
        <v>461</v>
      </c>
      <c r="U44" s="270">
        <v>2031.5750134686818</v>
      </c>
      <c r="V44" s="268">
        <v>1464</v>
      </c>
      <c r="W44" s="269">
        <v>4445.5801173901946</v>
      </c>
      <c r="X44" s="266">
        <v>2052</v>
      </c>
      <c r="Y44" s="270">
        <v>2283.2228712394021</v>
      </c>
      <c r="Z44" s="268">
        <v>5615</v>
      </c>
      <c r="AA44" s="266">
        <v>3572.0575608926192</v>
      </c>
      <c r="AB44" s="286">
        <f t="shared" si="63"/>
        <v>34430</v>
      </c>
      <c r="AC44" s="287">
        <f t="shared" si="93"/>
        <v>34720</v>
      </c>
      <c r="BI44" s="139" t="s">
        <v>20</v>
      </c>
      <c r="BJ44" s="123">
        <f t="shared" si="94"/>
        <v>0.1360731919837351</v>
      </c>
      <c r="BK44" s="124">
        <f t="shared" si="95"/>
        <v>5.0841675008777676E-2</v>
      </c>
      <c r="BL44" s="125">
        <f t="shared" si="67"/>
        <v>5.4632587859424923E-2</v>
      </c>
      <c r="BM44" s="126">
        <f t="shared" si="68"/>
        <v>4.3140397597576569E-2</v>
      </c>
      <c r="BN44" s="123">
        <f t="shared" si="69"/>
        <v>9.6427534127214637E-2</v>
      </c>
      <c r="BO44" s="124">
        <f t="shared" si="70"/>
        <v>5.0262449824832002E-2</v>
      </c>
      <c r="BP44" s="125">
        <f t="shared" si="71"/>
        <v>0.12047632878303804</v>
      </c>
      <c r="BQ44" s="126">
        <f t="shared" si="72"/>
        <v>7.6493136329715952E-2</v>
      </c>
      <c r="BR44" s="123">
        <f t="shared" si="73"/>
        <v>9.6137089747313394E-3</v>
      </c>
      <c r="BS44" s="124">
        <f t="shared" si="74"/>
        <v>3.7105132093696293E-2</v>
      </c>
      <c r="BT44" s="125">
        <f t="shared" si="75"/>
        <v>3.4824281150159744E-2</v>
      </c>
      <c r="BU44" s="123">
        <f t="shared" si="76"/>
        <v>0.11235727787063245</v>
      </c>
      <c r="BV44" s="127">
        <f t="shared" si="77"/>
        <v>9.8431600348533252E-2</v>
      </c>
      <c r="BW44" s="128">
        <f t="shared" si="78"/>
        <v>0.13836643755425204</v>
      </c>
      <c r="BX44" s="123">
        <f t="shared" si="79"/>
        <v>7.6096427534127209E-2</v>
      </c>
      <c r="BY44" s="124">
        <f t="shared" si="80"/>
        <v>6.9955483769046103E-2</v>
      </c>
      <c r="BZ44" s="125">
        <f t="shared" si="81"/>
        <v>9.4830090037757775E-2</v>
      </c>
      <c r="CA44" s="126">
        <f t="shared" si="82"/>
        <v>6.6281133137216952E-2</v>
      </c>
      <c r="CB44" s="123">
        <f t="shared" si="83"/>
        <v>1.3389485913447574E-2</v>
      </c>
      <c r="CC44" s="124">
        <f t="shared" si="84"/>
        <v>5.8513105226632542E-2</v>
      </c>
      <c r="CD44" s="125">
        <f t="shared" si="85"/>
        <v>4.2521057217542839E-2</v>
      </c>
      <c r="CE44" s="126">
        <f t="shared" si="86"/>
        <v>0.12804090199856552</v>
      </c>
      <c r="CF44" s="123">
        <f t="shared" si="87"/>
        <v>5.9599186755736278E-2</v>
      </c>
      <c r="CG44" s="124">
        <f t="shared" si="88"/>
        <v>6.5761027397448213E-2</v>
      </c>
      <c r="CH44" s="125">
        <f t="shared" si="89"/>
        <v>0.16308451931455126</v>
      </c>
      <c r="CI44" s="123">
        <f t="shared" si="90"/>
        <v>0.1028818421916077</v>
      </c>
      <c r="CJ44" s="129">
        <f t="shared" ref="CJ44" si="103">AB44/AB64</f>
        <v>8.4794601517091908E-2</v>
      </c>
      <c r="CK44" s="130">
        <f t="shared" ref="CK44" si="104">AC44/AC64</f>
        <v>8.573580432876915E-2</v>
      </c>
    </row>
    <row r="45" spans="1:93" ht="13.8" thickBot="1" x14ac:dyDescent="0.3">
      <c r="A45" s="131" t="s">
        <v>21</v>
      </c>
      <c r="B45" s="273">
        <v>4034</v>
      </c>
      <c r="C45" s="274">
        <v>1380.0146634011555</v>
      </c>
      <c r="D45" s="275">
        <v>1800</v>
      </c>
      <c r="E45" s="276">
        <v>1267.6359897010802</v>
      </c>
      <c r="F45" s="273">
        <v>2766</v>
      </c>
      <c r="G45" s="277">
        <v>1365.9389286611404</v>
      </c>
      <c r="H45" s="275">
        <v>3902</v>
      </c>
      <c r="I45" s="276">
        <v>2485.2404232604872</v>
      </c>
      <c r="J45" s="273">
        <v>265</v>
      </c>
      <c r="K45" s="277">
        <v>1171.2152411454408</v>
      </c>
      <c r="L45" s="275">
        <v>1004</v>
      </c>
      <c r="M45" s="273">
        <v>4598.8462383823162</v>
      </c>
      <c r="N45" s="278">
        <v>2945</v>
      </c>
      <c r="O45" s="279">
        <v>4674.7718852047228</v>
      </c>
      <c r="P45" s="273">
        <v>2294</v>
      </c>
      <c r="Q45" s="277">
        <v>2384.2719794021605</v>
      </c>
      <c r="R45" s="275">
        <v>2865</v>
      </c>
      <c r="S45" s="276">
        <v>2021.2495604119567</v>
      </c>
      <c r="T45" s="273">
        <v>273</v>
      </c>
      <c r="U45" s="277">
        <v>1681.4901092690279</v>
      </c>
      <c r="V45" s="275">
        <v>1107</v>
      </c>
      <c r="W45" s="276">
        <v>3963.1751444360712</v>
      </c>
      <c r="X45" s="273">
        <v>1736</v>
      </c>
      <c r="Y45" s="277">
        <v>2128.2243154986186</v>
      </c>
      <c r="Z45" s="275">
        <v>4837</v>
      </c>
      <c r="AA45" s="273">
        <v>3178.9255212258226</v>
      </c>
      <c r="AB45" s="286">
        <f t="shared" si="63"/>
        <v>29828</v>
      </c>
      <c r="AC45" s="287">
        <f t="shared" si="93"/>
        <v>32300.999999999996</v>
      </c>
      <c r="AE45" t="s">
        <v>85</v>
      </c>
      <c r="BI45" s="131" t="s">
        <v>21</v>
      </c>
      <c r="BJ45" s="123">
        <f t="shared" si="94"/>
        <v>0.13524205444548745</v>
      </c>
      <c r="BK45" s="124">
        <f t="shared" si="95"/>
        <v>4.2723589467854116E-2</v>
      </c>
      <c r="BL45" s="125">
        <f t="shared" si="67"/>
        <v>6.0345983639533321E-2</v>
      </c>
      <c r="BM45" s="126">
        <f t="shared" si="68"/>
        <v>3.924448127615493E-2</v>
      </c>
      <c r="BN45" s="123">
        <f t="shared" si="69"/>
        <v>9.2731661526082879E-2</v>
      </c>
      <c r="BO45" s="124">
        <f t="shared" si="70"/>
        <v>4.2287821697815565E-2</v>
      </c>
      <c r="BP45" s="125">
        <f t="shared" si="71"/>
        <v>0.13081668231192167</v>
      </c>
      <c r="BQ45" s="126">
        <f t="shared" si="72"/>
        <v>7.6940045919955652E-2</v>
      </c>
      <c r="BR45" s="123">
        <f t="shared" si="73"/>
        <v>8.8842698135979618E-3</v>
      </c>
      <c r="BS45" s="124">
        <f t="shared" si="74"/>
        <v>3.6259411199202528E-2</v>
      </c>
      <c r="BT45" s="125">
        <f t="shared" si="75"/>
        <v>3.3659648652273035E-2</v>
      </c>
      <c r="BU45" s="123">
        <f t="shared" si="76"/>
        <v>0.14237473262073364</v>
      </c>
      <c r="BV45" s="127">
        <f t="shared" si="77"/>
        <v>9.87327343435698E-2</v>
      </c>
      <c r="BW45" s="128">
        <f t="shared" si="78"/>
        <v>0.14472529906828654</v>
      </c>
      <c r="BX45" s="123">
        <f t="shared" si="79"/>
        <v>7.6907603593938584E-2</v>
      </c>
      <c r="BY45" s="124">
        <f t="shared" si="80"/>
        <v>7.3814184681655695E-2</v>
      </c>
      <c r="BZ45" s="125">
        <f t="shared" si="81"/>
        <v>9.6050690626257207E-2</v>
      </c>
      <c r="CA45" s="126">
        <f t="shared" si="82"/>
        <v>6.2575448450882545E-2</v>
      </c>
      <c r="CB45" s="123">
        <f t="shared" si="83"/>
        <v>9.1524741853292214E-3</v>
      </c>
      <c r="CC45" s="124">
        <f t="shared" si="84"/>
        <v>5.2056905645925147E-2</v>
      </c>
      <c r="CD45" s="125">
        <f t="shared" si="85"/>
        <v>3.7112779938312995E-2</v>
      </c>
      <c r="CE45" s="126">
        <f t="shared" si="86"/>
        <v>0.12269512226977715</v>
      </c>
      <c r="CF45" s="123">
        <f t="shared" si="87"/>
        <v>5.8200348665683251E-2</v>
      </c>
      <c r="CG45" s="124">
        <f t="shared" si="88"/>
        <v>6.5887257840271787E-2</v>
      </c>
      <c r="CH45" s="125">
        <f t="shared" si="89"/>
        <v>0.1621630682580126</v>
      </c>
      <c r="CI45" s="123">
        <f t="shared" si="90"/>
        <v>9.8415699861484879E-2</v>
      </c>
      <c r="CJ45" s="129">
        <f t="shared" ref="CJ45" si="105">AB45/AB64</f>
        <v>7.3460742783962169E-2</v>
      </c>
      <c r="CK45" s="130">
        <f t="shared" ref="CK45" si="106">AC45/AC64</f>
        <v>7.97624486066697E-2</v>
      </c>
    </row>
    <row r="46" spans="1:93" ht="14.4" thickTop="1" thickBot="1" x14ac:dyDescent="0.3">
      <c r="A46" s="139" t="s">
        <v>22</v>
      </c>
      <c r="B46" s="187">
        <v>2859</v>
      </c>
      <c r="C46" s="188">
        <v>1312</v>
      </c>
      <c r="D46" s="189">
        <v>1406</v>
      </c>
      <c r="E46" s="190">
        <v>925</v>
      </c>
      <c r="F46" s="187">
        <v>2273</v>
      </c>
      <c r="G46" s="191">
        <v>911</v>
      </c>
      <c r="H46" s="189">
        <v>3105</v>
      </c>
      <c r="I46" s="190">
        <v>2127</v>
      </c>
      <c r="J46" s="187">
        <v>278</v>
      </c>
      <c r="K46" s="191">
        <v>915</v>
      </c>
      <c r="L46" s="189">
        <v>750</v>
      </c>
      <c r="M46" s="187">
        <v>2791</v>
      </c>
      <c r="N46" s="192">
        <v>2118</v>
      </c>
      <c r="O46" s="193">
        <v>3640</v>
      </c>
      <c r="P46" s="187">
        <v>1402</v>
      </c>
      <c r="Q46" s="191">
        <v>1649</v>
      </c>
      <c r="R46" s="189">
        <v>2276</v>
      </c>
      <c r="S46" s="190">
        <v>1682</v>
      </c>
      <c r="T46" s="187">
        <v>247</v>
      </c>
      <c r="U46" s="191">
        <v>904</v>
      </c>
      <c r="V46" s="189">
        <v>857</v>
      </c>
      <c r="W46" s="190">
        <v>3062</v>
      </c>
      <c r="X46" s="187">
        <v>1411</v>
      </c>
      <c r="Y46" s="191">
        <v>1201</v>
      </c>
      <c r="Z46" s="189">
        <v>3761</v>
      </c>
      <c r="AA46" s="187">
        <v>2808</v>
      </c>
      <c r="AB46" s="162">
        <f t="shared" si="63"/>
        <v>22743</v>
      </c>
      <c r="AC46" s="165">
        <f t="shared" si="93"/>
        <v>23927</v>
      </c>
      <c r="AE46" s="296" t="s">
        <v>0</v>
      </c>
      <c r="AF46" s="298" t="s">
        <v>1</v>
      </c>
      <c r="AG46" s="299"/>
      <c r="AH46" s="298" t="s">
        <v>2</v>
      </c>
      <c r="AI46" s="299"/>
      <c r="AJ46" s="298" t="s">
        <v>3</v>
      </c>
      <c r="AK46" s="299"/>
      <c r="AL46" s="298" t="s">
        <v>4</v>
      </c>
      <c r="AM46" s="299"/>
      <c r="AN46" s="298" t="s">
        <v>5</v>
      </c>
      <c r="AO46" s="299"/>
      <c r="AP46" s="298" t="s">
        <v>6</v>
      </c>
      <c r="AQ46" s="299"/>
      <c r="AR46" s="298" t="s">
        <v>7</v>
      </c>
      <c r="AS46" s="299"/>
      <c r="AT46" s="298" t="s">
        <v>8</v>
      </c>
      <c r="AU46" s="299"/>
      <c r="AV46" s="298" t="s">
        <v>9</v>
      </c>
      <c r="AW46" s="299"/>
      <c r="AX46" s="298" t="s">
        <v>10</v>
      </c>
      <c r="AY46" s="299"/>
      <c r="AZ46" s="298" t="s">
        <v>11</v>
      </c>
      <c r="BA46" s="299"/>
      <c r="BB46" s="298" t="s">
        <v>12</v>
      </c>
      <c r="BC46" s="299"/>
      <c r="BD46" s="300" t="s">
        <v>40</v>
      </c>
      <c r="BE46" s="301"/>
      <c r="BF46" s="302" t="s">
        <v>41</v>
      </c>
      <c r="BG46" s="303"/>
      <c r="BI46" s="139" t="s">
        <v>22</v>
      </c>
      <c r="BJ46" s="123">
        <f t="shared" si="94"/>
        <v>0.12570900936551907</v>
      </c>
      <c r="BK46" s="124">
        <f t="shared" si="95"/>
        <v>5.4833451749070089E-2</v>
      </c>
      <c r="BL46" s="125">
        <f t="shared" si="67"/>
        <v>6.1821219715956555E-2</v>
      </c>
      <c r="BM46" s="126">
        <f t="shared" si="68"/>
        <v>3.8659255234672125E-2</v>
      </c>
      <c r="BN46" s="123">
        <f t="shared" si="69"/>
        <v>9.9942839555027918E-2</v>
      </c>
      <c r="BO46" s="124">
        <f t="shared" si="70"/>
        <v>3.8074142182471682E-2</v>
      </c>
      <c r="BP46" s="125">
        <f t="shared" si="71"/>
        <v>0.1365255243371587</v>
      </c>
      <c r="BQ46" s="126">
        <f t="shared" si="72"/>
        <v>8.8895390145024455E-2</v>
      </c>
      <c r="BR46" s="123">
        <f t="shared" si="73"/>
        <v>1.2223541309413886E-2</v>
      </c>
      <c r="BS46" s="124">
        <f t="shared" si="74"/>
        <v>3.824131734024324E-2</v>
      </c>
      <c r="BT46" s="125">
        <f t="shared" si="75"/>
        <v>3.2977179791584224E-2</v>
      </c>
      <c r="BU46" s="123">
        <f t="shared" si="76"/>
        <v>0.1166464663351026</v>
      </c>
      <c r="BV46" s="127">
        <f t="shared" si="77"/>
        <v>9.3127555731433845E-2</v>
      </c>
      <c r="BW46" s="128">
        <f t="shared" si="78"/>
        <v>0.15212939357211519</v>
      </c>
      <c r="BX46" s="123">
        <f t="shared" si="79"/>
        <v>6.1645341423734776E-2</v>
      </c>
      <c r="BY46" s="124">
        <f t="shared" si="80"/>
        <v>6.8917958791323605E-2</v>
      </c>
      <c r="BZ46" s="125">
        <f t="shared" si="81"/>
        <v>0.10007474827419426</v>
      </c>
      <c r="CA46" s="126">
        <f t="shared" si="82"/>
        <v>7.0297153842938942E-2</v>
      </c>
      <c r="CB46" s="123">
        <f t="shared" si="83"/>
        <v>1.086048454469507E-2</v>
      </c>
      <c r="CC46" s="124">
        <f t="shared" si="84"/>
        <v>3.7781585656371464E-2</v>
      </c>
      <c r="CD46" s="125">
        <f t="shared" si="85"/>
        <v>3.7681924108516909E-2</v>
      </c>
      <c r="CE46" s="126">
        <f t="shared" si="86"/>
        <v>0.12797258327412547</v>
      </c>
      <c r="CF46" s="123">
        <f t="shared" si="87"/>
        <v>6.2041067581233789E-2</v>
      </c>
      <c r="CG46" s="124">
        <f t="shared" si="88"/>
        <v>5.0194341120909432E-2</v>
      </c>
      <c r="CH46" s="125">
        <f t="shared" si="89"/>
        <v>0.16536956426153102</v>
      </c>
      <c r="CI46" s="123">
        <f t="shared" si="90"/>
        <v>0.11735696075563171</v>
      </c>
      <c r="CJ46" s="129">
        <f t="shared" ref="CJ46" si="107">AB46/AB64</f>
        <v>5.6011722982957347E-2</v>
      </c>
      <c r="CK46" s="130">
        <f t="shared" ref="CK46" si="108">AC46/AC64</f>
        <v>5.9084118380600792E-2</v>
      </c>
    </row>
    <row r="47" spans="1:93" ht="15" thickTop="1" thickBot="1" x14ac:dyDescent="0.35">
      <c r="A47" s="131" t="s">
        <v>23</v>
      </c>
      <c r="B47" s="180">
        <v>2151</v>
      </c>
      <c r="C47" s="181">
        <v>1271</v>
      </c>
      <c r="D47" s="182">
        <v>963</v>
      </c>
      <c r="E47" s="183">
        <v>757</v>
      </c>
      <c r="F47" s="180">
        <v>1316</v>
      </c>
      <c r="G47" s="184">
        <v>889</v>
      </c>
      <c r="H47" s="182">
        <v>2493</v>
      </c>
      <c r="I47" s="183">
        <v>2011</v>
      </c>
      <c r="J47" s="180">
        <v>300</v>
      </c>
      <c r="K47" s="184">
        <v>595</v>
      </c>
      <c r="L47" s="182">
        <v>744</v>
      </c>
      <c r="M47" s="180">
        <v>1900</v>
      </c>
      <c r="N47" s="185">
        <v>1803</v>
      </c>
      <c r="O47" s="186">
        <v>2439</v>
      </c>
      <c r="P47" s="180">
        <v>1229</v>
      </c>
      <c r="Q47" s="184">
        <v>1089</v>
      </c>
      <c r="R47" s="182">
        <v>1677</v>
      </c>
      <c r="S47" s="183">
        <v>1349</v>
      </c>
      <c r="T47" s="180">
        <v>298</v>
      </c>
      <c r="U47" s="184">
        <v>510</v>
      </c>
      <c r="V47" s="182">
        <v>826</v>
      </c>
      <c r="W47" s="183">
        <v>2465</v>
      </c>
      <c r="X47" s="180">
        <v>1096</v>
      </c>
      <c r="Y47" s="184">
        <v>708</v>
      </c>
      <c r="Z47" s="182">
        <v>2972</v>
      </c>
      <c r="AA47" s="180">
        <v>2979</v>
      </c>
      <c r="AB47" s="162">
        <f t="shared" si="63"/>
        <v>17868</v>
      </c>
      <c r="AC47" s="165">
        <f t="shared" si="93"/>
        <v>18962</v>
      </c>
      <c r="AE47" s="297"/>
      <c r="AF47" s="111" t="s">
        <v>14</v>
      </c>
      <c r="AG47" s="112" t="s">
        <v>15</v>
      </c>
      <c r="AH47" s="113" t="s">
        <v>14</v>
      </c>
      <c r="AI47" s="114" t="s">
        <v>15</v>
      </c>
      <c r="AJ47" s="111" t="s">
        <v>14</v>
      </c>
      <c r="AK47" s="112" t="s">
        <v>15</v>
      </c>
      <c r="AL47" s="113" t="s">
        <v>14</v>
      </c>
      <c r="AM47" s="114" t="s">
        <v>15</v>
      </c>
      <c r="AN47" s="111" t="s">
        <v>14</v>
      </c>
      <c r="AO47" s="112" t="s">
        <v>15</v>
      </c>
      <c r="AP47" s="113" t="s">
        <v>14</v>
      </c>
      <c r="AQ47" s="111" t="s">
        <v>15</v>
      </c>
      <c r="AR47" s="115" t="s">
        <v>14</v>
      </c>
      <c r="AS47" s="116" t="s">
        <v>15</v>
      </c>
      <c r="AT47" s="111" t="s">
        <v>14</v>
      </c>
      <c r="AU47" s="112" t="s">
        <v>15</v>
      </c>
      <c r="AV47" s="113" t="s">
        <v>14</v>
      </c>
      <c r="AW47" s="114" t="s">
        <v>15</v>
      </c>
      <c r="AX47" s="111" t="s">
        <v>14</v>
      </c>
      <c r="AY47" s="112" t="s">
        <v>15</v>
      </c>
      <c r="AZ47" s="113" t="s">
        <v>14</v>
      </c>
      <c r="BA47" s="114" t="s">
        <v>15</v>
      </c>
      <c r="BB47" s="111" t="s">
        <v>14</v>
      </c>
      <c r="BC47" s="112" t="s">
        <v>15</v>
      </c>
      <c r="BD47" s="26" t="s">
        <v>14</v>
      </c>
      <c r="BE47" s="117" t="s">
        <v>15</v>
      </c>
      <c r="BF47" s="168" t="s">
        <v>14</v>
      </c>
      <c r="BG47" s="169" t="s">
        <v>15</v>
      </c>
      <c r="BI47" s="131" t="s">
        <v>23</v>
      </c>
      <c r="BJ47" s="123">
        <f t="shared" si="94"/>
        <v>0.12038280725319006</v>
      </c>
      <c r="BK47" s="124">
        <f t="shared" si="95"/>
        <v>6.7028794430967195E-2</v>
      </c>
      <c r="BL47" s="125">
        <f t="shared" si="67"/>
        <v>5.3895231699126932E-2</v>
      </c>
      <c r="BM47" s="126">
        <f t="shared" si="68"/>
        <v>3.9921949161480855E-2</v>
      </c>
      <c r="BN47" s="123">
        <f t="shared" si="69"/>
        <v>7.3651220058204611E-2</v>
      </c>
      <c r="BO47" s="124">
        <f t="shared" si="70"/>
        <v>4.6883240164539604E-2</v>
      </c>
      <c r="BP47" s="125">
        <f t="shared" si="71"/>
        <v>0.13952316991269309</v>
      </c>
      <c r="BQ47" s="126">
        <f t="shared" si="72"/>
        <v>0.10605421369053897</v>
      </c>
      <c r="BR47" s="123">
        <f t="shared" si="73"/>
        <v>1.6789791806581598E-2</v>
      </c>
      <c r="BS47" s="124">
        <f t="shared" si="74"/>
        <v>3.1378546566817843E-2</v>
      </c>
      <c r="BT47" s="125">
        <f t="shared" si="75"/>
        <v>4.1638683680322364E-2</v>
      </c>
      <c r="BU47" s="123">
        <f t="shared" si="76"/>
        <v>0.10020040080160321</v>
      </c>
      <c r="BV47" s="127">
        <f t="shared" si="77"/>
        <v>0.10090664875755541</v>
      </c>
      <c r="BW47" s="128">
        <f t="shared" si="78"/>
        <v>0.12862567239742642</v>
      </c>
      <c r="BX47" s="123">
        <f t="shared" si="79"/>
        <v>6.8782180434295945E-2</v>
      </c>
      <c r="BY47" s="124">
        <f t="shared" si="80"/>
        <v>5.7430650775234682E-2</v>
      </c>
      <c r="BZ47" s="125">
        <f t="shared" si="81"/>
        <v>9.3854936198791136E-2</v>
      </c>
      <c r="CA47" s="126">
        <f t="shared" si="82"/>
        <v>7.1142284569138278E-2</v>
      </c>
      <c r="CB47" s="123">
        <f t="shared" si="83"/>
        <v>1.6677859861204389E-2</v>
      </c>
      <c r="CC47" s="124">
        <f t="shared" si="84"/>
        <v>2.6895897057272439E-2</v>
      </c>
      <c r="CD47" s="125">
        <f t="shared" si="85"/>
        <v>4.6227893440788002E-2</v>
      </c>
      <c r="CE47" s="126">
        <f t="shared" si="86"/>
        <v>0.12999683577681678</v>
      </c>
      <c r="CF47" s="123">
        <f t="shared" si="87"/>
        <v>6.1338706066711442E-2</v>
      </c>
      <c r="CG47" s="124">
        <f t="shared" si="88"/>
        <v>3.7337833561860566E-2</v>
      </c>
      <c r="CH47" s="125">
        <f t="shared" si="89"/>
        <v>0.16633087083053502</v>
      </c>
      <c r="CI47" s="123">
        <f t="shared" si="90"/>
        <v>0.15710368104630312</v>
      </c>
      <c r="CJ47" s="129">
        <f t="shared" ref="CJ47" si="109">AB47/AB64</f>
        <v>4.4005516697862276E-2</v>
      </c>
      <c r="CK47" s="130">
        <f t="shared" ref="CK47" si="110">AC47/AC64</f>
        <v>4.6823799587618682E-2</v>
      </c>
    </row>
    <row r="48" spans="1:93" ht="13.8" thickTop="1" x14ac:dyDescent="0.25">
      <c r="A48" s="139" t="s">
        <v>24</v>
      </c>
      <c r="B48" s="194">
        <v>1964</v>
      </c>
      <c r="C48" s="188">
        <v>1238</v>
      </c>
      <c r="D48" s="189">
        <v>921</v>
      </c>
      <c r="E48" s="190">
        <v>617</v>
      </c>
      <c r="F48" s="187">
        <v>1871</v>
      </c>
      <c r="G48" s="191">
        <v>771</v>
      </c>
      <c r="H48" s="189">
        <v>2419</v>
      </c>
      <c r="I48" s="190">
        <v>1916</v>
      </c>
      <c r="J48" s="187">
        <v>313</v>
      </c>
      <c r="K48" s="191">
        <v>487</v>
      </c>
      <c r="L48" s="189">
        <v>813</v>
      </c>
      <c r="M48" s="187">
        <v>1566</v>
      </c>
      <c r="N48" s="192">
        <v>1760</v>
      </c>
      <c r="O48" s="195">
        <v>2328</v>
      </c>
      <c r="P48" s="187">
        <v>1164</v>
      </c>
      <c r="Q48" s="191">
        <v>881</v>
      </c>
      <c r="R48" s="189">
        <v>1660</v>
      </c>
      <c r="S48" s="190">
        <v>1268</v>
      </c>
      <c r="T48" s="187">
        <v>301</v>
      </c>
      <c r="U48" s="191">
        <v>421</v>
      </c>
      <c r="V48" s="189">
        <v>827</v>
      </c>
      <c r="W48" s="196">
        <v>2343</v>
      </c>
      <c r="X48" s="187">
        <v>943</v>
      </c>
      <c r="Y48" s="191">
        <v>593</v>
      </c>
      <c r="Z48" s="189">
        <v>2917</v>
      </c>
      <c r="AA48" s="187">
        <v>2728</v>
      </c>
      <c r="AB48" s="162">
        <f t="shared" si="63"/>
        <v>17873</v>
      </c>
      <c r="AC48" s="165">
        <f t="shared" si="93"/>
        <v>17157</v>
      </c>
      <c r="AE48" s="254" t="str">
        <f>$AE$17</f>
        <v>17:00 - 17:59</v>
      </c>
      <c r="AF48" s="120">
        <f t="shared" ref="AF48:AO49" si="111">SUMIF($A$9:$A$32,$AE48,B$40:B$63)</f>
        <v>1918</v>
      </c>
      <c r="AG48" s="177">
        <f t="shared" si="111"/>
        <v>4204.8456481179846</v>
      </c>
      <c r="AH48" s="121">
        <f t="shared" si="111"/>
        <v>1668</v>
      </c>
      <c r="AI48" s="172">
        <f t="shared" si="111"/>
        <v>1527.7358959931294</v>
      </c>
      <c r="AJ48" s="120">
        <f t="shared" si="111"/>
        <v>1655</v>
      </c>
      <c r="AK48" s="122">
        <f t="shared" si="111"/>
        <v>3113.9587170906507</v>
      </c>
      <c r="AL48" s="121">
        <f t="shared" si="111"/>
        <v>2786</v>
      </c>
      <c r="AM48" s="172">
        <f t="shared" si="111"/>
        <v>5135.3676074273699</v>
      </c>
      <c r="AN48" s="120">
        <f t="shared" si="111"/>
        <v>1336</v>
      </c>
      <c r="AO48" s="122">
        <f t="shared" si="111"/>
        <v>313.68409986081087</v>
      </c>
      <c r="AP48" s="121">
        <f t="shared" ref="AP48:AY49" si="112">SUMIF($A$9:$A$32,$AE48,L$40:L$63)</f>
        <v>3700</v>
      </c>
      <c r="AQ48" s="120">
        <f t="shared" si="112"/>
        <v>1031.5342790298221</v>
      </c>
      <c r="AR48" s="171">
        <f t="shared" si="112"/>
        <v>4662</v>
      </c>
      <c r="AS48" s="173">
        <f t="shared" si="112"/>
        <v>2863.1946575058487</v>
      </c>
      <c r="AT48" s="120">
        <f t="shared" si="112"/>
        <v>2342</v>
      </c>
      <c r="AU48" s="122">
        <f t="shared" si="112"/>
        <v>1912.3689104747239</v>
      </c>
      <c r="AV48" s="121">
        <f t="shared" si="112"/>
        <v>2310</v>
      </c>
      <c r="AW48" s="172">
        <f t="shared" si="112"/>
        <v>3132.054224538751</v>
      </c>
      <c r="AX48" s="120">
        <f t="shared" si="112"/>
        <v>1780</v>
      </c>
      <c r="AY48" s="122">
        <f t="shared" si="112"/>
        <v>358.88177806734387</v>
      </c>
      <c r="AZ48" s="121">
        <f t="shared" ref="AZ48:BE49" si="113">SUMIF($A$9:$A$32,$AE48,V$40:V$63)</f>
        <v>4241</v>
      </c>
      <c r="BA48" s="172">
        <f t="shared" si="113"/>
        <v>2255.2173719904049</v>
      </c>
      <c r="BB48" s="120">
        <f t="shared" si="113"/>
        <v>2825</v>
      </c>
      <c r="BC48" s="122">
        <f t="shared" si="113"/>
        <v>767.99455089288358</v>
      </c>
      <c r="BD48" s="21">
        <f t="shared" si="113"/>
        <v>3826</v>
      </c>
      <c r="BE48" s="176">
        <f t="shared" si="113"/>
        <v>5453.1622590102761</v>
      </c>
      <c r="BF48" s="162">
        <f>AF48+AH48+AJ48+AL48+AN48+AP48+AR48+AT48+AV48+AX48+AZ48+BB48+BD48</f>
        <v>35049</v>
      </c>
      <c r="BG48" s="163">
        <f>AG48+AI48+AK48+AM48+AO48+AQ48+AS48+AU48+AW48+AY48+BA48+BC48+BE48</f>
        <v>32070</v>
      </c>
      <c r="BI48" s="139" t="s">
        <v>24</v>
      </c>
      <c r="BJ48" s="123">
        <f t="shared" si="94"/>
        <v>0.10988642085827785</v>
      </c>
      <c r="BK48" s="124">
        <f t="shared" si="95"/>
        <v>7.2157137028618062E-2</v>
      </c>
      <c r="BL48" s="125">
        <f t="shared" si="67"/>
        <v>5.1530241145862472E-2</v>
      </c>
      <c r="BM48" s="126">
        <f t="shared" si="68"/>
        <v>3.5961998018301571E-2</v>
      </c>
      <c r="BN48" s="123">
        <f t="shared" si="69"/>
        <v>0.10468304145918425</v>
      </c>
      <c r="BO48" s="124">
        <f t="shared" si="70"/>
        <v>4.4937926210876028E-2</v>
      </c>
      <c r="BP48" s="125">
        <f t="shared" si="71"/>
        <v>0.13534381469255302</v>
      </c>
      <c r="BQ48" s="126">
        <f t="shared" si="72"/>
        <v>0.11167453517514717</v>
      </c>
      <c r="BR48" s="123">
        <f t="shared" si="73"/>
        <v>1.7512448945336542E-2</v>
      </c>
      <c r="BS48" s="124">
        <f t="shared" si="74"/>
        <v>2.8384915777816634E-2</v>
      </c>
      <c r="BT48" s="125">
        <f t="shared" si="75"/>
        <v>4.5487607004979579E-2</v>
      </c>
      <c r="BU48" s="123">
        <f t="shared" si="76"/>
        <v>9.1274698373841584E-2</v>
      </c>
      <c r="BV48" s="127">
        <f t="shared" si="77"/>
        <v>9.8472556369943495E-2</v>
      </c>
      <c r="BW48" s="128">
        <f t="shared" si="78"/>
        <v>0.13568805735268405</v>
      </c>
      <c r="BX48" s="123">
        <f t="shared" si="79"/>
        <v>6.5126167962848994E-2</v>
      </c>
      <c r="BY48" s="124">
        <f t="shared" si="80"/>
        <v>5.1349303491286358E-2</v>
      </c>
      <c r="BZ48" s="125">
        <f t="shared" si="81"/>
        <v>9.2877524758014876E-2</v>
      </c>
      <c r="CA48" s="126">
        <f t="shared" si="82"/>
        <v>7.3905694468729966E-2</v>
      </c>
      <c r="CB48" s="123">
        <f t="shared" si="83"/>
        <v>1.6841045151905109E-2</v>
      </c>
      <c r="CC48" s="124">
        <f t="shared" si="84"/>
        <v>2.4538089409570439E-2</v>
      </c>
      <c r="CD48" s="125">
        <f t="shared" si="85"/>
        <v>4.6270911430649583E-2</v>
      </c>
      <c r="CE48" s="126">
        <f t="shared" si="86"/>
        <v>0.13656233607273999</v>
      </c>
      <c r="CF48" s="123">
        <f t="shared" si="87"/>
        <v>5.2761148100486766E-2</v>
      </c>
      <c r="CG48" s="124">
        <f t="shared" si="88"/>
        <v>3.4563152066212043E-2</v>
      </c>
      <c r="CH48" s="125">
        <f t="shared" si="89"/>
        <v>0.16320707211995747</v>
      </c>
      <c r="CI48" s="123">
        <f t="shared" si="90"/>
        <v>0.15900215655417613</v>
      </c>
      <c r="CJ48" s="129">
        <f t="shared" ref="CJ48" si="114">AB48/AB64</f>
        <v>4.4017830755590584E-2</v>
      </c>
      <c r="CK48" s="130">
        <f t="shared" ref="CK48" si="115">AC48/AC64</f>
        <v>4.2366624276172014E-2</v>
      </c>
    </row>
    <row r="49" spans="1:89" x14ac:dyDescent="0.25">
      <c r="A49" s="131" t="s">
        <v>25</v>
      </c>
      <c r="B49" s="197">
        <v>1864</v>
      </c>
      <c r="C49" s="181">
        <v>1382</v>
      </c>
      <c r="D49" s="182">
        <v>789</v>
      </c>
      <c r="E49" s="183">
        <v>648</v>
      </c>
      <c r="F49" s="180">
        <v>1432</v>
      </c>
      <c r="G49" s="184">
        <v>760</v>
      </c>
      <c r="H49" s="182">
        <v>2347</v>
      </c>
      <c r="I49" s="183">
        <v>2001</v>
      </c>
      <c r="J49" s="180">
        <v>297</v>
      </c>
      <c r="K49" s="181">
        <v>425</v>
      </c>
      <c r="L49" s="182">
        <v>771</v>
      </c>
      <c r="M49" s="180">
        <v>1637</v>
      </c>
      <c r="N49" s="185">
        <v>1743</v>
      </c>
      <c r="O49" s="198">
        <v>2329</v>
      </c>
      <c r="P49" s="180">
        <v>1084</v>
      </c>
      <c r="Q49" s="181">
        <v>921</v>
      </c>
      <c r="R49" s="182">
        <v>1463</v>
      </c>
      <c r="S49" s="183">
        <v>1293</v>
      </c>
      <c r="T49" s="189">
        <v>228</v>
      </c>
      <c r="U49" s="180">
        <v>426</v>
      </c>
      <c r="V49" s="182">
        <v>945</v>
      </c>
      <c r="W49" s="199">
        <v>2037</v>
      </c>
      <c r="X49" s="180">
        <v>906</v>
      </c>
      <c r="Y49" s="184">
        <v>583</v>
      </c>
      <c r="Z49" s="182">
        <v>2848</v>
      </c>
      <c r="AA49" s="180">
        <v>3037</v>
      </c>
      <c r="AB49" s="162">
        <f t="shared" si="63"/>
        <v>16717</v>
      </c>
      <c r="AC49" s="165">
        <f t="shared" si="93"/>
        <v>17479</v>
      </c>
      <c r="AE49" s="256" t="str">
        <f>$AE$18</f>
        <v>18:00 - 18:59</v>
      </c>
      <c r="AF49" s="120">
        <f t="shared" si="111"/>
        <v>2018</v>
      </c>
      <c r="AG49" s="181">
        <f t="shared" si="111"/>
        <v>5117.302176696543</v>
      </c>
      <c r="AH49" s="182">
        <f t="shared" si="111"/>
        <v>1332</v>
      </c>
      <c r="AI49" s="183">
        <f t="shared" si="111"/>
        <v>1808.252880921895</v>
      </c>
      <c r="AJ49" s="180">
        <f t="shared" si="111"/>
        <v>1241</v>
      </c>
      <c r="AK49" s="184">
        <f t="shared" si="111"/>
        <v>3164.1499146393512</v>
      </c>
      <c r="AL49" s="182">
        <f t="shared" si="111"/>
        <v>2670</v>
      </c>
      <c r="AM49" s="183">
        <f t="shared" si="111"/>
        <v>5868.7550149381132</v>
      </c>
      <c r="AN49" s="180">
        <f t="shared" si="111"/>
        <v>940</v>
      </c>
      <c r="AO49" s="184">
        <f t="shared" si="111"/>
        <v>325.40738369611609</v>
      </c>
      <c r="AP49" s="182">
        <f t="shared" si="112"/>
        <v>3893</v>
      </c>
      <c r="AQ49" s="180">
        <f t="shared" si="112"/>
        <v>1050.3890311566367</v>
      </c>
      <c r="AR49" s="185">
        <f t="shared" si="112"/>
        <v>4947</v>
      </c>
      <c r="AS49" s="186">
        <f t="shared" si="112"/>
        <v>2948.9646286811781</v>
      </c>
      <c r="AT49" s="180">
        <f t="shared" si="112"/>
        <v>2364</v>
      </c>
      <c r="AU49" s="184">
        <f t="shared" si="112"/>
        <v>2418.0467883055912</v>
      </c>
      <c r="AV49" s="182">
        <f t="shared" si="112"/>
        <v>2213</v>
      </c>
      <c r="AW49" s="183">
        <f t="shared" si="112"/>
        <v>3556.3167947076399</v>
      </c>
      <c r="AX49" s="180">
        <f t="shared" si="112"/>
        <v>1698</v>
      </c>
      <c r="AY49" s="184">
        <f t="shared" si="112"/>
        <v>352.42210840802392</v>
      </c>
      <c r="AZ49" s="182">
        <f t="shared" si="113"/>
        <v>4568</v>
      </c>
      <c r="BA49" s="183">
        <f t="shared" si="113"/>
        <v>2353.0369718309857</v>
      </c>
      <c r="BB49" s="180">
        <f t="shared" si="113"/>
        <v>2759</v>
      </c>
      <c r="BC49" s="184">
        <f t="shared" si="113"/>
        <v>985.2356487409304</v>
      </c>
      <c r="BD49" s="182">
        <f t="shared" si="113"/>
        <v>3672</v>
      </c>
      <c r="BE49" s="180">
        <f t="shared" si="113"/>
        <v>6175.7206572769956</v>
      </c>
      <c r="BF49" s="164">
        <f>SUM(AF49,AH49,AJ49,AL49,AN49,AP49,AR49,AT49,AV49,AX49,AZ49,BB49,BD49)</f>
        <v>34315</v>
      </c>
      <c r="BG49" s="165">
        <f>SUM(AG49,AI49,AK49,AM49,AO49,AQ49,AS49,AU49,AW49,AY49,BA49,BC49,BE49)</f>
        <v>36123.999999999993</v>
      </c>
      <c r="BI49" s="131" t="s">
        <v>25</v>
      </c>
      <c r="BJ49" s="123">
        <f t="shared" si="94"/>
        <v>0.11150326015433391</v>
      </c>
      <c r="BK49" s="124">
        <f t="shared" si="95"/>
        <v>7.9066308141198013E-2</v>
      </c>
      <c r="BL49" s="125">
        <f t="shared" si="67"/>
        <v>4.7197463659747564E-2</v>
      </c>
      <c r="BM49" s="126">
        <f t="shared" si="68"/>
        <v>3.7073059099490817E-2</v>
      </c>
      <c r="BN49" s="123">
        <f t="shared" si="69"/>
        <v>8.566130286534665E-2</v>
      </c>
      <c r="BO49" s="124">
        <f t="shared" si="70"/>
        <v>4.3480748326563304E-2</v>
      </c>
      <c r="BP49" s="125">
        <f t="shared" si="71"/>
        <v>0.14039600406771549</v>
      </c>
      <c r="BQ49" s="126">
        <f t="shared" si="72"/>
        <v>0.11448023342296471</v>
      </c>
      <c r="BR49" s="123">
        <f t="shared" si="73"/>
        <v>1.7766345636178741E-2</v>
      </c>
      <c r="BS49" s="124">
        <f t="shared" si="74"/>
        <v>2.4314892156301848E-2</v>
      </c>
      <c r="BT49" s="125">
        <f t="shared" si="75"/>
        <v>4.6120715439373093E-2</v>
      </c>
      <c r="BU49" s="123">
        <f t="shared" si="76"/>
        <v>9.3655243434979121E-2</v>
      </c>
      <c r="BV49" s="127">
        <f t="shared" si="77"/>
        <v>0.10426511933959443</v>
      </c>
      <c r="BW49" s="128">
        <f t="shared" si="78"/>
        <v>0.13324560901653412</v>
      </c>
      <c r="BX49" s="123">
        <f t="shared" si="79"/>
        <v>6.4844170604773585E-2</v>
      </c>
      <c r="BY49" s="124">
        <f t="shared" si="80"/>
        <v>5.2691801590480002E-2</v>
      </c>
      <c r="BZ49" s="125">
        <f t="shared" si="81"/>
        <v>8.7515702578213797E-2</v>
      </c>
      <c r="CA49" s="126">
        <f t="shared" si="82"/>
        <v>7.3974483666113616E-2</v>
      </c>
      <c r="CB49" s="123">
        <f t="shared" si="83"/>
        <v>1.3638810791409942E-2</v>
      </c>
      <c r="CC49" s="124">
        <f t="shared" si="84"/>
        <v>2.4372103667257852E-2</v>
      </c>
      <c r="CD49" s="125">
        <f t="shared" si="85"/>
        <v>5.6529281569659626E-2</v>
      </c>
      <c r="CE49" s="126">
        <f t="shared" si="86"/>
        <v>0.11653984781738086</v>
      </c>
      <c r="CF49" s="123">
        <f t="shared" si="87"/>
        <v>5.4196327092181612E-2</v>
      </c>
      <c r="CG49" s="124">
        <f t="shared" si="88"/>
        <v>3.3354310887350538E-2</v>
      </c>
      <c r="CH49" s="125">
        <f t="shared" si="89"/>
        <v>0.17036549620147157</v>
      </c>
      <c r="CI49" s="123">
        <f t="shared" si="90"/>
        <v>0.17375135877338521</v>
      </c>
      <c r="CJ49" s="129">
        <f t="shared" ref="CJ49" si="116">AB49/AB64</f>
        <v>4.1170820608807016E-2</v>
      </c>
      <c r="CK49" s="130">
        <f t="shared" ref="CK49" si="117">AC49/AC64</f>
        <v>4.3161754719543664E-2</v>
      </c>
    </row>
    <row r="50" spans="1:89" ht="13.8" thickBot="1" x14ac:dyDescent="0.3">
      <c r="A50" s="139" t="s">
        <v>26</v>
      </c>
      <c r="B50" s="194">
        <v>1596</v>
      </c>
      <c r="C50" s="188">
        <v>1397</v>
      </c>
      <c r="D50" s="189">
        <v>800</v>
      </c>
      <c r="E50" s="190">
        <v>698</v>
      </c>
      <c r="F50" s="187">
        <v>1136</v>
      </c>
      <c r="G50" s="191">
        <v>947</v>
      </c>
      <c r="H50" s="189">
        <v>2258</v>
      </c>
      <c r="I50" s="190">
        <v>1963</v>
      </c>
      <c r="J50" s="187">
        <v>306</v>
      </c>
      <c r="K50" s="188">
        <v>369</v>
      </c>
      <c r="L50" s="189">
        <v>890</v>
      </c>
      <c r="M50" s="187">
        <v>1387</v>
      </c>
      <c r="N50" s="192">
        <v>1575</v>
      </c>
      <c r="O50" s="195">
        <v>1871</v>
      </c>
      <c r="P50" s="187">
        <v>1153</v>
      </c>
      <c r="Q50" s="188">
        <v>930</v>
      </c>
      <c r="R50" s="189">
        <v>1396</v>
      </c>
      <c r="S50" s="190">
        <v>1293</v>
      </c>
      <c r="T50" s="187">
        <v>282</v>
      </c>
      <c r="U50" s="191">
        <v>422</v>
      </c>
      <c r="V50" s="189">
        <v>984</v>
      </c>
      <c r="W50" s="196">
        <v>1707</v>
      </c>
      <c r="X50" s="187">
        <v>907</v>
      </c>
      <c r="Y50" s="191">
        <v>620</v>
      </c>
      <c r="Z50" s="189">
        <v>2741</v>
      </c>
      <c r="AA50" s="187">
        <v>2503</v>
      </c>
      <c r="AB50" s="162">
        <f t="shared" si="63"/>
        <v>16024</v>
      </c>
      <c r="AC50" s="165">
        <f t="shared" si="93"/>
        <v>16107</v>
      </c>
      <c r="AE50" s="254"/>
      <c r="AF50" s="120"/>
      <c r="AG50" s="188"/>
      <c r="AH50" s="189"/>
      <c r="AI50" s="190"/>
      <c r="AJ50" s="187"/>
      <c r="AK50" s="191"/>
      <c r="AL50" s="189"/>
      <c r="AM50" s="190"/>
      <c r="AN50" s="187"/>
      <c r="AO50" s="191"/>
      <c r="AP50" s="189"/>
      <c r="AQ50" s="187"/>
      <c r="AR50" s="192"/>
      <c r="AS50" s="193"/>
      <c r="AT50" s="187"/>
      <c r="AU50" s="191"/>
      <c r="AV50" s="189"/>
      <c r="AW50" s="190"/>
      <c r="AX50" s="187"/>
      <c r="AY50" s="191"/>
      <c r="AZ50" s="189"/>
      <c r="BA50" s="190"/>
      <c r="BB50" s="187"/>
      <c r="BC50" s="191"/>
      <c r="BD50" s="189"/>
      <c r="BE50" s="187"/>
      <c r="BF50" s="164"/>
      <c r="BG50" s="165"/>
      <c r="BI50" s="139" t="s">
        <v>26</v>
      </c>
      <c r="BJ50" s="123">
        <f t="shared" si="94"/>
        <v>9.9600599101347984E-2</v>
      </c>
      <c r="BK50" s="124">
        <f t="shared" si="95"/>
        <v>8.6732476562985036E-2</v>
      </c>
      <c r="BL50" s="125">
        <f t="shared" si="67"/>
        <v>4.9925112331502743E-2</v>
      </c>
      <c r="BM50" s="126">
        <f t="shared" si="68"/>
        <v>4.3335195877568761E-2</v>
      </c>
      <c r="BN50" s="123">
        <f t="shared" si="69"/>
        <v>7.0893659510733897E-2</v>
      </c>
      <c r="BO50" s="124">
        <f t="shared" si="70"/>
        <v>5.8794313031601167E-2</v>
      </c>
      <c r="BP50" s="125">
        <f t="shared" si="71"/>
        <v>0.1409136295556665</v>
      </c>
      <c r="BQ50" s="126">
        <f t="shared" si="72"/>
        <v>0.12187247780468119</v>
      </c>
      <c r="BR50" s="123">
        <f t="shared" si="73"/>
        <v>1.9096355466799799E-2</v>
      </c>
      <c r="BS50" s="124">
        <f t="shared" si="74"/>
        <v>2.2909294095734774E-2</v>
      </c>
      <c r="BT50" s="125">
        <f t="shared" si="75"/>
        <v>5.5541687468796806E-2</v>
      </c>
      <c r="BU50" s="123">
        <f t="shared" si="76"/>
        <v>8.6111628484509845E-2</v>
      </c>
      <c r="BV50" s="127">
        <f t="shared" si="77"/>
        <v>9.8290064902646038E-2</v>
      </c>
      <c r="BW50" s="128">
        <f t="shared" si="78"/>
        <v>0.11616067548270938</v>
      </c>
      <c r="BX50" s="123">
        <f t="shared" si="79"/>
        <v>7.1954568147778328E-2</v>
      </c>
      <c r="BY50" s="124">
        <f t="shared" si="80"/>
        <v>5.7738871298193335E-2</v>
      </c>
      <c r="BZ50" s="125">
        <f t="shared" si="81"/>
        <v>8.7119321018472293E-2</v>
      </c>
      <c r="CA50" s="126">
        <f t="shared" si="82"/>
        <v>8.0275656546842988E-2</v>
      </c>
      <c r="CB50" s="123">
        <f t="shared" si="83"/>
        <v>1.7598602096854717E-2</v>
      </c>
      <c r="CC50" s="124">
        <f t="shared" si="84"/>
        <v>2.6199788911653317E-2</v>
      </c>
      <c r="CD50" s="125">
        <f t="shared" si="85"/>
        <v>6.1407888167748378E-2</v>
      </c>
      <c r="CE50" s="126">
        <f t="shared" si="86"/>
        <v>0.10597876699571615</v>
      </c>
      <c r="CF50" s="123">
        <f t="shared" si="87"/>
        <v>5.6602596105841237E-2</v>
      </c>
      <c r="CG50" s="124">
        <f t="shared" si="88"/>
        <v>3.8492580865462221E-2</v>
      </c>
      <c r="CH50" s="125">
        <f t="shared" si="89"/>
        <v>0.17105591612581128</v>
      </c>
      <c r="CI50" s="123">
        <f t="shared" si="90"/>
        <v>0.15539827404234183</v>
      </c>
      <c r="CJ50" s="129">
        <f t="shared" ref="CJ50" si="118">AB50/AB64</f>
        <v>3.9464092207664267E-2</v>
      </c>
      <c r="CK50" s="130">
        <f t="shared" ref="CK50" si="119">AC50/AC64</f>
        <v>3.9773807613003594E-2</v>
      </c>
    </row>
    <row r="51" spans="1:89" ht="14.4" thickTop="1" thickBot="1" x14ac:dyDescent="0.3">
      <c r="A51" s="131" t="s">
        <v>27</v>
      </c>
      <c r="B51" s="197">
        <v>1309</v>
      </c>
      <c r="C51" s="181">
        <v>1621</v>
      </c>
      <c r="D51" s="182">
        <v>704</v>
      </c>
      <c r="E51" s="183">
        <v>741</v>
      </c>
      <c r="F51" s="180">
        <v>1089</v>
      </c>
      <c r="G51" s="184">
        <v>997</v>
      </c>
      <c r="H51" s="182">
        <v>1994</v>
      </c>
      <c r="I51" s="183">
        <v>2223</v>
      </c>
      <c r="J51" s="180">
        <v>350</v>
      </c>
      <c r="K51" s="181">
        <v>333</v>
      </c>
      <c r="L51" s="182">
        <v>1135</v>
      </c>
      <c r="M51" s="180">
        <v>1090</v>
      </c>
      <c r="N51" s="185">
        <v>1943</v>
      </c>
      <c r="O51" s="198">
        <v>1585</v>
      </c>
      <c r="P51" s="180">
        <v>1280</v>
      </c>
      <c r="Q51" s="181">
        <v>862</v>
      </c>
      <c r="R51" s="182">
        <v>1189</v>
      </c>
      <c r="S51" s="183">
        <v>1385</v>
      </c>
      <c r="T51" s="180">
        <v>424</v>
      </c>
      <c r="U51" s="184">
        <v>310</v>
      </c>
      <c r="V51" s="182">
        <v>1322</v>
      </c>
      <c r="W51" s="199">
        <v>1544</v>
      </c>
      <c r="X51" s="180">
        <v>862</v>
      </c>
      <c r="Y51" s="184">
        <v>516</v>
      </c>
      <c r="Z51" s="182">
        <v>2716</v>
      </c>
      <c r="AA51" s="180">
        <v>2690</v>
      </c>
      <c r="AB51" s="162">
        <f t="shared" si="63"/>
        <v>16317</v>
      </c>
      <c r="AC51" s="165">
        <f t="shared" si="93"/>
        <v>15897</v>
      </c>
      <c r="AE51" s="251" t="s">
        <v>13</v>
      </c>
      <c r="AF51" s="14">
        <f t="shared" ref="AF51:BG51" si="120">SUM(AF48:AF50)</f>
        <v>3936</v>
      </c>
      <c r="AG51" s="1">
        <f t="shared" si="120"/>
        <v>9322.1478248145286</v>
      </c>
      <c r="AH51" s="14">
        <f t="shared" si="120"/>
        <v>3000</v>
      </c>
      <c r="AI51" s="1">
        <f t="shared" si="120"/>
        <v>3335.9887769150246</v>
      </c>
      <c r="AJ51" s="14">
        <f t="shared" si="120"/>
        <v>2896</v>
      </c>
      <c r="AK51" s="1">
        <f t="shared" si="120"/>
        <v>6278.1086317300014</v>
      </c>
      <c r="AL51" s="14">
        <f t="shared" si="120"/>
        <v>5456</v>
      </c>
      <c r="AM51" s="1">
        <f t="shared" si="120"/>
        <v>11004.122622365483</v>
      </c>
      <c r="AN51" s="14">
        <f t="shared" si="120"/>
        <v>2276</v>
      </c>
      <c r="AO51" s="1">
        <f t="shared" si="120"/>
        <v>639.09148355692696</v>
      </c>
      <c r="AP51" s="14">
        <f t="shared" si="120"/>
        <v>7593</v>
      </c>
      <c r="AQ51" s="1">
        <f t="shared" si="120"/>
        <v>2081.9233101864588</v>
      </c>
      <c r="AR51" s="14">
        <f t="shared" si="120"/>
        <v>9609</v>
      </c>
      <c r="AS51" s="1">
        <f t="shared" si="120"/>
        <v>5812.1592861870267</v>
      </c>
      <c r="AT51" s="14">
        <f t="shared" si="120"/>
        <v>4706</v>
      </c>
      <c r="AU51" s="1">
        <f t="shared" si="120"/>
        <v>4330.4156987803153</v>
      </c>
      <c r="AV51" s="14">
        <f t="shared" si="120"/>
        <v>4523</v>
      </c>
      <c r="AW51" s="1">
        <f t="shared" si="120"/>
        <v>6688.3710192463914</v>
      </c>
      <c r="AX51" s="14">
        <f t="shared" si="120"/>
        <v>3478</v>
      </c>
      <c r="AY51" s="1">
        <f t="shared" si="120"/>
        <v>711.30388647536779</v>
      </c>
      <c r="AZ51" s="14">
        <f t="shared" si="120"/>
        <v>8809</v>
      </c>
      <c r="BA51" s="1">
        <f t="shared" si="120"/>
        <v>4608.2543438213906</v>
      </c>
      <c r="BB51" s="14">
        <f t="shared" si="120"/>
        <v>5584</v>
      </c>
      <c r="BC51" s="1">
        <f t="shared" si="120"/>
        <v>1753.230199633814</v>
      </c>
      <c r="BD51" s="14">
        <f t="shared" si="120"/>
        <v>7498</v>
      </c>
      <c r="BE51" s="1">
        <f t="shared" si="120"/>
        <v>11628.882916287272</v>
      </c>
      <c r="BF51" s="166">
        <f t="shared" si="120"/>
        <v>69364</v>
      </c>
      <c r="BG51" s="167">
        <f t="shared" si="120"/>
        <v>68194</v>
      </c>
      <c r="BI51" s="131" t="s">
        <v>27</v>
      </c>
      <c r="BJ51" s="123">
        <f t="shared" si="94"/>
        <v>8.0223080223080223E-2</v>
      </c>
      <c r="BK51" s="124">
        <f t="shared" si="95"/>
        <v>0.10196892495439391</v>
      </c>
      <c r="BL51" s="125">
        <f t="shared" si="67"/>
        <v>4.3145186002328861E-2</v>
      </c>
      <c r="BM51" s="126">
        <f t="shared" si="68"/>
        <v>4.6612568409133796E-2</v>
      </c>
      <c r="BN51" s="123">
        <f t="shared" si="69"/>
        <v>6.6740209597352454E-2</v>
      </c>
      <c r="BO51" s="124">
        <f t="shared" si="70"/>
        <v>6.2716235767754924E-2</v>
      </c>
      <c r="BP51" s="125">
        <f t="shared" si="71"/>
        <v>0.12220383648955077</v>
      </c>
      <c r="BQ51" s="126">
        <f t="shared" si="72"/>
        <v>0.13983770522740141</v>
      </c>
      <c r="BR51" s="123">
        <f t="shared" si="73"/>
        <v>2.145002145002145E-2</v>
      </c>
      <c r="BS51" s="124">
        <f t="shared" si="74"/>
        <v>2.0947348556331385E-2</v>
      </c>
      <c r="BT51" s="125">
        <f t="shared" si="75"/>
        <v>6.9559355273640988E-2</v>
      </c>
      <c r="BU51" s="123">
        <f t="shared" si="76"/>
        <v>6.8566396175379005E-2</v>
      </c>
      <c r="BV51" s="127">
        <f t="shared" si="77"/>
        <v>0.11907826193540479</v>
      </c>
      <c r="BW51" s="128">
        <f t="shared" si="78"/>
        <v>9.970434673208782E-2</v>
      </c>
      <c r="BX51" s="123">
        <f t="shared" si="79"/>
        <v>7.8445792731507022E-2</v>
      </c>
      <c r="BY51" s="124">
        <f t="shared" si="80"/>
        <v>5.4224067434107064E-2</v>
      </c>
      <c r="BZ51" s="125">
        <f t="shared" si="81"/>
        <v>7.2868787154501444E-2</v>
      </c>
      <c r="CA51" s="126">
        <f t="shared" si="82"/>
        <v>8.7123356608165059E-2</v>
      </c>
      <c r="CB51" s="123">
        <f t="shared" si="83"/>
        <v>2.5985168842311699E-2</v>
      </c>
      <c r="CC51" s="124">
        <f t="shared" si="84"/>
        <v>1.9500534692080268E-2</v>
      </c>
      <c r="CD51" s="125">
        <f t="shared" si="85"/>
        <v>8.1019795305509595E-2</v>
      </c>
      <c r="CE51" s="126">
        <f t="shared" si="86"/>
        <v>9.7125243756683646E-2</v>
      </c>
      <c r="CF51" s="123">
        <f t="shared" si="87"/>
        <v>5.2828338542624254E-2</v>
      </c>
      <c r="CG51" s="124">
        <f t="shared" si="88"/>
        <v>3.2458954519720702E-2</v>
      </c>
      <c r="CH51" s="125">
        <f t="shared" si="89"/>
        <v>0.16645216645216646</v>
      </c>
      <c r="CI51" s="123">
        <f t="shared" si="90"/>
        <v>0.16921431716676102</v>
      </c>
      <c r="CJ51" s="129">
        <f t="shared" ref="CJ51" si="121">AB51/AB64</f>
        <v>4.0185695990542801E-2</v>
      </c>
      <c r="CK51" s="130">
        <f t="shared" ref="CK51" si="122">AC51/AC64</f>
        <v>3.9255244280369909E-2</v>
      </c>
    </row>
    <row r="52" spans="1:89" ht="13.8" thickTop="1" x14ac:dyDescent="0.25">
      <c r="A52" s="139" t="s">
        <v>28</v>
      </c>
      <c r="B52" s="194">
        <v>1272</v>
      </c>
      <c r="C52" s="188">
        <v>2237</v>
      </c>
      <c r="D52" s="189">
        <v>729</v>
      </c>
      <c r="E52" s="190">
        <v>847</v>
      </c>
      <c r="F52" s="187">
        <v>1005</v>
      </c>
      <c r="G52" s="191">
        <v>1447</v>
      </c>
      <c r="H52" s="189">
        <v>2046</v>
      </c>
      <c r="I52" s="190">
        <v>2676</v>
      </c>
      <c r="J52" s="187">
        <v>552</v>
      </c>
      <c r="K52" s="188">
        <v>264</v>
      </c>
      <c r="L52" s="189">
        <v>1883</v>
      </c>
      <c r="M52" s="187">
        <v>995</v>
      </c>
      <c r="N52" s="192">
        <v>2432</v>
      </c>
      <c r="O52" s="195">
        <v>1781</v>
      </c>
      <c r="P52" s="187">
        <v>1480</v>
      </c>
      <c r="Q52" s="188">
        <v>982</v>
      </c>
      <c r="R52" s="189">
        <v>1440</v>
      </c>
      <c r="S52" s="190">
        <v>1578</v>
      </c>
      <c r="T52" s="187">
        <v>571</v>
      </c>
      <c r="U52" s="191">
        <v>260</v>
      </c>
      <c r="V52" s="189">
        <v>1853</v>
      </c>
      <c r="W52" s="196">
        <v>1464</v>
      </c>
      <c r="X52" s="187">
        <v>1377</v>
      </c>
      <c r="Y52" s="191">
        <v>467</v>
      </c>
      <c r="Z52" s="189">
        <v>2905</v>
      </c>
      <c r="AA52" s="187">
        <v>3251</v>
      </c>
      <c r="AB52" s="162">
        <f t="shared" si="63"/>
        <v>19545</v>
      </c>
      <c r="AC52" s="165">
        <f t="shared" si="93"/>
        <v>18249</v>
      </c>
      <c r="BI52" s="139" t="s">
        <v>28</v>
      </c>
      <c r="BJ52" s="123">
        <f t="shared" si="94"/>
        <v>6.5080583269378364E-2</v>
      </c>
      <c r="BK52" s="124">
        <f t="shared" si="95"/>
        <v>0.12258205929092005</v>
      </c>
      <c r="BL52" s="125">
        <f t="shared" si="67"/>
        <v>3.7298541826554107E-2</v>
      </c>
      <c r="BM52" s="126">
        <f t="shared" si="68"/>
        <v>4.6413502109704644E-2</v>
      </c>
      <c r="BN52" s="123">
        <f t="shared" si="69"/>
        <v>5.1419800460475826E-2</v>
      </c>
      <c r="BO52" s="124">
        <f t="shared" si="70"/>
        <v>7.9292016000876764E-2</v>
      </c>
      <c r="BP52" s="125">
        <f t="shared" si="71"/>
        <v>0.1046815042210284</v>
      </c>
      <c r="BQ52" s="126">
        <f t="shared" si="72"/>
        <v>0.14663817195462764</v>
      </c>
      <c r="BR52" s="123">
        <f t="shared" si="73"/>
        <v>2.8242517267843437E-2</v>
      </c>
      <c r="BS52" s="124">
        <f t="shared" si="74"/>
        <v>1.4466546112115732E-2</v>
      </c>
      <c r="BT52" s="125">
        <f t="shared" si="75"/>
        <v>9.6341775390125353E-2</v>
      </c>
      <c r="BU52" s="123">
        <f t="shared" si="76"/>
        <v>5.4523535536193761E-2</v>
      </c>
      <c r="BV52" s="127">
        <f t="shared" si="77"/>
        <v>0.12443080071629573</v>
      </c>
      <c r="BW52" s="128">
        <f t="shared" si="78"/>
        <v>9.7594388733629245E-2</v>
      </c>
      <c r="BX52" s="123">
        <f t="shared" si="79"/>
        <v>7.5722691225377337E-2</v>
      </c>
      <c r="BY52" s="124">
        <f t="shared" si="80"/>
        <v>5.3811167735218365E-2</v>
      </c>
      <c r="BZ52" s="125">
        <f t="shared" si="81"/>
        <v>7.3676132003069841E-2</v>
      </c>
      <c r="CA52" s="126">
        <f t="shared" si="82"/>
        <v>8.6470491533782667E-2</v>
      </c>
      <c r="CB52" s="123">
        <f t="shared" si="83"/>
        <v>2.9214632898439497E-2</v>
      </c>
      <c r="CC52" s="124">
        <f t="shared" si="84"/>
        <v>1.4247356019507919E-2</v>
      </c>
      <c r="CD52" s="125">
        <f t="shared" si="85"/>
        <v>9.4806855973394735E-2</v>
      </c>
      <c r="CE52" s="126">
        <f t="shared" si="86"/>
        <v>8.0223573894459971E-2</v>
      </c>
      <c r="CF52" s="123">
        <f t="shared" si="87"/>
        <v>7.0452801227935527E-2</v>
      </c>
      <c r="CG52" s="124">
        <f t="shared" si="88"/>
        <v>2.5590443311962301E-2</v>
      </c>
      <c r="CH52" s="125">
        <f t="shared" si="89"/>
        <v>0.14863136352008186</v>
      </c>
      <c r="CI52" s="123">
        <f t="shared" si="90"/>
        <v>0.17814674776700093</v>
      </c>
      <c r="CJ52" s="129">
        <f t="shared" ref="CJ52" si="123">AB52/AB64</f>
        <v>4.8135651659934983E-2</v>
      </c>
      <c r="CK52" s="130">
        <f t="shared" ref="CK52" si="124">AC52/AC64</f>
        <v>4.5063153605867171E-2</v>
      </c>
    </row>
    <row r="53" spans="1:89" x14ac:dyDescent="0.25">
      <c r="A53" s="131" t="s">
        <v>29</v>
      </c>
      <c r="B53" s="197">
        <v>1567</v>
      </c>
      <c r="C53" s="181">
        <v>2964</v>
      </c>
      <c r="D53" s="182">
        <v>1263</v>
      </c>
      <c r="E53" s="183">
        <v>1195</v>
      </c>
      <c r="F53" s="180">
        <v>1368</v>
      </c>
      <c r="G53" s="184">
        <v>2430</v>
      </c>
      <c r="H53" s="182">
        <v>2368</v>
      </c>
      <c r="I53" s="183">
        <v>3844</v>
      </c>
      <c r="J53" s="180">
        <v>815</v>
      </c>
      <c r="K53" s="181">
        <v>285</v>
      </c>
      <c r="L53" s="182">
        <v>2767</v>
      </c>
      <c r="M53" s="180">
        <v>894</v>
      </c>
      <c r="N53" s="185">
        <v>3509</v>
      </c>
      <c r="O53" s="198">
        <v>2259</v>
      </c>
      <c r="P53" s="180">
        <v>1963</v>
      </c>
      <c r="Q53" s="181">
        <v>1360</v>
      </c>
      <c r="R53" s="182">
        <v>1734</v>
      </c>
      <c r="S53" s="183">
        <v>2272</v>
      </c>
      <c r="T53" s="180">
        <v>1267</v>
      </c>
      <c r="U53" s="184">
        <v>247</v>
      </c>
      <c r="V53" s="182">
        <v>2933</v>
      </c>
      <c r="W53" s="199">
        <v>1647</v>
      </c>
      <c r="X53" s="180">
        <v>1974</v>
      </c>
      <c r="Y53" s="184">
        <v>600</v>
      </c>
      <c r="Z53" s="182">
        <v>3305</v>
      </c>
      <c r="AA53" s="180">
        <v>4222</v>
      </c>
      <c r="AB53" s="162">
        <f t="shared" si="63"/>
        <v>26833</v>
      </c>
      <c r="AC53" s="165">
        <f t="shared" si="93"/>
        <v>24219</v>
      </c>
      <c r="BI53" s="131" t="s">
        <v>29</v>
      </c>
      <c r="BJ53" s="123">
        <f t="shared" si="94"/>
        <v>5.8398240971937541E-2</v>
      </c>
      <c r="BK53" s="124">
        <f t="shared" si="95"/>
        <v>0.12238325281803543</v>
      </c>
      <c r="BL53" s="125">
        <f t="shared" si="67"/>
        <v>4.7068907688294262E-2</v>
      </c>
      <c r="BM53" s="126">
        <f t="shared" si="68"/>
        <v>4.9341426153020354E-2</v>
      </c>
      <c r="BN53" s="123">
        <f t="shared" si="69"/>
        <v>5.098199977639474E-2</v>
      </c>
      <c r="BO53" s="124">
        <f t="shared" si="70"/>
        <v>0.10033444816053512</v>
      </c>
      <c r="BP53" s="125">
        <f t="shared" si="71"/>
        <v>8.8249543472589717E-2</v>
      </c>
      <c r="BQ53" s="126">
        <f t="shared" si="72"/>
        <v>0.15871836161691233</v>
      </c>
      <c r="BR53" s="123">
        <f t="shared" si="73"/>
        <v>3.0373048112398913E-2</v>
      </c>
      <c r="BS53" s="124">
        <f t="shared" si="74"/>
        <v>1.1767620463272637E-2</v>
      </c>
      <c r="BT53" s="125">
        <f t="shared" si="75"/>
        <v>0.10311929340737153</v>
      </c>
      <c r="BU53" s="123">
        <f t="shared" si="76"/>
        <v>3.6913167347949957E-2</v>
      </c>
      <c r="BV53" s="127">
        <f t="shared" si="77"/>
        <v>0.13077181082994821</v>
      </c>
      <c r="BW53" s="128">
        <f t="shared" si="78"/>
        <v>9.3273875882571536E-2</v>
      </c>
      <c r="BX53" s="123">
        <f t="shared" si="79"/>
        <v>7.3156188275630751E-2</v>
      </c>
      <c r="BY53" s="124">
        <f t="shared" si="80"/>
        <v>5.6154259052809775E-2</v>
      </c>
      <c r="BZ53" s="125">
        <f t="shared" si="81"/>
        <v>6.4621920769202104E-2</v>
      </c>
      <c r="CA53" s="126">
        <f t="shared" si="82"/>
        <v>9.381064453528222E-2</v>
      </c>
      <c r="CB53" s="123">
        <f t="shared" si="83"/>
        <v>4.7217977863079047E-2</v>
      </c>
      <c r="CC53" s="124">
        <f t="shared" si="84"/>
        <v>1.0198604401502952E-2</v>
      </c>
      <c r="CD53" s="125">
        <f t="shared" si="85"/>
        <v>0.10930570566093989</v>
      </c>
      <c r="CE53" s="126">
        <f t="shared" si="86"/>
        <v>6.8004459308807136E-2</v>
      </c>
      <c r="CF53" s="123">
        <f t="shared" si="87"/>
        <v>7.35661312562889E-2</v>
      </c>
      <c r="CG53" s="124">
        <f t="shared" si="88"/>
        <v>2.4773937817416079E-2</v>
      </c>
      <c r="CH53" s="125">
        <f t="shared" si="89"/>
        <v>0.12316923191592442</v>
      </c>
      <c r="CI53" s="123">
        <f t="shared" si="90"/>
        <v>0.17432594244188446</v>
      </c>
      <c r="CJ53" s="129">
        <f t="shared" ref="CJ53" si="125">AB53/AB64</f>
        <v>6.6084622204708898E-2</v>
      </c>
      <c r="CK53" s="130">
        <f t="shared" ref="CK53" si="126">AC53/AC64</f>
        <v>5.9805168347881917E-2</v>
      </c>
    </row>
    <row r="54" spans="1:89" x14ac:dyDescent="0.25">
      <c r="A54" s="139" t="s">
        <v>30</v>
      </c>
      <c r="B54" s="280">
        <v>1918</v>
      </c>
      <c r="C54" s="267">
        <v>4204.8456481179846</v>
      </c>
      <c r="D54" s="268">
        <v>1668</v>
      </c>
      <c r="E54" s="269">
        <v>1527.7358959931294</v>
      </c>
      <c r="F54" s="266">
        <v>1655</v>
      </c>
      <c r="G54" s="270">
        <v>3113.9587170906507</v>
      </c>
      <c r="H54" s="268">
        <v>2786</v>
      </c>
      <c r="I54" s="269">
        <v>5135.3676074273699</v>
      </c>
      <c r="J54" s="266">
        <v>1336</v>
      </c>
      <c r="K54" s="267">
        <v>313.68409986081087</v>
      </c>
      <c r="L54" s="268">
        <v>3700</v>
      </c>
      <c r="M54" s="266">
        <v>1031.5342790298221</v>
      </c>
      <c r="N54" s="271">
        <v>4662</v>
      </c>
      <c r="O54" s="281">
        <v>2863.1946575058487</v>
      </c>
      <c r="P54" s="266">
        <v>2342</v>
      </c>
      <c r="Q54" s="267">
        <v>1912.3689104747239</v>
      </c>
      <c r="R54" s="268">
        <v>2310</v>
      </c>
      <c r="S54" s="269">
        <v>3132.054224538751</v>
      </c>
      <c r="T54" s="266">
        <v>1780</v>
      </c>
      <c r="U54" s="270">
        <v>358.88177806734387</v>
      </c>
      <c r="V54" s="268">
        <v>4241</v>
      </c>
      <c r="W54" s="282">
        <v>2255.2173719904049</v>
      </c>
      <c r="X54" s="266">
        <v>2825</v>
      </c>
      <c r="Y54" s="270">
        <v>767.99455089288358</v>
      </c>
      <c r="Z54" s="268">
        <v>3826</v>
      </c>
      <c r="AA54" s="266">
        <v>5453.1622590102761</v>
      </c>
      <c r="AB54" s="286">
        <f t="shared" si="63"/>
        <v>35049</v>
      </c>
      <c r="AC54" s="287">
        <f t="shared" si="93"/>
        <v>32070</v>
      </c>
      <c r="BI54" s="139" t="s">
        <v>30</v>
      </c>
      <c r="BJ54" s="123">
        <f t="shared" si="94"/>
        <v>5.4723387257839026E-2</v>
      </c>
      <c r="BK54" s="124">
        <f t="shared" si="95"/>
        <v>0.13111461328712143</v>
      </c>
      <c r="BL54" s="125">
        <f t="shared" si="67"/>
        <v>4.7590516134554478E-2</v>
      </c>
      <c r="BM54" s="126">
        <f t="shared" si="68"/>
        <v>4.7637539631840642E-2</v>
      </c>
      <c r="BN54" s="123">
        <f t="shared" si="69"/>
        <v>4.7219606836143686E-2</v>
      </c>
      <c r="BO54" s="124">
        <f t="shared" si="70"/>
        <v>9.7098806270366406E-2</v>
      </c>
      <c r="BP54" s="125">
        <f t="shared" si="71"/>
        <v>7.9488715797882969E-2</v>
      </c>
      <c r="BQ54" s="126">
        <f t="shared" si="72"/>
        <v>0.16012995345891393</v>
      </c>
      <c r="BR54" s="123">
        <f t="shared" si="73"/>
        <v>3.8118063282832605E-2</v>
      </c>
      <c r="BS54" s="124">
        <f t="shared" si="74"/>
        <v>9.7812316763583058E-3</v>
      </c>
      <c r="BT54" s="125">
        <f t="shared" si="75"/>
        <v>0.10556649262461126</v>
      </c>
      <c r="BU54" s="123">
        <f t="shared" si="76"/>
        <v>3.2165085096034364E-2</v>
      </c>
      <c r="BV54" s="127">
        <f t="shared" si="77"/>
        <v>0.1330137807070102</v>
      </c>
      <c r="BW54" s="128">
        <f t="shared" si="78"/>
        <v>8.9279534066287761E-2</v>
      </c>
      <c r="BX54" s="123">
        <f t="shared" si="79"/>
        <v>6.6820736682929607E-2</v>
      </c>
      <c r="BY54" s="124">
        <f t="shared" si="80"/>
        <v>5.9631085452906886E-2</v>
      </c>
      <c r="BZ54" s="125">
        <f t="shared" si="81"/>
        <v>6.5907729179149194E-2</v>
      </c>
      <c r="CA54" s="126">
        <f t="shared" si="82"/>
        <v>9.7663056580565982E-2</v>
      </c>
      <c r="CB54" s="123">
        <f t="shared" si="83"/>
        <v>5.0786042397785953E-2</v>
      </c>
      <c r="CC54" s="124">
        <f t="shared" si="84"/>
        <v>1.1190576179212468E-2</v>
      </c>
      <c r="CD54" s="125">
        <f t="shared" si="85"/>
        <v>0.12100202573539902</v>
      </c>
      <c r="CE54" s="126">
        <f t="shared" si="86"/>
        <v>7.0321714125051601E-2</v>
      </c>
      <c r="CF54" s="123">
        <f t="shared" si="87"/>
        <v>8.0601443693115352E-2</v>
      </c>
      <c r="CG54" s="124">
        <f t="shared" si="88"/>
        <v>2.3947444680164753E-2</v>
      </c>
      <c r="CH54" s="125">
        <f t="shared" si="89"/>
        <v>0.10916145967074667</v>
      </c>
      <c r="CI54" s="123">
        <f t="shared" si="90"/>
        <v>0.17003935949517543</v>
      </c>
      <c r="CJ54" s="129">
        <f t="shared" ref="CJ54" si="127">AB54/AB64</f>
        <v>8.6319081863855784E-2</v>
      </c>
      <c r="CK54" s="130">
        <f t="shared" ref="CK54" si="128">AC54/AC64</f>
        <v>7.9192028940772666E-2</v>
      </c>
    </row>
    <row r="55" spans="1:89" x14ac:dyDescent="0.25">
      <c r="A55" s="131" t="s">
        <v>31</v>
      </c>
      <c r="B55" s="283">
        <v>2018</v>
      </c>
      <c r="C55" s="274">
        <v>5117.302176696543</v>
      </c>
      <c r="D55" s="275">
        <v>1332</v>
      </c>
      <c r="E55" s="276">
        <v>1808.252880921895</v>
      </c>
      <c r="F55" s="273">
        <v>1241</v>
      </c>
      <c r="G55" s="277">
        <v>3164.1499146393512</v>
      </c>
      <c r="H55" s="275">
        <v>2670</v>
      </c>
      <c r="I55" s="276">
        <v>5868.7550149381132</v>
      </c>
      <c r="J55" s="273">
        <v>940</v>
      </c>
      <c r="K55" s="274">
        <v>325.40738369611609</v>
      </c>
      <c r="L55" s="275">
        <v>3893</v>
      </c>
      <c r="M55" s="273">
        <v>1050.3890311566367</v>
      </c>
      <c r="N55" s="278">
        <v>4947</v>
      </c>
      <c r="O55" s="284">
        <v>2948.9646286811781</v>
      </c>
      <c r="P55" s="273">
        <v>2364</v>
      </c>
      <c r="Q55" s="274">
        <v>2418.0467883055912</v>
      </c>
      <c r="R55" s="275">
        <v>2213</v>
      </c>
      <c r="S55" s="276">
        <v>3556.3167947076399</v>
      </c>
      <c r="T55" s="273">
        <v>1698</v>
      </c>
      <c r="U55" s="277">
        <v>352.42210840802392</v>
      </c>
      <c r="V55" s="275">
        <v>4568</v>
      </c>
      <c r="W55" s="285">
        <v>2353.0369718309857</v>
      </c>
      <c r="X55" s="273">
        <v>2759</v>
      </c>
      <c r="Y55" s="277">
        <v>985.2356487409304</v>
      </c>
      <c r="Z55" s="275">
        <v>3672</v>
      </c>
      <c r="AA55" s="273">
        <v>6175.7206572769956</v>
      </c>
      <c r="AB55" s="286">
        <f t="shared" si="63"/>
        <v>34315</v>
      </c>
      <c r="AC55" s="287">
        <f t="shared" si="93"/>
        <v>36123.999999999993</v>
      </c>
      <c r="BI55" s="131" t="s">
        <v>31</v>
      </c>
      <c r="BJ55" s="123">
        <f t="shared" si="94"/>
        <v>5.8808101413376078E-2</v>
      </c>
      <c r="BK55" s="124">
        <f t="shared" si="95"/>
        <v>0.14165934494232488</v>
      </c>
      <c r="BL55" s="125">
        <f t="shared" si="67"/>
        <v>3.8816843945796299E-2</v>
      </c>
      <c r="BM55" s="126">
        <f t="shared" si="68"/>
        <v>5.0056828726660819E-2</v>
      </c>
      <c r="BN55" s="123">
        <f t="shared" si="69"/>
        <v>3.6164942444994901E-2</v>
      </c>
      <c r="BO55" s="124">
        <f t="shared" si="70"/>
        <v>8.7591349646754288E-2</v>
      </c>
      <c r="BP55" s="125">
        <f t="shared" si="71"/>
        <v>7.7808538539997085E-2</v>
      </c>
      <c r="BQ55" s="126">
        <f t="shared" si="72"/>
        <v>0.16246138342758593</v>
      </c>
      <c r="BR55" s="123">
        <f t="shared" si="73"/>
        <v>2.7393268250036427E-2</v>
      </c>
      <c r="BS55" s="124">
        <f t="shared" si="74"/>
        <v>9.0080662079536078E-3</v>
      </c>
      <c r="BT55" s="125">
        <f t="shared" si="75"/>
        <v>0.11344892903977852</v>
      </c>
      <c r="BU55" s="123">
        <f t="shared" si="76"/>
        <v>2.9077317881647573E-2</v>
      </c>
      <c r="BV55" s="127">
        <f t="shared" si="77"/>
        <v>0.14416435960950022</v>
      </c>
      <c r="BW55" s="128">
        <f t="shared" si="78"/>
        <v>8.163449863473532E-2</v>
      </c>
      <c r="BX55" s="123">
        <f t="shared" si="79"/>
        <v>6.8891155471368204E-2</v>
      </c>
      <c r="BY55" s="124">
        <f t="shared" si="80"/>
        <v>6.6937404171896572E-2</v>
      </c>
      <c r="BZ55" s="125">
        <f t="shared" si="81"/>
        <v>6.4490747486521935E-2</v>
      </c>
      <c r="CA55" s="126">
        <f t="shared" si="82"/>
        <v>9.8447480752619887E-2</v>
      </c>
      <c r="CB55" s="123">
        <f t="shared" si="83"/>
        <v>4.9482733498470058E-2</v>
      </c>
      <c r="CC55" s="124">
        <f t="shared" si="84"/>
        <v>9.7558993579898133E-3</v>
      </c>
      <c r="CD55" s="125">
        <f t="shared" si="85"/>
        <v>0.1331196269852834</v>
      </c>
      <c r="CE55" s="126">
        <f t="shared" si="86"/>
        <v>6.5137774660363926E-2</v>
      </c>
      <c r="CF55" s="123">
        <f t="shared" si="87"/>
        <v>8.0402156491330326E-2</v>
      </c>
      <c r="CG55" s="124">
        <f t="shared" si="88"/>
        <v>2.7273714116402684E-2</v>
      </c>
      <c r="CH55" s="125">
        <f t="shared" si="89"/>
        <v>0.10700859682354655</v>
      </c>
      <c r="CI55" s="123">
        <f t="shared" si="90"/>
        <v>0.1709589374730649</v>
      </c>
      <c r="CJ55" s="129">
        <f t="shared" ref="CJ55" si="129">AB55/AB64</f>
        <v>8.4511378189340958E-2</v>
      </c>
      <c r="CK55" s="130">
        <f t="shared" ref="CK55" si="130">AC55/AC64</f>
        <v>8.9202770609805762E-2</v>
      </c>
    </row>
    <row r="56" spans="1:89" x14ac:dyDescent="0.25">
      <c r="A56" s="139" t="s">
        <v>32</v>
      </c>
      <c r="B56" s="194">
        <v>2310</v>
      </c>
      <c r="C56" s="188">
        <v>3618</v>
      </c>
      <c r="D56" s="189">
        <v>1027</v>
      </c>
      <c r="E56" s="190">
        <v>1621</v>
      </c>
      <c r="F56" s="187">
        <v>1173</v>
      </c>
      <c r="G56" s="191">
        <v>2662</v>
      </c>
      <c r="H56" s="189">
        <v>2798</v>
      </c>
      <c r="I56" s="190">
        <v>5049</v>
      </c>
      <c r="J56" s="187">
        <v>681</v>
      </c>
      <c r="K56" s="188">
        <v>185</v>
      </c>
      <c r="L56" s="189">
        <v>3137</v>
      </c>
      <c r="M56" s="187">
        <v>1090</v>
      </c>
      <c r="N56" s="192">
        <v>3965</v>
      </c>
      <c r="O56" s="195">
        <v>2671</v>
      </c>
      <c r="P56" s="187">
        <v>1617</v>
      </c>
      <c r="Q56" s="188">
        <v>2207</v>
      </c>
      <c r="R56" s="189">
        <v>1764</v>
      </c>
      <c r="S56" s="190">
        <v>2980</v>
      </c>
      <c r="T56" s="187">
        <v>1217</v>
      </c>
      <c r="U56" s="191">
        <v>341</v>
      </c>
      <c r="V56" s="189">
        <v>3794</v>
      </c>
      <c r="W56" s="196">
        <v>2034</v>
      </c>
      <c r="X56" s="187">
        <v>1909</v>
      </c>
      <c r="Y56" s="191">
        <v>732</v>
      </c>
      <c r="Z56" s="189">
        <v>3557</v>
      </c>
      <c r="AA56" s="187">
        <v>5038</v>
      </c>
      <c r="AB56" s="162">
        <f t="shared" si="63"/>
        <v>28949</v>
      </c>
      <c r="AC56" s="165">
        <f t="shared" si="93"/>
        <v>30228</v>
      </c>
      <c r="BI56" s="139" t="s">
        <v>32</v>
      </c>
      <c r="BJ56" s="123">
        <f t="shared" si="94"/>
        <v>7.9795502435317286E-2</v>
      </c>
      <c r="BK56" s="124">
        <f t="shared" si="95"/>
        <v>0.11969035331480746</v>
      </c>
      <c r="BL56" s="125">
        <f t="shared" si="67"/>
        <v>3.5476182251545821E-2</v>
      </c>
      <c r="BM56" s="126">
        <f t="shared" si="68"/>
        <v>5.3625777424904063E-2</v>
      </c>
      <c r="BN56" s="123">
        <f t="shared" si="69"/>
        <v>4.0519534353518259E-2</v>
      </c>
      <c r="BO56" s="124">
        <f t="shared" si="70"/>
        <v>8.8064046579330424E-2</v>
      </c>
      <c r="BP56" s="125">
        <f t="shared" si="71"/>
        <v>9.6652734118622408E-2</v>
      </c>
      <c r="BQ56" s="126">
        <f t="shared" si="72"/>
        <v>0.16703056768558952</v>
      </c>
      <c r="BR56" s="123">
        <f t="shared" si="73"/>
        <v>2.3524128640022107E-2</v>
      </c>
      <c r="BS56" s="124">
        <f t="shared" si="74"/>
        <v>6.1201535000661635E-3</v>
      </c>
      <c r="BT56" s="125">
        <f t="shared" si="75"/>
        <v>0.10836298317731183</v>
      </c>
      <c r="BU56" s="123">
        <f t="shared" si="76"/>
        <v>3.6059282784173613E-2</v>
      </c>
      <c r="BV56" s="127">
        <f t="shared" si="77"/>
        <v>0.13696500742685414</v>
      </c>
      <c r="BW56" s="128">
        <f t="shared" si="78"/>
        <v>8.8361783776630939E-2</v>
      </c>
      <c r="BX56" s="123">
        <f t="shared" si="79"/>
        <v>5.5856851704722099E-2</v>
      </c>
      <c r="BY56" s="124">
        <f t="shared" si="80"/>
        <v>7.3011777160248773E-2</v>
      </c>
      <c r="BZ56" s="125">
        <f t="shared" si="81"/>
        <v>6.0934747314242289E-2</v>
      </c>
      <c r="CA56" s="126">
        <f t="shared" si="82"/>
        <v>9.8584094217281995E-2</v>
      </c>
      <c r="CB56" s="123">
        <f t="shared" si="83"/>
        <v>4.203944868561954E-2</v>
      </c>
      <c r="CC56" s="124">
        <f t="shared" si="84"/>
        <v>1.1280931586608443E-2</v>
      </c>
      <c r="CD56" s="125">
        <f t="shared" si="85"/>
        <v>0.13105806763618777</v>
      </c>
      <c r="CE56" s="126">
        <f t="shared" si="86"/>
        <v>6.728860658991663E-2</v>
      </c>
      <c r="CF56" s="123">
        <f t="shared" si="87"/>
        <v>6.5943555908666962E-2</v>
      </c>
      <c r="CG56" s="124">
        <f t="shared" si="88"/>
        <v>2.4215958713775309E-2</v>
      </c>
      <c r="CH56" s="125">
        <f t="shared" si="89"/>
        <v>0.12287125634736951</v>
      </c>
      <c r="CI56" s="123">
        <f t="shared" si="90"/>
        <v>0.16666666666666666</v>
      </c>
      <c r="CJ56" s="129">
        <f t="shared" ref="CJ56" si="131">AB56/AB64</f>
        <v>7.1295931435326573E-2</v>
      </c>
      <c r="CK56" s="130">
        <f t="shared" ref="CK56" si="132">AC56/AC64</f>
        <v>7.4643487708814349E-2</v>
      </c>
    </row>
    <row r="57" spans="1:89" x14ac:dyDescent="0.25">
      <c r="A57" s="131" t="s">
        <v>33</v>
      </c>
      <c r="B57" s="197">
        <v>2120</v>
      </c>
      <c r="C57" s="181">
        <v>2641</v>
      </c>
      <c r="D57" s="182">
        <v>804</v>
      </c>
      <c r="E57" s="183">
        <v>1273</v>
      </c>
      <c r="F57" s="180">
        <v>933</v>
      </c>
      <c r="G57" s="184">
        <v>1951</v>
      </c>
      <c r="H57" s="182">
        <v>2271</v>
      </c>
      <c r="I57" s="183">
        <v>3720</v>
      </c>
      <c r="J57" s="180">
        <v>552</v>
      </c>
      <c r="K57" s="181">
        <v>177</v>
      </c>
      <c r="L57" s="182">
        <v>2178</v>
      </c>
      <c r="M57" s="180">
        <v>1231</v>
      </c>
      <c r="N57" s="185">
        <v>3076</v>
      </c>
      <c r="O57" s="198">
        <v>2772</v>
      </c>
      <c r="P57" s="180">
        <v>1239</v>
      </c>
      <c r="Q57" s="181">
        <v>2055</v>
      </c>
      <c r="R57" s="182">
        <v>1654</v>
      </c>
      <c r="S57" s="183">
        <v>2336</v>
      </c>
      <c r="T57" s="180">
        <v>711</v>
      </c>
      <c r="U57" s="184">
        <v>387</v>
      </c>
      <c r="V57" s="182">
        <v>3231</v>
      </c>
      <c r="W57" s="199">
        <v>2023</v>
      </c>
      <c r="X57" s="180">
        <v>1291</v>
      </c>
      <c r="Y57" s="184">
        <v>730</v>
      </c>
      <c r="Z57" s="182">
        <v>2994</v>
      </c>
      <c r="AA57" s="180">
        <v>3842</v>
      </c>
      <c r="AB57" s="162">
        <f t="shared" si="63"/>
        <v>23054</v>
      </c>
      <c r="AC57" s="165">
        <f t="shared" si="93"/>
        <v>25138</v>
      </c>
      <c r="BI57" s="131" t="s">
        <v>33</v>
      </c>
      <c r="BJ57" s="123">
        <f t="shared" si="94"/>
        <v>9.1958011624880709E-2</v>
      </c>
      <c r="BK57" s="124">
        <f t="shared" si="95"/>
        <v>0.10506006842230886</v>
      </c>
      <c r="BL57" s="125">
        <f t="shared" si="67"/>
        <v>3.4874642144530232E-2</v>
      </c>
      <c r="BM57" s="126">
        <f t="shared" si="68"/>
        <v>5.0640464635213621E-2</v>
      </c>
      <c r="BN57" s="123">
        <f t="shared" si="69"/>
        <v>4.0470200399063072E-2</v>
      </c>
      <c r="BO57" s="124">
        <f t="shared" si="70"/>
        <v>7.7611584056010818E-2</v>
      </c>
      <c r="BP57" s="125">
        <f t="shared" si="71"/>
        <v>9.8507851132124583E-2</v>
      </c>
      <c r="BQ57" s="126">
        <f t="shared" si="72"/>
        <v>0.14798313310525896</v>
      </c>
      <c r="BR57" s="123">
        <f t="shared" si="73"/>
        <v>2.3943784158931204E-2</v>
      </c>
      <c r="BS57" s="124">
        <f t="shared" si="74"/>
        <v>7.0411329461373216E-3</v>
      </c>
      <c r="BT57" s="125">
        <f t="shared" si="75"/>
        <v>9.4473844018391609E-2</v>
      </c>
      <c r="BU57" s="123">
        <f t="shared" si="76"/>
        <v>4.8969687325960694E-2</v>
      </c>
      <c r="BV57" s="127">
        <f t="shared" si="77"/>
        <v>0.13342586969723258</v>
      </c>
      <c r="BW57" s="128">
        <f t="shared" si="78"/>
        <v>0.11027130241069298</v>
      </c>
      <c r="BX57" s="123">
        <f t="shared" si="79"/>
        <v>5.3743385095861892E-2</v>
      </c>
      <c r="BY57" s="124">
        <f t="shared" si="80"/>
        <v>8.1748746917018056E-2</v>
      </c>
      <c r="BZ57" s="125">
        <f t="shared" si="81"/>
        <v>7.1744599635638062E-2</v>
      </c>
      <c r="CA57" s="126">
        <f t="shared" si="82"/>
        <v>9.292704272416262E-2</v>
      </c>
      <c r="CB57" s="123">
        <f t="shared" si="83"/>
        <v>3.0840635030797259E-2</v>
      </c>
      <c r="CC57" s="124">
        <f t="shared" si="84"/>
        <v>1.5395019492401942E-2</v>
      </c>
      <c r="CD57" s="125">
        <f t="shared" si="85"/>
        <v>0.14014921488678755</v>
      </c>
      <c r="CE57" s="126">
        <f t="shared" si="86"/>
        <v>8.0475773729015834E-2</v>
      </c>
      <c r="CF57" s="123">
        <f t="shared" si="87"/>
        <v>5.5998958965906134E-2</v>
      </c>
      <c r="CG57" s="124">
        <f t="shared" si="88"/>
        <v>2.903970085130082E-2</v>
      </c>
      <c r="CH57" s="125">
        <f t="shared" si="89"/>
        <v>0.12986900320985512</v>
      </c>
      <c r="CI57" s="123">
        <f t="shared" si="90"/>
        <v>0.15283634338451746</v>
      </c>
      <c r="CJ57" s="129">
        <f t="shared" ref="CJ57" si="133">AB57/AB64</f>
        <v>5.6777657373657767E-2</v>
      </c>
      <c r="CK57" s="130">
        <f t="shared" ref="CK57" si="134">AC57/AC64</f>
        <v>6.2074500265455038E-2</v>
      </c>
    </row>
    <row r="58" spans="1:89" x14ac:dyDescent="0.25">
      <c r="A58" s="139" t="s">
        <v>34</v>
      </c>
      <c r="B58" s="194">
        <v>696</v>
      </c>
      <c r="C58" s="188">
        <v>1968</v>
      </c>
      <c r="D58" s="189">
        <v>360</v>
      </c>
      <c r="E58" s="190">
        <v>962</v>
      </c>
      <c r="F58" s="187">
        <v>426</v>
      </c>
      <c r="G58" s="191">
        <v>1819</v>
      </c>
      <c r="H58" s="189">
        <v>1134</v>
      </c>
      <c r="I58" s="190">
        <v>2820</v>
      </c>
      <c r="J58" s="187">
        <v>391</v>
      </c>
      <c r="K58" s="188">
        <v>125</v>
      </c>
      <c r="L58" s="189">
        <v>1254</v>
      </c>
      <c r="M58" s="187">
        <v>727</v>
      </c>
      <c r="N58" s="192">
        <v>2210</v>
      </c>
      <c r="O58" s="195">
        <v>2043</v>
      </c>
      <c r="P58" s="187">
        <v>752</v>
      </c>
      <c r="Q58" s="188">
        <v>1319</v>
      </c>
      <c r="R58" s="189">
        <v>1182</v>
      </c>
      <c r="S58" s="190">
        <v>1727</v>
      </c>
      <c r="T58" s="187">
        <v>365</v>
      </c>
      <c r="U58" s="191">
        <v>308</v>
      </c>
      <c r="V58" s="189">
        <v>2771</v>
      </c>
      <c r="W58" s="196">
        <v>1409</v>
      </c>
      <c r="X58" s="187">
        <v>767</v>
      </c>
      <c r="Y58" s="191">
        <v>546</v>
      </c>
      <c r="Z58" s="189">
        <v>1886</v>
      </c>
      <c r="AA58" s="187">
        <v>2636</v>
      </c>
      <c r="AB58" s="162">
        <f t="shared" si="63"/>
        <v>14194</v>
      </c>
      <c r="AC58" s="165">
        <f t="shared" si="93"/>
        <v>18409</v>
      </c>
      <c r="BI58" s="139" t="s">
        <v>34</v>
      </c>
      <c r="BJ58" s="123">
        <f t="shared" si="94"/>
        <v>4.9034803438072427E-2</v>
      </c>
      <c r="BK58" s="124">
        <f t="shared" si="95"/>
        <v>0.10690423162583519</v>
      </c>
      <c r="BL58" s="125">
        <f t="shared" si="67"/>
        <v>2.5362829364520219E-2</v>
      </c>
      <c r="BM58" s="126">
        <f t="shared" si="68"/>
        <v>5.2257048182953993E-2</v>
      </c>
      <c r="BN58" s="123">
        <f t="shared" si="69"/>
        <v>3.001268141468226E-2</v>
      </c>
      <c r="BO58" s="124">
        <f t="shared" si="70"/>
        <v>9.8810364495627134E-2</v>
      </c>
      <c r="BP58" s="125">
        <f t="shared" si="71"/>
        <v>7.9892912498238697E-2</v>
      </c>
      <c r="BQ58" s="126">
        <f t="shared" si="72"/>
        <v>0.15318594165897115</v>
      </c>
      <c r="BR58" s="123">
        <f t="shared" si="73"/>
        <v>2.7546850782020571E-2</v>
      </c>
      <c r="BS58" s="124">
        <f t="shared" si="74"/>
        <v>6.7901569884295729E-3</v>
      </c>
      <c r="BT58" s="125">
        <f t="shared" si="75"/>
        <v>8.8347188953078762E-2</v>
      </c>
      <c r="BU58" s="123">
        <f t="shared" si="76"/>
        <v>3.9491553044706397E-2</v>
      </c>
      <c r="BV58" s="127">
        <f t="shared" si="77"/>
        <v>0.15569959137663802</v>
      </c>
      <c r="BW58" s="128">
        <f t="shared" si="78"/>
        <v>0.11097832581889293</v>
      </c>
      <c r="BX58" s="123">
        <f t="shared" si="79"/>
        <v>5.2980132450331126E-2</v>
      </c>
      <c r="BY58" s="124">
        <f t="shared" si="80"/>
        <v>7.1649736541908843E-2</v>
      </c>
      <c r="BZ58" s="125">
        <f t="shared" si="81"/>
        <v>8.327462308017472E-2</v>
      </c>
      <c r="CA58" s="126">
        <f t="shared" si="82"/>
        <v>9.3812808952142973E-2</v>
      </c>
      <c r="CB58" s="123">
        <f t="shared" si="83"/>
        <v>2.5715090883471889E-2</v>
      </c>
      <c r="CC58" s="124">
        <f t="shared" si="84"/>
        <v>1.6730946819490465E-2</v>
      </c>
      <c r="CD58" s="125">
        <f t="shared" si="85"/>
        <v>0.19522333380301535</v>
      </c>
      <c r="CE58" s="126">
        <f t="shared" si="86"/>
        <v>7.6538649573578144E-2</v>
      </c>
      <c r="CF58" s="123">
        <f t="shared" si="87"/>
        <v>5.4036917007186137E-2</v>
      </c>
      <c r="CG58" s="124">
        <f t="shared" si="88"/>
        <v>2.9659405725460372E-2</v>
      </c>
      <c r="CH58" s="125">
        <f t="shared" si="89"/>
        <v>0.13287304494856983</v>
      </c>
      <c r="CI58" s="123">
        <f t="shared" si="90"/>
        <v>0.14319083057200283</v>
      </c>
      <c r="CJ58" s="129">
        <f t="shared" ref="CJ58" si="135">AB58/AB64</f>
        <v>3.4957147079105508E-2</v>
      </c>
      <c r="CK58" s="130">
        <f t="shared" ref="CK58" si="136">AC58/AC64</f>
        <v>4.5458249478349984E-2</v>
      </c>
    </row>
    <row r="59" spans="1:89" x14ac:dyDescent="0.25">
      <c r="A59" s="131" t="s">
        <v>35</v>
      </c>
      <c r="B59" s="197">
        <v>0</v>
      </c>
      <c r="C59" s="181">
        <v>875</v>
      </c>
      <c r="D59" s="182">
        <v>7</v>
      </c>
      <c r="E59" s="183">
        <v>468</v>
      </c>
      <c r="F59" s="180">
        <v>14</v>
      </c>
      <c r="G59" s="184">
        <v>781</v>
      </c>
      <c r="H59" s="182">
        <v>69</v>
      </c>
      <c r="I59" s="183">
        <v>926</v>
      </c>
      <c r="J59" s="180">
        <v>37</v>
      </c>
      <c r="K59" s="181">
        <v>33</v>
      </c>
      <c r="L59" s="182">
        <v>686</v>
      </c>
      <c r="M59" s="180">
        <v>167</v>
      </c>
      <c r="N59" s="185">
        <v>501</v>
      </c>
      <c r="O59" s="198">
        <v>284</v>
      </c>
      <c r="P59" s="180">
        <v>136</v>
      </c>
      <c r="Q59" s="181">
        <v>188</v>
      </c>
      <c r="R59" s="182">
        <v>155</v>
      </c>
      <c r="S59" s="183">
        <v>197</v>
      </c>
      <c r="T59" s="180">
        <v>44</v>
      </c>
      <c r="U59" s="184">
        <v>11</v>
      </c>
      <c r="V59" s="182">
        <v>227</v>
      </c>
      <c r="W59" s="199">
        <v>47</v>
      </c>
      <c r="X59" s="180">
        <v>91</v>
      </c>
      <c r="Y59" s="184">
        <v>8</v>
      </c>
      <c r="Z59" s="182">
        <v>83</v>
      </c>
      <c r="AA59" s="180">
        <v>143</v>
      </c>
      <c r="AB59" s="162">
        <f t="shared" si="63"/>
        <v>2050</v>
      </c>
      <c r="AC59" s="165">
        <f t="shared" si="93"/>
        <v>4128</v>
      </c>
      <c r="BI59" s="131" t="s">
        <v>35</v>
      </c>
      <c r="BJ59" s="123">
        <f t="shared" si="94"/>
        <v>0</v>
      </c>
      <c r="BK59" s="124">
        <f t="shared" si="95"/>
        <v>0.21196705426356588</v>
      </c>
      <c r="BL59" s="125">
        <f t="shared" si="67"/>
        <v>3.4146341463414634E-3</v>
      </c>
      <c r="BM59" s="126">
        <f t="shared" si="68"/>
        <v>0.11337209302325581</v>
      </c>
      <c r="BN59" s="123">
        <f t="shared" si="69"/>
        <v>6.8292682926829268E-3</v>
      </c>
      <c r="BO59" s="124">
        <f t="shared" si="70"/>
        <v>0.18919573643410853</v>
      </c>
      <c r="BP59" s="125">
        <f t="shared" si="71"/>
        <v>3.3658536585365856E-2</v>
      </c>
      <c r="BQ59" s="126">
        <f t="shared" si="72"/>
        <v>0.2243217054263566</v>
      </c>
      <c r="BR59" s="123">
        <f t="shared" si="73"/>
        <v>1.8048780487804877E-2</v>
      </c>
      <c r="BS59" s="124">
        <f t="shared" si="74"/>
        <v>7.9941860465116282E-3</v>
      </c>
      <c r="BT59" s="125">
        <f t="shared" si="75"/>
        <v>0.33463414634146343</v>
      </c>
      <c r="BU59" s="123">
        <f t="shared" si="76"/>
        <v>4.045542635658915E-2</v>
      </c>
      <c r="BV59" s="127">
        <f t="shared" si="77"/>
        <v>0.24439024390243902</v>
      </c>
      <c r="BW59" s="128">
        <f t="shared" si="78"/>
        <v>6.8798449612403098E-2</v>
      </c>
      <c r="BX59" s="123">
        <f t="shared" si="79"/>
        <v>6.634146341463415E-2</v>
      </c>
      <c r="BY59" s="124">
        <f t="shared" si="80"/>
        <v>4.5542635658914726E-2</v>
      </c>
      <c r="BZ59" s="125">
        <f t="shared" si="81"/>
        <v>7.5609756097560973E-2</v>
      </c>
      <c r="CA59" s="126">
        <f t="shared" si="82"/>
        <v>4.7722868217054265E-2</v>
      </c>
      <c r="CB59" s="123">
        <f t="shared" si="83"/>
        <v>2.1463414634146343E-2</v>
      </c>
      <c r="CC59" s="124">
        <f t="shared" si="84"/>
        <v>2.6647286821705426E-3</v>
      </c>
      <c r="CD59" s="125">
        <f t="shared" si="85"/>
        <v>0.11073170731707317</v>
      </c>
      <c r="CE59" s="126">
        <f t="shared" si="86"/>
        <v>1.1385658914728682E-2</v>
      </c>
      <c r="CF59" s="123">
        <f t="shared" si="87"/>
        <v>4.4390243902439022E-2</v>
      </c>
      <c r="CG59" s="124">
        <f t="shared" si="88"/>
        <v>1.937984496124031E-3</v>
      </c>
      <c r="CH59" s="125">
        <f t="shared" si="89"/>
        <v>4.0487804878048782E-2</v>
      </c>
      <c r="CI59" s="123">
        <f t="shared" si="90"/>
        <v>3.4641472868217053E-2</v>
      </c>
      <c r="CJ59" s="129">
        <f t="shared" ref="CJ59" si="137">AB59/AB64</f>
        <v>5.0487636686040787E-3</v>
      </c>
      <c r="CK59" s="130">
        <f t="shared" ref="CK59" si="138">AC59/AC64</f>
        <v>1.0193473510056424E-2</v>
      </c>
    </row>
    <row r="60" spans="1:89" x14ac:dyDescent="0.25">
      <c r="A60" s="139" t="s">
        <v>36</v>
      </c>
      <c r="B60" s="194"/>
      <c r="C60" s="188"/>
      <c r="D60" s="189"/>
      <c r="E60" s="190"/>
      <c r="F60" s="187"/>
      <c r="G60" s="191"/>
      <c r="H60" s="189"/>
      <c r="I60" s="190"/>
      <c r="J60" s="187"/>
      <c r="K60" s="191"/>
      <c r="L60" s="189"/>
      <c r="M60" s="187"/>
      <c r="N60" s="192"/>
      <c r="O60" s="195"/>
      <c r="P60" s="187"/>
      <c r="Q60" s="191"/>
      <c r="R60" s="189"/>
      <c r="S60" s="190"/>
      <c r="T60" s="187"/>
      <c r="U60" s="191"/>
      <c r="V60" s="189"/>
      <c r="W60" s="190"/>
      <c r="X60" s="187"/>
      <c r="Y60" s="191"/>
      <c r="Z60" s="189"/>
      <c r="AA60" s="187"/>
      <c r="AB60" s="162">
        <f t="shared" si="63"/>
        <v>0</v>
      </c>
      <c r="AC60" s="165">
        <f t="shared" si="93"/>
        <v>0</v>
      </c>
      <c r="BI60" s="139" t="s">
        <v>36</v>
      </c>
      <c r="BJ60" s="123" t="e">
        <f t="shared" si="94"/>
        <v>#DIV/0!</v>
      </c>
      <c r="BK60" s="124" t="e">
        <f t="shared" si="95"/>
        <v>#DIV/0!</v>
      </c>
      <c r="BL60" s="125" t="e">
        <f t="shared" si="67"/>
        <v>#DIV/0!</v>
      </c>
      <c r="BM60" s="126" t="e">
        <f t="shared" si="68"/>
        <v>#DIV/0!</v>
      </c>
      <c r="BN60" s="123" t="e">
        <f t="shared" si="69"/>
        <v>#DIV/0!</v>
      </c>
      <c r="BO60" s="124" t="e">
        <f t="shared" si="70"/>
        <v>#DIV/0!</v>
      </c>
      <c r="BP60" s="125" t="e">
        <f t="shared" si="71"/>
        <v>#DIV/0!</v>
      </c>
      <c r="BQ60" s="126" t="e">
        <f t="shared" si="72"/>
        <v>#DIV/0!</v>
      </c>
      <c r="BR60" s="123" t="e">
        <f t="shared" si="73"/>
        <v>#DIV/0!</v>
      </c>
      <c r="BS60" s="124" t="e">
        <f t="shared" si="74"/>
        <v>#DIV/0!</v>
      </c>
      <c r="BT60" s="125" t="e">
        <f t="shared" si="75"/>
        <v>#DIV/0!</v>
      </c>
      <c r="BU60" s="123" t="e">
        <f t="shared" si="76"/>
        <v>#DIV/0!</v>
      </c>
      <c r="BV60" s="127" t="e">
        <f t="shared" si="77"/>
        <v>#DIV/0!</v>
      </c>
      <c r="BW60" s="128" t="e">
        <f t="shared" si="78"/>
        <v>#DIV/0!</v>
      </c>
      <c r="BX60" s="123" t="e">
        <f t="shared" si="79"/>
        <v>#DIV/0!</v>
      </c>
      <c r="BY60" s="124" t="e">
        <f t="shared" si="80"/>
        <v>#DIV/0!</v>
      </c>
      <c r="BZ60" s="125" t="e">
        <f t="shared" si="81"/>
        <v>#DIV/0!</v>
      </c>
      <c r="CA60" s="126" t="e">
        <f t="shared" si="82"/>
        <v>#DIV/0!</v>
      </c>
      <c r="CB60" s="123" t="e">
        <f t="shared" si="83"/>
        <v>#DIV/0!</v>
      </c>
      <c r="CC60" s="124" t="e">
        <f t="shared" si="84"/>
        <v>#DIV/0!</v>
      </c>
      <c r="CD60" s="125" t="e">
        <f t="shared" si="85"/>
        <v>#DIV/0!</v>
      </c>
      <c r="CE60" s="126" t="e">
        <f t="shared" si="86"/>
        <v>#DIV/0!</v>
      </c>
      <c r="CF60" s="123" t="e">
        <f t="shared" si="87"/>
        <v>#DIV/0!</v>
      </c>
      <c r="CG60" s="124" t="e">
        <f t="shared" si="88"/>
        <v>#DIV/0!</v>
      </c>
      <c r="CH60" s="125" t="e">
        <f t="shared" si="89"/>
        <v>#DIV/0!</v>
      </c>
      <c r="CI60" s="123" t="e">
        <f t="shared" si="90"/>
        <v>#DIV/0!</v>
      </c>
      <c r="CJ60" s="129">
        <f t="shared" ref="CJ60" si="139">AB60/AB64</f>
        <v>0</v>
      </c>
      <c r="CK60" s="130">
        <f t="shared" ref="CK60" si="140">AC60/AC64</f>
        <v>0</v>
      </c>
    </row>
    <row r="61" spans="1:89" x14ac:dyDescent="0.25">
      <c r="A61" s="131" t="s">
        <v>37</v>
      </c>
      <c r="B61" s="56"/>
      <c r="C61" s="57"/>
      <c r="D61" s="133"/>
      <c r="E61" s="134"/>
      <c r="F61" s="132"/>
      <c r="G61" s="135"/>
      <c r="H61" s="133"/>
      <c r="I61" s="134"/>
      <c r="J61" s="132"/>
      <c r="K61" s="135"/>
      <c r="L61" s="133"/>
      <c r="M61" s="132"/>
      <c r="N61" s="136"/>
      <c r="O61" s="137"/>
      <c r="P61" s="132"/>
      <c r="Q61" s="135"/>
      <c r="R61" s="133"/>
      <c r="S61" s="134"/>
      <c r="T61" s="132"/>
      <c r="U61" s="135"/>
      <c r="V61" s="133"/>
      <c r="W61" s="134"/>
      <c r="X61" s="132"/>
      <c r="Y61" s="135"/>
      <c r="Z61" s="138"/>
      <c r="AA61" s="2"/>
      <c r="AB61" s="162">
        <f t="shared" si="63"/>
        <v>0</v>
      </c>
      <c r="AC61" s="165">
        <f t="shared" si="93"/>
        <v>0</v>
      </c>
      <c r="BI61" s="131" t="s">
        <v>37</v>
      </c>
      <c r="BJ61" s="123" t="e">
        <f t="shared" si="94"/>
        <v>#DIV/0!</v>
      </c>
      <c r="BK61" s="124" t="e">
        <f t="shared" si="95"/>
        <v>#DIV/0!</v>
      </c>
      <c r="BL61" s="125" t="e">
        <f t="shared" si="67"/>
        <v>#DIV/0!</v>
      </c>
      <c r="BM61" s="126" t="e">
        <f t="shared" si="68"/>
        <v>#DIV/0!</v>
      </c>
      <c r="BN61" s="123" t="e">
        <f t="shared" si="69"/>
        <v>#DIV/0!</v>
      </c>
      <c r="BO61" s="124" t="e">
        <f t="shared" si="70"/>
        <v>#DIV/0!</v>
      </c>
      <c r="BP61" s="125" t="e">
        <f t="shared" si="71"/>
        <v>#DIV/0!</v>
      </c>
      <c r="BQ61" s="126" t="e">
        <f t="shared" si="72"/>
        <v>#DIV/0!</v>
      </c>
      <c r="BR61" s="123" t="e">
        <f t="shared" si="73"/>
        <v>#DIV/0!</v>
      </c>
      <c r="BS61" s="124" t="e">
        <f t="shared" si="74"/>
        <v>#DIV/0!</v>
      </c>
      <c r="BT61" s="125" t="e">
        <f t="shared" si="75"/>
        <v>#DIV/0!</v>
      </c>
      <c r="BU61" s="123" t="e">
        <f t="shared" si="76"/>
        <v>#DIV/0!</v>
      </c>
      <c r="BV61" s="127" t="e">
        <f t="shared" si="77"/>
        <v>#DIV/0!</v>
      </c>
      <c r="BW61" s="128" t="e">
        <f t="shared" si="78"/>
        <v>#DIV/0!</v>
      </c>
      <c r="BX61" s="123" t="e">
        <f t="shared" si="79"/>
        <v>#DIV/0!</v>
      </c>
      <c r="BY61" s="124" t="e">
        <f t="shared" si="80"/>
        <v>#DIV/0!</v>
      </c>
      <c r="BZ61" s="125" t="e">
        <f t="shared" si="81"/>
        <v>#DIV/0!</v>
      </c>
      <c r="CA61" s="126" t="e">
        <f t="shared" si="82"/>
        <v>#DIV/0!</v>
      </c>
      <c r="CB61" s="123" t="e">
        <f t="shared" si="83"/>
        <v>#DIV/0!</v>
      </c>
      <c r="CC61" s="124" t="e">
        <f t="shared" si="84"/>
        <v>#DIV/0!</v>
      </c>
      <c r="CD61" s="125" t="e">
        <f t="shared" si="85"/>
        <v>#DIV/0!</v>
      </c>
      <c r="CE61" s="126" t="e">
        <f t="shared" si="86"/>
        <v>#DIV/0!</v>
      </c>
      <c r="CF61" s="123" t="e">
        <f t="shared" si="87"/>
        <v>#DIV/0!</v>
      </c>
      <c r="CG61" s="124" t="e">
        <f t="shared" si="88"/>
        <v>#DIV/0!</v>
      </c>
      <c r="CH61" s="125" t="e">
        <f t="shared" si="89"/>
        <v>#DIV/0!</v>
      </c>
      <c r="CI61" s="123" t="e">
        <f t="shared" si="90"/>
        <v>#DIV/0!</v>
      </c>
      <c r="CJ61" s="129">
        <f t="shared" ref="CJ61" si="141">AB61/AB64</f>
        <v>0</v>
      </c>
      <c r="CK61" s="130">
        <f t="shared" ref="CK61" si="142">AC61/AC64</f>
        <v>0</v>
      </c>
    </row>
    <row r="62" spans="1:89" x14ac:dyDescent="0.25">
      <c r="A62" s="139" t="s">
        <v>38</v>
      </c>
      <c r="B62" s="54"/>
      <c r="C62" s="55"/>
      <c r="D62" s="144"/>
      <c r="E62" s="141"/>
      <c r="F62" s="142"/>
      <c r="G62" s="143"/>
      <c r="H62" s="144"/>
      <c r="I62" s="141"/>
      <c r="J62" s="142"/>
      <c r="K62" s="143"/>
      <c r="L62" s="144"/>
      <c r="M62" s="142"/>
      <c r="N62" s="146"/>
      <c r="O62" s="145"/>
      <c r="P62" s="142"/>
      <c r="Q62" s="143"/>
      <c r="R62" s="144"/>
      <c r="S62" s="141"/>
      <c r="T62" s="142"/>
      <c r="U62" s="143"/>
      <c r="V62" s="144"/>
      <c r="W62" s="141"/>
      <c r="X62" s="142"/>
      <c r="Y62" s="143"/>
      <c r="Z62" s="3"/>
      <c r="AA62" s="140"/>
      <c r="AB62" s="162">
        <f t="shared" si="63"/>
        <v>0</v>
      </c>
      <c r="AC62" s="165">
        <f t="shared" si="93"/>
        <v>0</v>
      </c>
      <c r="BI62" s="139" t="s">
        <v>38</v>
      </c>
      <c r="BJ62" s="123" t="e">
        <f t="shared" si="94"/>
        <v>#DIV/0!</v>
      </c>
      <c r="BK62" s="124" t="e">
        <f t="shared" si="95"/>
        <v>#DIV/0!</v>
      </c>
      <c r="BL62" s="125" t="e">
        <f t="shared" si="67"/>
        <v>#DIV/0!</v>
      </c>
      <c r="BM62" s="126" t="e">
        <f t="shared" si="68"/>
        <v>#DIV/0!</v>
      </c>
      <c r="BN62" s="123" t="e">
        <f t="shared" si="69"/>
        <v>#DIV/0!</v>
      </c>
      <c r="BO62" s="124" t="e">
        <f t="shared" si="70"/>
        <v>#DIV/0!</v>
      </c>
      <c r="BP62" s="125" t="e">
        <f t="shared" si="71"/>
        <v>#DIV/0!</v>
      </c>
      <c r="BQ62" s="126" t="e">
        <f t="shared" si="72"/>
        <v>#DIV/0!</v>
      </c>
      <c r="BR62" s="123" t="e">
        <f t="shared" si="73"/>
        <v>#DIV/0!</v>
      </c>
      <c r="BS62" s="124" t="e">
        <f t="shared" si="74"/>
        <v>#DIV/0!</v>
      </c>
      <c r="BT62" s="125" t="e">
        <f t="shared" si="75"/>
        <v>#DIV/0!</v>
      </c>
      <c r="BU62" s="123" t="e">
        <f t="shared" si="76"/>
        <v>#DIV/0!</v>
      </c>
      <c r="BV62" s="127" t="e">
        <f t="shared" si="77"/>
        <v>#DIV/0!</v>
      </c>
      <c r="BW62" s="128" t="e">
        <f t="shared" si="78"/>
        <v>#DIV/0!</v>
      </c>
      <c r="BX62" s="123" t="e">
        <f t="shared" si="79"/>
        <v>#DIV/0!</v>
      </c>
      <c r="BY62" s="124" t="e">
        <f t="shared" si="80"/>
        <v>#DIV/0!</v>
      </c>
      <c r="BZ62" s="125" t="e">
        <f t="shared" si="81"/>
        <v>#DIV/0!</v>
      </c>
      <c r="CA62" s="126" t="e">
        <f t="shared" si="82"/>
        <v>#DIV/0!</v>
      </c>
      <c r="CB62" s="123" t="e">
        <f t="shared" si="83"/>
        <v>#DIV/0!</v>
      </c>
      <c r="CC62" s="124" t="e">
        <f t="shared" si="84"/>
        <v>#DIV/0!</v>
      </c>
      <c r="CD62" s="125" t="e">
        <f t="shared" si="85"/>
        <v>#DIV/0!</v>
      </c>
      <c r="CE62" s="126" t="e">
        <f t="shared" si="86"/>
        <v>#DIV/0!</v>
      </c>
      <c r="CF62" s="123" t="e">
        <f t="shared" si="87"/>
        <v>#DIV/0!</v>
      </c>
      <c r="CG62" s="124" t="e">
        <f t="shared" si="88"/>
        <v>#DIV/0!</v>
      </c>
      <c r="CH62" s="125" t="e">
        <f t="shared" si="89"/>
        <v>#DIV/0!</v>
      </c>
      <c r="CI62" s="123" t="e">
        <f t="shared" si="90"/>
        <v>#DIV/0!</v>
      </c>
      <c r="CJ62" s="129">
        <f t="shared" ref="CJ62" si="143">AB62/AB64</f>
        <v>0</v>
      </c>
      <c r="CK62" s="130">
        <f t="shared" ref="CK62" si="144">AC62/AC64</f>
        <v>0</v>
      </c>
    </row>
    <row r="63" spans="1:89" ht="13.8" thickBot="1" x14ac:dyDescent="0.3">
      <c r="A63" s="131" t="s">
        <v>39</v>
      </c>
      <c r="B63" s="56"/>
      <c r="C63" s="57"/>
      <c r="D63" s="133"/>
      <c r="E63" s="134"/>
      <c r="F63" s="132"/>
      <c r="G63" s="135"/>
      <c r="H63" s="133"/>
      <c r="I63" s="134"/>
      <c r="J63" s="132"/>
      <c r="K63" s="135"/>
      <c r="L63" s="133"/>
      <c r="M63" s="132"/>
      <c r="N63" s="136"/>
      <c r="O63" s="137"/>
      <c r="P63" s="132"/>
      <c r="Q63" s="135"/>
      <c r="R63" s="133"/>
      <c r="S63" s="134"/>
      <c r="T63" s="132"/>
      <c r="U63" s="135"/>
      <c r="V63" s="133"/>
      <c r="W63" s="134"/>
      <c r="X63" s="132"/>
      <c r="Y63" s="135"/>
      <c r="Z63" s="138"/>
      <c r="AA63" s="2"/>
      <c r="AB63" s="162">
        <f t="shared" si="63"/>
        <v>0</v>
      </c>
      <c r="AC63" s="165">
        <f t="shared" si="93"/>
        <v>0</v>
      </c>
      <c r="BI63" s="131" t="s">
        <v>39</v>
      </c>
      <c r="BJ63" s="123" t="e">
        <f t="shared" si="94"/>
        <v>#DIV/0!</v>
      </c>
      <c r="BK63" s="124" t="e">
        <f t="shared" si="95"/>
        <v>#DIV/0!</v>
      </c>
      <c r="BL63" s="125" t="e">
        <f t="shared" si="67"/>
        <v>#DIV/0!</v>
      </c>
      <c r="BM63" s="126" t="e">
        <f t="shared" si="68"/>
        <v>#DIV/0!</v>
      </c>
      <c r="BN63" s="123" t="e">
        <f t="shared" si="69"/>
        <v>#DIV/0!</v>
      </c>
      <c r="BO63" s="124" t="e">
        <f t="shared" si="70"/>
        <v>#DIV/0!</v>
      </c>
      <c r="BP63" s="125" t="e">
        <f t="shared" si="71"/>
        <v>#DIV/0!</v>
      </c>
      <c r="BQ63" s="126" t="e">
        <f t="shared" si="72"/>
        <v>#DIV/0!</v>
      </c>
      <c r="BR63" s="123" t="e">
        <f t="shared" si="73"/>
        <v>#DIV/0!</v>
      </c>
      <c r="BS63" s="124" t="e">
        <f t="shared" si="74"/>
        <v>#DIV/0!</v>
      </c>
      <c r="BT63" s="125" t="e">
        <f t="shared" si="75"/>
        <v>#DIV/0!</v>
      </c>
      <c r="BU63" s="123" t="e">
        <f t="shared" si="76"/>
        <v>#DIV/0!</v>
      </c>
      <c r="BV63" s="127" t="e">
        <f t="shared" si="77"/>
        <v>#DIV/0!</v>
      </c>
      <c r="BW63" s="128" t="e">
        <f t="shared" si="78"/>
        <v>#DIV/0!</v>
      </c>
      <c r="BX63" s="123" t="e">
        <f t="shared" si="79"/>
        <v>#DIV/0!</v>
      </c>
      <c r="BY63" s="124" t="e">
        <f t="shared" si="80"/>
        <v>#DIV/0!</v>
      </c>
      <c r="BZ63" s="125" t="e">
        <f t="shared" si="81"/>
        <v>#DIV/0!</v>
      </c>
      <c r="CA63" s="126" t="e">
        <f t="shared" si="82"/>
        <v>#DIV/0!</v>
      </c>
      <c r="CB63" s="123" t="e">
        <f t="shared" si="83"/>
        <v>#DIV/0!</v>
      </c>
      <c r="CC63" s="124" t="e">
        <f t="shared" si="84"/>
        <v>#DIV/0!</v>
      </c>
      <c r="CD63" s="125" t="e">
        <f t="shared" si="85"/>
        <v>#DIV/0!</v>
      </c>
      <c r="CE63" s="126" t="e">
        <f t="shared" si="86"/>
        <v>#DIV/0!</v>
      </c>
      <c r="CF63" s="123" t="e">
        <f t="shared" si="87"/>
        <v>#DIV/0!</v>
      </c>
      <c r="CG63" s="124" t="e">
        <f t="shared" si="88"/>
        <v>#DIV/0!</v>
      </c>
      <c r="CH63" s="125" t="e">
        <f t="shared" si="89"/>
        <v>#DIV/0!</v>
      </c>
      <c r="CI63" s="123" t="e">
        <f t="shared" si="90"/>
        <v>#DIV/0!</v>
      </c>
      <c r="CJ63" s="129">
        <f t="shared" ref="CJ63" si="145">AB63/AB64</f>
        <v>0</v>
      </c>
      <c r="CK63" s="130">
        <f t="shared" ref="CK63" si="146">AC63/AC64</f>
        <v>0</v>
      </c>
    </row>
    <row r="64" spans="1:89" ht="14.4" thickTop="1" thickBot="1" x14ac:dyDescent="0.3">
      <c r="A64" s="251" t="s">
        <v>13</v>
      </c>
      <c r="B64" s="14">
        <f t="shared" ref="B64:AA64" si="147">SUM(B41:B63)</f>
        <v>39049</v>
      </c>
      <c r="C64" s="1">
        <f t="shared" si="147"/>
        <v>37211.385444520449</v>
      </c>
      <c r="D64" s="14">
        <f t="shared" si="147"/>
        <v>19930</v>
      </c>
      <c r="E64" s="1">
        <f t="shared" si="147"/>
        <v>18242.459371203964</v>
      </c>
      <c r="F64" s="14">
        <f t="shared" si="147"/>
        <v>29283</v>
      </c>
      <c r="G64" s="1">
        <f t="shared" si="147"/>
        <v>27685.159818309312</v>
      </c>
      <c r="H64" s="14">
        <f t="shared" si="147"/>
        <v>45258</v>
      </c>
      <c r="I64" s="1">
        <f t="shared" si="147"/>
        <v>50349.204738993707</v>
      </c>
      <c r="J64" s="14">
        <f t="shared" si="147"/>
        <v>8132</v>
      </c>
      <c r="K64" s="1">
        <f t="shared" si="147"/>
        <v>8563.596910995504</v>
      </c>
      <c r="L64" s="14">
        <f t="shared" si="147"/>
        <v>28513</v>
      </c>
      <c r="M64" s="1">
        <f t="shared" si="147"/>
        <v>30456.814236237133</v>
      </c>
      <c r="N64" s="14">
        <f t="shared" si="147"/>
        <v>47743</v>
      </c>
      <c r="O64" s="1">
        <f t="shared" si="147"/>
        <v>47045.01388327538</v>
      </c>
      <c r="P64" s="14">
        <f t="shared" si="147"/>
        <v>27383</v>
      </c>
      <c r="Q64" s="1">
        <f t="shared" si="147"/>
        <v>26674.542074643756</v>
      </c>
      <c r="R64" s="14">
        <f t="shared" si="147"/>
        <v>32305</v>
      </c>
      <c r="S64" s="1">
        <f t="shared" si="147"/>
        <v>33520.901522182525</v>
      </c>
      <c r="T64" s="14">
        <f t="shared" si="147"/>
        <v>10764</v>
      </c>
      <c r="U64" s="1">
        <f t="shared" si="147"/>
        <v>10946.369009213076</v>
      </c>
      <c r="V64" s="14">
        <f t="shared" si="147"/>
        <v>34444</v>
      </c>
      <c r="W64" s="1">
        <f t="shared" si="147"/>
        <v>39565.009605647654</v>
      </c>
      <c r="X64" s="14">
        <f t="shared" si="147"/>
        <v>25795</v>
      </c>
      <c r="Y64" s="1">
        <f t="shared" si="147"/>
        <v>15864.677386371835</v>
      </c>
      <c r="Z64" s="14">
        <f t="shared" si="147"/>
        <v>57441</v>
      </c>
      <c r="AA64" s="1">
        <f t="shared" si="147"/>
        <v>58839.865998405716</v>
      </c>
      <c r="AB64" s="166">
        <f t="shared" ref="AB64:AC64" si="148">SUM(AB40:AB63)</f>
        <v>406040</v>
      </c>
      <c r="AC64" s="167">
        <f t="shared" si="148"/>
        <v>404965</v>
      </c>
      <c r="BI64" s="251" t="s">
        <v>13</v>
      </c>
      <c r="BJ64" s="147" t="e">
        <f>SUM(BJ40:BJ63)</f>
        <v>#DIV/0!</v>
      </c>
      <c r="BK64" s="148" t="e">
        <f t="shared" ref="BK64:CK64" si="149">SUM(BK40:BK63)</f>
        <v>#DIV/0!</v>
      </c>
      <c r="BL64" s="147" t="e">
        <f t="shared" si="149"/>
        <v>#DIV/0!</v>
      </c>
      <c r="BM64" s="148" t="e">
        <f t="shared" si="149"/>
        <v>#DIV/0!</v>
      </c>
      <c r="BN64" s="147" t="e">
        <f t="shared" si="149"/>
        <v>#DIV/0!</v>
      </c>
      <c r="BO64" s="148" t="e">
        <f t="shared" si="149"/>
        <v>#DIV/0!</v>
      </c>
      <c r="BP64" s="147" t="e">
        <f t="shared" si="149"/>
        <v>#DIV/0!</v>
      </c>
      <c r="BQ64" s="148" t="e">
        <f t="shared" si="149"/>
        <v>#DIV/0!</v>
      </c>
      <c r="BR64" s="147" t="e">
        <f t="shared" si="149"/>
        <v>#DIV/0!</v>
      </c>
      <c r="BS64" s="148" t="e">
        <f t="shared" si="149"/>
        <v>#DIV/0!</v>
      </c>
      <c r="BT64" s="147" t="e">
        <f t="shared" si="149"/>
        <v>#DIV/0!</v>
      </c>
      <c r="BU64" s="148" t="e">
        <f t="shared" si="149"/>
        <v>#DIV/0!</v>
      </c>
      <c r="BV64" s="147" t="e">
        <f t="shared" si="149"/>
        <v>#DIV/0!</v>
      </c>
      <c r="BW64" s="148" t="e">
        <f t="shared" si="149"/>
        <v>#DIV/0!</v>
      </c>
      <c r="BX64" s="147" t="e">
        <f t="shared" si="149"/>
        <v>#DIV/0!</v>
      </c>
      <c r="BY64" s="148" t="e">
        <f t="shared" si="149"/>
        <v>#DIV/0!</v>
      </c>
      <c r="BZ64" s="147" t="e">
        <f t="shared" si="149"/>
        <v>#DIV/0!</v>
      </c>
      <c r="CA64" s="148" t="e">
        <f t="shared" si="149"/>
        <v>#DIV/0!</v>
      </c>
      <c r="CB64" s="147" t="e">
        <f t="shared" si="149"/>
        <v>#DIV/0!</v>
      </c>
      <c r="CC64" s="148" t="e">
        <f t="shared" si="149"/>
        <v>#DIV/0!</v>
      </c>
      <c r="CD64" s="147" t="e">
        <f t="shared" si="149"/>
        <v>#DIV/0!</v>
      </c>
      <c r="CE64" s="148" t="e">
        <f t="shared" si="149"/>
        <v>#DIV/0!</v>
      </c>
      <c r="CF64" s="147" t="e">
        <f t="shared" si="149"/>
        <v>#DIV/0!</v>
      </c>
      <c r="CG64" s="148" t="e">
        <f t="shared" si="149"/>
        <v>#DIV/0!</v>
      </c>
      <c r="CH64" s="147" t="e">
        <f t="shared" si="149"/>
        <v>#DIV/0!</v>
      </c>
      <c r="CI64" s="148" t="e">
        <f t="shared" si="149"/>
        <v>#DIV/0!</v>
      </c>
      <c r="CJ64" s="147">
        <f t="shared" si="149"/>
        <v>0.99999999999999978</v>
      </c>
      <c r="CK64" s="148">
        <f t="shared" si="149"/>
        <v>1</v>
      </c>
    </row>
    <row r="65" spans="1:89" ht="13.8" thickTop="1" x14ac:dyDescent="0.25">
      <c r="A65" s="178"/>
    </row>
    <row r="67" spans="1:89" x14ac:dyDescent="0.25">
      <c r="A67" s="305">
        <f>+A36+1</f>
        <v>45141</v>
      </c>
      <c r="B67" s="305"/>
      <c r="C67" s="305"/>
      <c r="D67" s="305"/>
      <c r="BI67" s="304">
        <f>+BI36+1</f>
        <v>45141</v>
      </c>
      <c r="BJ67" s="304"/>
      <c r="BK67" s="304"/>
      <c r="BL67" s="304"/>
    </row>
    <row r="68" spans="1:89" ht="13.8" thickBot="1" x14ac:dyDescent="0.3">
      <c r="AE68" t="s">
        <v>84</v>
      </c>
    </row>
    <row r="69" spans="1:89" ht="14.4" thickTop="1" thickBot="1" x14ac:dyDescent="0.3">
      <c r="A69" s="296" t="s">
        <v>0</v>
      </c>
      <c r="B69" s="298" t="s">
        <v>1</v>
      </c>
      <c r="C69" s="299"/>
      <c r="D69" s="298" t="s">
        <v>2</v>
      </c>
      <c r="E69" s="299"/>
      <c r="F69" s="298" t="s">
        <v>3</v>
      </c>
      <c r="G69" s="299"/>
      <c r="H69" s="298" t="s">
        <v>4</v>
      </c>
      <c r="I69" s="299"/>
      <c r="J69" s="298" t="s">
        <v>5</v>
      </c>
      <c r="K69" s="299"/>
      <c r="L69" s="298" t="s">
        <v>6</v>
      </c>
      <c r="M69" s="299"/>
      <c r="N69" s="298" t="s">
        <v>7</v>
      </c>
      <c r="O69" s="299"/>
      <c r="P69" s="298" t="s">
        <v>8</v>
      </c>
      <c r="Q69" s="299"/>
      <c r="R69" s="298" t="s">
        <v>9</v>
      </c>
      <c r="S69" s="299"/>
      <c r="T69" s="298" t="s">
        <v>10</v>
      </c>
      <c r="U69" s="299"/>
      <c r="V69" s="298" t="s">
        <v>11</v>
      </c>
      <c r="W69" s="299"/>
      <c r="X69" s="298" t="s">
        <v>12</v>
      </c>
      <c r="Y69" s="299"/>
      <c r="Z69" s="300" t="s">
        <v>40</v>
      </c>
      <c r="AA69" s="301"/>
      <c r="AB69" s="302" t="s">
        <v>41</v>
      </c>
      <c r="AC69" s="303"/>
      <c r="AE69" s="296" t="s">
        <v>0</v>
      </c>
      <c r="AF69" s="298" t="s">
        <v>1</v>
      </c>
      <c r="AG69" s="299"/>
      <c r="AH69" s="298" t="s">
        <v>2</v>
      </c>
      <c r="AI69" s="299"/>
      <c r="AJ69" s="298" t="s">
        <v>3</v>
      </c>
      <c r="AK69" s="299"/>
      <c r="AL69" s="298" t="s">
        <v>4</v>
      </c>
      <c r="AM69" s="299"/>
      <c r="AN69" s="298" t="s">
        <v>5</v>
      </c>
      <c r="AO69" s="299"/>
      <c r="AP69" s="298" t="s">
        <v>6</v>
      </c>
      <c r="AQ69" s="299"/>
      <c r="AR69" s="298" t="s">
        <v>7</v>
      </c>
      <c r="AS69" s="299"/>
      <c r="AT69" s="298" t="s">
        <v>8</v>
      </c>
      <c r="AU69" s="299"/>
      <c r="AV69" s="298" t="s">
        <v>9</v>
      </c>
      <c r="AW69" s="299"/>
      <c r="AX69" s="298" t="s">
        <v>10</v>
      </c>
      <c r="AY69" s="299"/>
      <c r="AZ69" s="298" t="s">
        <v>11</v>
      </c>
      <c r="BA69" s="299"/>
      <c r="BB69" s="298" t="s">
        <v>12</v>
      </c>
      <c r="BC69" s="299"/>
      <c r="BD69" s="300" t="s">
        <v>40</v>
      </c>
      <c r="BE69" s="301"/>
      <c r="BF69" s="302" t="s">
        <v>41</v>
      </c>
      <c r="BG69" s="303"/>
      <c r="BI69" s="296" t="s">
        <v>0</v>
      </c>
      <c r="BJ69" s="298" t="s">
        <v>1</v>
      </c>
      <c r="BK69" s="299"/>
      <c r="BL69" s="298" t="s">
        <v>2</v>
      </c>
      <c r="BM69" s="299"/>
      <c r="BN69" s="298" t="s">
        <v>3</v>
      </c>
      <c r="BO69" s="299"/>
      <c r="BP69" s="298" t="s">
        <v>4</v>
      </c>
      <c r="BQ69" s="299"/>
      <c r="BR69" s="298" t="s">
        <v>5</v>
      </c>
      <c r="BS69" s="299"/>
      <c r="BT69" s="298" t="s">
        <v>6</v>
      </c>
      <c r="BU69" s="299"/>
      <c r="BV69" s="298" t="s">
        <v>7</v>
      </c>
      <c r="BW69" s="299"/>
      <c r="BX69" s="298" t="s">
        <v>8</v>
      </c>
      <c r="BY69" s="299"/>
      <c r="BZ69" s="298" t="s">
        <v>9</v>
      </c>
      <c r="CA69" s="299"/>
      <c r="CB69" s="298" t="s">
        <v>10</v>
      </c>
      <c r="CC69" s="299"/>
      <c r="CD69" s="298" t="s">
        <v>11</v>
      </c>
      <c r="CE69" s="299"/>
      <c r="CF69" s="298" t="s">
        <v>12</v>
      </c>
      <c r="CG69" s="299"/>
      <c r="CH69" s="300" t="s">
        <v>40</v>
      </c>
      <c r="CI69" s="301"/>
      <c r="CJ69" s="298" t="s">
        <v>41</v>
      </c>
      <c r="CK69" s="299"/>
    </row>
    <row r="70" spans="1:89" ht="15" thickTop="1" thickBot="1" x14ac:dyDescent="0.35">
      <c r="A70" s="297"/>
      <c r="B70" s="111" t="s">
        <v>14</v>
      </c>
      <c r="C70" s="112" t="s">
        <v>15</v>
      </c>
      <c r="D70" s="113" t="s">
        <v>14</v>
      </c>
      <c r="E70" s="114" t="s">
        <v>15</v>
      </c>
      <c r="F70" s="111" t="s">
        <v>14</v>
      </c>
      <c r="G70" s="112" t="s">
        <v>15</v>
      </c>
      <c r="H70" s="113" t="s">
        <v>14</v>
      </c>
      <c r="I70" s="114" t="s">
        <v>15</v>
      </c>
      <c r="J70" s="111" t="s">
        <v>14</v>
      </c>
      <c r="K70" s="112" t="s">
        <v>15</v>
      </c>
      <c r="L70" s="113" t="s">
        <v>14</v>
      </c>
      <c r="M70" s="111" t="s">
        <v>15</v>
      </c>
      <c r="N70" s="115" t="s">
        <v>14</v>
      </c>
      <c r="O70" s="116" t="s">
        <v>15</v>
      </c>
      <c r="P70" s="111" t="s">
        <v>14</v>
      </c>
      <c r="Q70" s="112" t="s">
        <v>15</v>
      </c>
      <c r="R70" s="113" t="s">
        <v>14</v>
      </c>
      <c r="S70" s="114" t="s">
        <v>15</v>
      </c>
      <c r="T70" s="111" t="s">
        <v>14</v>
      </c>
      <c r="U70" s="112" t="s">
        <v>15</v>
      </c>
      <c r="V70" s="113" t="s">
        <v>14</v>
      </c>
      <c r="W70" s="114" t="s">
        <v>15</v>
      </c>
      <c r="X70" s="111" t="s">
        <v>14</v>
      </c>
      <c r="Y70" s="112" t="s">
        <v>15</v>
      </c>
      <c r="Z70" s="26" t="s">
        <v>14</v>
      </c>
      <c r="AA70" s="117" t="s">
        <v>15</v>
      </c>
      <c r="AB70" s="168" t="s">
        <v>14</v>
      </c>
      <c r="AC70" s="169" t="s">
        <v>15</v>
      </c>
      <c r="AE70" s="297"/>
      <c r="AF70" s="111" t="s">
        <v>14</v>
      </c>
      <c r="AG70" s="112" t="s">
        <v>15</v>
      </c>
      <c r="AH70" s="113" t="s">
        <v>14</v>
      </c>
      <c r="AI70" s="114" t="s">
        <v>15</v>
      </c>
      <c r="AJ70" s="111" t="s">
        <v>14</v>
      </c>
      <c r="AK70" s="112" t="s">
        <v>15</v>
      </c>
      <c r="AL70" s="113" t="s">
        <v>14</v>
      </c>
      <c r="AM70" s="114" t="s">
        <v>15</v>
      </c>
      <c r="AN70" s="111" t="s">
        <v>14</v>
      </c>
      <c r="AO70" s="112" t="s">
        <v>15</v>
      </c>
      <c r="AP70" s="113" t="s">
        <v>14</v>
      </c>
      <c r="AQ70" s="111" t="s">
        <v>15</v>
      </c>
      <c r="AR70" s="115" t="s">
        <v>14</v>
      </c>
      <c r="AS70" s="116" t="s">
        <v>15</v>
      </c>
      <c r="AT70" s="111" t="s">
        <v>14</v>
      </c>
      <c r="AU70" s="112" t="s">
        <v>15</v>
      </c>
      <c r="AV70" s="113" t="s">
        <v>14</v>
      </c>
      <c r="AW70" s="114" t="s">
        <v>15</v>
      </c>
      <c r="AX70" s="111" t="s">
        <v>14</v>
      </c>
      <c r="AY70" s="112" t="s">
        <v>15</v>
      </c>
      <c r="AZ70" s="113" t="s">
        <v>14</v>
      </c>
      <c r="BA70" s="114" t="s">
        <v>15</v>
      </c>
      <c r="BB70" s="111" t="s">
        <v>14</v>
      </c>
      <c r="BC70" s="112" t="s">
        <v>15</v>
      </c>
      <c r="BD70" s="26" t="s">
        <v>14</v>
      </c>
      <c r="BE70" s="117" t="s">
        <v>15</v>
      </c>
      <c r="BF70" s="168" t="s">
        <v>14</v>
      </c>
      <c r="BG70" s="169" t="s">
        <v>15</v>
      </c>
      <c r="BI70" s="297"/>
      <c r="BJ70" s="111" t="s">
        <v>14</v>
      </c>
      <c r="BK70" s="112" t="s">
        <v>15</v>
      </c>
      <c r="BL70" s="113" t="s">
        <v>14</v>
      </c>
      <c r="BM70" s="114" t="s">
        <v>15</v>
      </c>
      <c r="BN70" s="111" t="s">
        <v>14</v>
      </c>
      <c r="BO70" s="112" t="s">
        <v>15</v>
      </c>
      <c r="BP70" s="113" t="s">
        <v>14</v>
      </c>
      <c r="BQ70" s="114" t="s">
        <v>15</v>
      </c>
      <c r="BR70" s="111" t="s">
        <v>14</v>
      </c>
      <c r="BS70" s="112" t="s">
        <v>15</v>
      </c>
      <c r="BT70" s="113" t="s">
        <v>14</v>
      </c>
      <c r="BU70" s="111" t="s">
        <v>15</v>
      </c>
      <c r="BV70" s="115" t="s">
        <v>14</v>
      </c>
      <c r="BW70" s="116" t="s">
        <v>15</v>
      </c>
      <c r="BX70" s="111" t="s">
        <v>14</v>
      </c>
      <c r="BY70" s="112" t="s">
        <v>15</v>
      </c>
      <c r="BZ70" s="113" t="s">
        <v>14</v>
      </c>
      <c r="CA70" s="114" t="s">
        <v>15</v>
      </c>
      <c r="CB70" s="111" t="s">
        <v>14</v>
      </c>
      <c r="CC70" s="112" t="s">
        <v>15</v>
      </c>
      <c r="CD70" s="113" t="s">
        <v>14</v>
      </c>
      <c r="CE70" s="114" t="s">
        <v>15</v>
      </c>
      <c r="CF70" s="111" t="s">
        <v>14</v>
      </c>
      <c r="CG70" s="112" t="s">
        <v>15</v>
      </c>
      <c r="CH70" s="26" t="s">
        <v>14</v>
      </c>
      <c r="CI70" s="117" t="s">
        <v>15</v>
      </c>
      <c r="CJ70" s="115" t="s">
        <v>14</v>
      </c>
      <c r="CK70" s="116" t="s">
        <v>15</v>
      </c>
    </row>
    <row r="71" spans="1:89" ht="13.8" thickTop="1" x14ac:dyDescent="0.25">
      <c r="A71" s="119" t="s">
        <v>16</v>
      </c>
      <c r="B71" s="120"/>
      <c r="C71" s="177"/>
      <c r="D71" s="121"/>
      <c r="E71" s="172"/>
      <c r="F71" s="120"/>
      <c r="G71" s="122"/>
      <c r="H71" s="121"/>
      <c r="I71" s="172"/>
      <c r="J71" s="120"/>
      <c r="K71" s="122"/>
      <c r="L71" s="121"/>
      <c r="M71" s="120"/>
      <c r="N71" s="171"/>
      <c r="O71" s="173"/>
      <c r="P71" s="120"/>
      <c r="Q71" s="122"/>
      <c r="R71" s="121"/>
      <c r="S71" s="172"/>
      <c r="T71" s="120"/>
      <c r="U71" s="122"/>
      <c r="V71" s="121"/>
      <c r="W71" s="172"/>
      <c r="X71" s="120"/>
      <c r="Y71" s="122"/>
      <c r="Z71" s="21"/>
      <c r="AA71" s="176"/>
      <c r="AB71" s="162">
        <f t="shared" ref="AB71:AB94" si="150">B71+D71+F71+H71+J71+L71+N71+P71+R71+T71+V71+X71+Z71</f>
        <v>0</v>
      </c>
      <c r="AC71" s="163">
        <f>C71+E71+G71+I71+K71+M71+O71+Q71+S71+U71+W71+Y71+AA71</f>
        <v>0</v>
      </c>
      <c r="AE71" s="254" t="str">
        <f>$AE$9</f>
        <v>07:00 - 07:59</v>
      </c>
      <c r="AF71" s="120">
        <f t="shared" ref="AF71:AO72" si="151">SUMIF($A$9:$A$32,$AE71,B$71:B$94)</f>
        <v>4596</v>
      </c>
      <c r="AG71" s="177">
        <f t="shared" si="151"/>
        <v>1636.0909538425899</v>
      </c>
      <c r="AH71" s="121">
        <f t="shared" si="151"/>
        <v>1845</v>
      </c>
      <c r="AI71" s="172">
        <f t="shared" si="151"/>
        <v>1541.7184803382174</v>
      </c>
      <c r="AJ71" s="120">
        <f t="shared" si="151"/>
        <v>3347</v>
      </c>
      <c r="AK71" s="122">
        <f t="shared" si="151"/>
        <v>1807.2327561243992</v>
      </c>
      <c r="AL71" s="121">
        <f t="shared" si="151"/>
        <v>4206</v>
      </c>
      <c r="AM71" s="172">
        <f t="shared" si="151"/>
        <v>2672.4084091040713</v>
      </c>
      <c r="AN71" s="120">
        <f t="shared" si="151"/>
        <v>320</v>
      </c>
      <c r="AO71" s="122">
        <f t="shared" si="151"/>
        <v>1214.918138645972</v>
      </c>
      <c r="AP71" s="121">
        <f t="shared" ref="AP71:AY72" si="152">SUMIF($A$9:$A$32,$AE71,L$71:L$94)</f>
        <v>1196</v>
      </c>
      <c r="AQ71" s="120">
        <f t="shared" si="152"/>
        <v>4198.6122372154978</v>
      </c>
      <c r="AR71" s="171">
        <f t="shared" si="152"/>
        <v>3408</v>
      </c>
      <c r="AS71" s="173">
        <f t="shared" si="152"/>
        <v>4705.0072102855156</v>
      </c>
      <c r="AT71" s="120">
        <f t="shared" si="152"/>
        <v>2704</v>
      </c>
      <c r="AU71" s="122">
        <f t="shared" si="152"/>
        <v>2437.5598540568717</v>
      </c>
      <c r="AV71" s="121">
        <f t="shared" si="152"/>
        <v>3275</v>
      </c>
      <c r="AW71" s="172">
        <f t="shared" si="152"/>
        <v>2331.1870041118896</v>
      </c>
      <c r="AX71" s="120">
        <f t="shared" si="152"/>
        <v>483</v>
      </c>
      <c r="AY71" s="122">
        <f t="shared" si="152"/>
        <v>2015.6566572073898</v>
      </c>
      <c r="AZ71" s="121">
        <f t="shared" ref="AZ71:BE72" si="153">SUMIF($A$9:$A$32,$AE71,V$71:V$94)</f>
        <v>1545</v>
      </c>
      <c r="BA71" s="172">
        <f t="shared" si="153"/>
        <v>4520.7825910696702</v>
      </c>
      <c r="BB71" s="120">
        <f t="shared" si="153"/>
        <v>2001</v>
      </c>
      <c r="BC71" s="122">
        <f t="shared" si="153"/>
        <v>2352.6369954247989</v>
      </c>
      <c r="BD71" s="21">
        <f t="shared" si="153"/>
        <v>5570</v>
      </c>
      <c r="BE71" s="176">
        <f t="shared" si="153"/>
        <v>3502.1887125731164</v>
      </c>
      <c r="BF71" s="162">
        <f>AF71+AH71+AJ71+AL71+AN71+AP71+AR71+AT71+AV71+AX71+AZ71+BB71+BD71</f>
        <v>34496</v>
      </c>
      <c r="BG71" s="163">
        <f>AG71+AI71+AK71+AM71+AO71+AQ71+AS71+AU71+AW71+AY71+BA71+BC71+BE71</f>
        <v>34936</v>
      </c>
      <c r="BI71" s="119" t="s">
        <v>16</v>
      </c>
      <c r="BJ71" s="290" t="e">
        <f>B71/$AB71</f>
        <v>#DIV/0!</v>
      </c>
      <c r="BK71" s="124" t="e">
        <f>C71/$AC71</f>
        <v>#DIV/0!</v>
      </c>
      <c r="BL71" s="125" t="e">
        <f t="shared" ref="BL71:BL94" si="154">D71/$AB71</f>
        <v>#DIV/0!</v>
      </c>
      <c r="BM71" s="126" t="e">
        <f t="shared" ref="BM71:BM94" si="155">E71/$AC71</f>
        <v>#DIV/0!</v>
      </c>
      <c r="BN71" s="123" t="e">
        <f t="shared" ref="BN71:BN94" si="156">F71/$AB71</f>
        <v>#DIV/0!</v>
      </c>
      <c r="BO71" s="124" t="e">
        <f t="shared" ref="BO71:BO94" si="157">G71/$AC71</f>
        <v>#DIV/0!</v>
      </c>
      <c r="BP71" s="125" t="e">
        <f t="shared" ref="BP71:BP94" si="158">H71/$AB71</f>
        <v>#DIV/0!</v>
      </c>
      <c r="BQ71" s="126" t="e">
        <f t="shared" ref="BQ71:BQ94" si="159">I71/$AC71</f>
        <v>#DIV/0!</v>
      </c>
      <c r="BR71" s="123" t="e">
        <f t="shared" ref="BR71:BR94" si="160">J71/$AB71</f>
        <v>#DIV/0!</v>
      </c>
      <c r="BS71" s="124" t="e">
        <f t="shared" ref="BS71:BS94" si="161">K71/$AC71</f>
        <v>#DIV/0!</v>
      </c>
      <c r="BT71" s="125" t="e">
        <f t="shared" ref="BT71:BT94" si="162">L71/$AB71</f>
        <v>#DIV/0!</v>
      </c>
      <c r="BU71" s="123" t="e">
        <f t="shared" ref="BU71:BU94" si="163">M71/$AC71</f>
        <v>#DIV/0!</v>
      </c>
      <c r="BV71" s="127" t="e">
        <f t="shared" ref="BV71:BV94" si="164">N71/$AB71</f>
        <v>#DIV/0!</v>
      </c>
      <c r="BW71" s="128" t="e">
        <f t="shared" ref="BW71:BW94" si="165">O71/$AC71</f>
        <v>#DIV/0!</v>
      </c>
      <c r="BX71" s="123" t="e">
        <f t="shared" ref="BX71:BX94" si="166">P71/$AB71</f>
        <v>#DIV/0!</v>
      </c>
      <c r="BY71" s="124" t="e">
        <f t="shared" ref="BY71:BY94" si="167">Q71/$AC71</f>
        <v>#DIV/0!</v>
      </c>
      <c r="BZ71" s="125" t="e">
        <f t="shared" ref="BZ71:BZ94" si="168">R71/$AB71</f>
        <v>#DIV/0!</v>
      </c>
      <c r="CA71" s="126" t="e">
        <f t="shared" ref="CA71:CA94" si="169">S71/$AC71</f>
        <v>#DIV/0!</v>
      </c>
      <c r="CB71" s="123" t="e">
        <f t="shared" ref="CB71:CB94" si="170">T71/$AB71</f>
        <v>#DIV/0!</v>
      </c>
      <c r="CC71" s="124" t="e">
        <f t="shared" ref="CC71:CC94" si="171">U71/$AC71</f>
        <v>#DIV/0!</v>
      </c>
      <c r="CD71" s="125" t="e">
        <f t="shared" ref="CD71:CD94" si="172">V71/$AB71</f>
        <v>#DIV/0!</v>
      </c>
      <c r="CE71" s="126" t="e">
        <f t="shared" ref="CE71:CE94" si="173">W71/$AC71</f>
        <v>#DIV/0!</v>
      </c>
      <c r="CF71" s="123" t="e">
        <f t="shared" ref="CF71:CF94" si="174">X71/$AB71</f>
        <v>#DIV/0!</v>
      </c>
      <c r="CG71" s="124" t="e">
        <f t="shared" ref="CG71:CG94" si="175">Y71/$AC71</f>
        <v>#DIV/0!</v>
      </c>
      <c r="CH71" s="123" t="e">
        <f t="shared" ref="CH71:CH94" si="176">Z71/$AB71</f>
        <v>#DIV/0!</v>
      </c>
      <c r="CI71" s="124" t="e">
        <f t="shared" ref="CI71:CI94" si="177">AA71/$AC71</f>
        <v>#DIV/0!</v>
      </c>
      <c r="CJ71" s="129">
        <f t="shared" ref="CJ71:CK71" si="178">AB71/AB95</f>
        <v>0</v>
      </c>
      <c r="CK71" s="130">
        <f t="shared" si="178"/>
        <v>0</v>
      </c>
    </row>
    <row r="72" spans="1:89" x14ac:dyDescent="0.25">
      <c r="A72" s="131" t="s">
        <v>17</v>
      </c>
      <c r="B72" s="180">
        <v>389</v>
      </c>
      <c r="C72" s="181">
        <v>0</v>
      </c>
      <c r="D72" s="182">
        <v>277</v>
      </c>
      <c r="E72" s="183">
        <v>1</v>
      </c>
      <c r="F72" s="180">
        <v>520</v>
      </c>
      <c r="G72" s="184">
        <v>7</v>
      </c>
      <c r="H72" s="182">
        <v>395</v>
      </c>
      <c r="I72" s="183">
        <v>40</v>
      </c>
      <c r="J72" s="180">
        <v>12</v>
      </c>
      <c r="K72" s="184">
        <v>14</v>
      </c>
      <c r="L72" s="182">
        <v>29</v>
      </c>
      <c r="M72" s="180">
        <v>92</v>
      </c>
      <c r="N72" s="185">
        <v>170</v>
      </c>
      <c r="O72" s="186">
        <v>113</v>
      </c>
      <c r="P72" s="180">
        <v>96</v>
      </c>
      <c r="Q72" s="184">
        <v>71</v>
      </c>
      <c r="R72" s="182">
        <v>41</v>
      </c>
      <c r="S72" s="183">
        <v>91</v>
      </c>
      <c r="T72" s="180">
        <v>4</v>
      </c>
      <c r="U72" s="184">
        <v>52</v>
      </c>
      <c r="V72" s="182">
        <v>14</v>
      </c>
      <c r="W72" s="183">
        <v>48</v>
      </c>
      <c r="X72" s="180">
        <v>5</v>
      </c>
      <c r="Y72" s="184">
        <v>0</v>
      </c>
      <c r="Z72" s="182">
        <v>0</v>
      </c>
      <c r="AA72" s="180">
        <v>0</v>
      </c>
      <c r="AB72" s="162">
        <f t="shared" si="150"/>
        <v>1952</v>
      </c>
      <c r="AC72" s="165">
        <f t="shared" ref="AC72:AC94" si="179">SUM(C72,E72,G72,I72,K72,M72,O72,Q72,S72,U72,W72,Y72,AA72)</f>
        <v>529</v>
      </c>
      <c r="AE72" s="256" t="str">
        <f>$AE$10</f>
        <v>08:00 - 08:59</v>
      </c>
      <c r="AF72" s="120">
        <f t="shared" si="151"/>
        <v>3943</v>
      </c>
      <c r="AG72" s="181">
        <f t="shared" si="151"/>
        <v>1460.8761639035786</v>
      </c>
      <c r="AH72" s="182">
        <f t="shared" si="151"/>
        <v>1723</v>
      </c>
      <c r="AI72" s="183">
        <f t="shared" si="151"/>
        <v>1191.5135126366674</v>
      </c>
      <c r="AJ72" s="180">
        <f t="shared" si="151"/>
        <v>2670</v>
      </c>
      <c r="AK72" s="184">
        <f t="shared" si="151"/>
        <v>1318.4294195892678</v>
      </c>
      <c r="AL72" s="182">
        <f t="shared" si="151"/>
        <v>3855</v>
      </c>
      <c r="AM72" s="183">
        <f t="shared" si="151"/>
        <v>2516.5093274502806</v>
      </c>
      <c r="AN72" s="180">
        <f t="shared" si="151"/>
        <v>278</v>
      </c>
      <c r="AO72" s="184">
        <f t="shared" si="151"/>
        <v>1141.8906985043636</v>
      </c>
      <c r="AP72" s="182">
        <f t="shared" si="152"/>
        <v>1005</v>
      </c>
      <c r="AQ72" s="180">
        <f t="shared" si="152"/>
        <v>4289.7218635434574</v>
      </c>
      <c r="AR72" s="185">
        <f t="shared" si="152"/>
        <v>2745</v>
      </c>
      <c r="AS72" s="186">
        <f t="shared" si="152"/>
        <v>4781.445771015151</v>
      </c>
      <c r="AT72" s="180">
        <f t="shared" si="152"/>
        <v>2200</v>
      </c>
      <c r="AU72" s="184">
        <f t="shared" si="152"/>
        <v>2260.559257697174</v>
      </c>
      <c r="AV72" s="182">
        <f t="shared" si="152"/>
        <v>2881</v>
      </c>
      <c r="AW72" s="183">
        <f t="shared" si="152"/>
        <v>1917.3241410634917</v>
      </c>
      <c r="AX72" s="180">
        <f t="shared" si="152"/>
        <v>323</v>
      </c>
      <c r="AY72" s="184">
        <f t="shared" si="152"/>
        <v>1616.1074197839275</v>
      </c>
      <c r="AZ72" s="182">
        <f t="shared" si="153"/>
        <v>1095</v>
      </c>
      <c r="BA72" s="183">
        <f t="shared" si="153"/>
        <v>3842.9848165331082</v>
      </c>
      <c r="BB72" s="180">
        <f t="shared" si="153"/>
        <v>1757</v>
      </c>
      <c r="BC72" s="184">
        <f t="shared" si="153"/>
        <v>1945.7643967167376</v>
      </c>
      <c r="BD72" s="182">
        <f t="shared" si="153"/>
        <v>4670</v>
      </c>
      <c r="BE72" s="180">
        <f t="shared" si="153"/>
        <v>2637.873211562794</v>
      </c>
      <c r="BF72" s="164">
        <f>SUM(AF72,AH72,AJ72,AL72,AN72,AP72,AR72,AT72,AV72,AX72,AZ72,BB72,BD72)</f>
        <v>29145</v>
      </c>
      <c r="BG72" s="165">
        <f>SUM(AG72,AI72,AK72,AM72,AO72,AQ72,AS72,AU72,AW72,AY72,BA72,BC72,BE72)</f>
        <v>30921</v>
      </c>
      <c r="BI72" s="131" t="s">
        <v>17</v>
      </c>
      <c r="BJ72" s="123">
        <f t="shared" ref="BJ72:BJ94" si="180">B72/$AB72</f>
        <v>0.19928278688524589</v>
      </c>
      <c r="BK72" s="124">
        <f t="shared" ref="BK72:BK94" si="181">C72/$AC72</f>
        <v>0</v>
      </c>
      <c r="BL72" s="125">
        <f t="shared" si="154"/>
        <v>0.14190573770491804</v>
      </c>
      <c r="BM72" s="126">
        <f t="shared" si="155"/>
        <v>1.890359168241966E-3</v>
      </c>
      <c r="BN72" s="123">
        <f t="shared" si="156"/>
        <v>0.26639344262295084</v>
      </c>
      <c r="BO72" s="124">
        <f t="shared" si="157"/>
        <v>1.3232514177693762E-2</v>
      </c>
      <c r="BP72" s="125">
        <f t="shared" si="158"/>
        <v>0.20235655737704919</v>
      </c>
      <c r="BQ72" s="126">
        <f t="shared" si="159"/>
        <v>7.5614366729678639E-2</v>
      </c>
      <c r="BR72" s="123">
        <f t="shared" si="160"/>
        <v>6.1475409836065573E-3</v>
      </c>
      <c r="BS72" s="124">
        <f t="shared" si="161"/>
        <v>2.6465028355387523E-2</v>
      </c>
      <c r="BT72" s="125">
        <f t="shared" si="162"/>
        <v>1.4856557377049179E-2</v>
      </c>
      <c r="BU72" s="123">
        <f t="shared" si="163"/>
        <v>0.17391304347826086</v>
      </c>
      <c r="BV72" s="127">
        <f t="shared" si="164"/>
        <v>8.7090163934426229E-2</v>
      </c>
      <c r="BW72" s="128">
        <f t="shared" si="165"/>
        <v>0.21361058601134217</v>
      </c>
      <c r="BX72" s="123">
        <f t="shared" si="166"/>
        <v>4.9180327868852458E-2</v>
      </c>
      <c r="BY72" s="124">
        <f t="shared" si="167"/>
        <v>0.13421550094517959</v>
      </c>
      <c r="BZ72" s="125">
        <f t="shared" si="168"/>
        <v>2.1004098360655737E-2</v>
      </c>
      <c r="CA72" s="126">
        <f t="shared" si="169"/>
        <v>0.17202268431001891</v>
      </c>
      <c r="CB72" s="123">
        <f t="shared" si="170"/>
        <v>2.0491803278688526E-3</v>
      </c>
      <c r="CC72" s="124">
        <f t="shared" si="171"/>
        <v>9.8298676748582225E-2</v>
      </c>
      <c r="CD72" s="125">
        <f t="shared" si="172"/>
        <v>7.1721311475409838E-3</v>
      </c>
      <c r="CE72" s="126">
        <f t="shared" si="173"/>
        <v>9.0737240075614373E-2</v>
      </c>
      <c r="CF72" s="123">
        <f t="shared" si="174"/>
        <v>2.5614754098360654E-3</v>
      </c>
      <c r="CG72" s="124">
        <f t="shared" si="175"/>
        <v>0</v>
      </c>
      <c r="CH72" s="125">
        <f t="shared" si="176"/>
        <v>0</v>
      </c>
      <c r="CI72" s="123">
        <f t="shared" si="177"/>
        <v>0</v>
      </c>
      <c r="CJ72" s="129">
        <f t="shared" ref="CJ72:CK72" si="182">AB72/AB95</f>
        <v>4.9668452898937931E-3</v>
      </c>
      <c r="CK72" s="130">
        <f t="shared" si="182"/>
        <v>1.3502613738462794E-3</v>
      </c>
    </row>
    <row r="73" spans="1:89" ht="13.8" thickBot="1" x14ac:dyDescent="0.3">
      <c r="A73" s="139" t="s">
        <v>18</v>
      </c>
      <c r="B73" s="187">
        <v>1956</v>
      </c>
      <c r="C73" s="188">
        <v>517</v>
      </c>
      <c r="D73" s="189">
        <v>1099</v>
      </c>
      <c r="E73" s="190">
        <v>313</v>
      </c>
      <c r="F73" s="187">
        <v>1874</v>
      </c>
      <c r="G73" s="191">
        <v>539</v>
      </c>
      <c r="H73" s="189">
        <v>1990</v>
      </c>
      <c r="I73" s="190">
        <v>822</v>
      </c>
      <c r="J73" s="187">
        <v>91</v>
      </c>
      <c r="K73" s="191">
        <v>299</v>
      </c>
      <c r="L73" s="189">
        <v>558</v>
      </c>
      <c r="M73" s="187">
        <v>1184</v>
      </c>
      <c r="N73" s="192">
        <v>1692</v>
      </c>
      <c r="O73" s="193">
        <v>1718</v>
      </c>
      <c r="P73" s="187">
        <v>1020</v>
      </c>
      <c r="Q73" s="191">
        <v>989</v>
      </c>
      <c r="R73" s="189">
        <v>1284</v>
      </c>
      <c r="S73" s="190">
        <v>1045</v>
      </c>
      <c r="T73" s="187">
        <v>174</v>
      </c>
      <c r="U73" s="191">
        <v>515</v>
      </c>
      <c r="V73" s="189">
        <v>832</v>
      </c>
      <c r="W73" s="190">
        <v>1285</v>
      </c>
      <c r="X73" s="187">
        <v>866</v>
      </c>
      <c r="Y73" s="191">
        <v>755</v>
      </c>
      <c r="Z73" s="189">
        <v>2390</v>
      </c>
      <c r="AA73" s="187">
        <v>1233</v>
      </c>
      <c r="AB73" s="162">
        <f t="shared" si="150"/>
        <v>15826</v>
      </c>
      <c r="AC73" s="165">
        <f t="shared" si="179"/>
        <v>11214</v>
      </c>
      <c r="AE73" s="254"/>
      <c r="AF73" s="120"/>
      <c r="AG73" s="188"/>
      <c r="AH73" s="189"/>
      <c r="AI73" s="190"/>
      <c r="AJ73" s="187"/>
      <c r="AK73" s="191"/>
      <c r="AL73" s="189"/>
      <c r="AM73" s="190"/>
      <c r="AN73" s="187"/>
      <c r="AO73" s="191"/>
      <c r="AP73" s="189"/>
      <c r="AQ73" s="187"/>
      <c r="AR73" s="192"/>
      <c r="AS73" s="193"/>
      <c r="AT73" s="187"/>
      <c r="AU73" s="191"/>
      <c r="AV73" s="189"/>
      <c r="AW73" s="190"/>
      <c r="AX73" s="187"/>
      <c r="AY73" s="191"/>
      <c r="AZ73" s="189"/>
      <c r="BA73" s="190"/>
      <c r="BB73" s="187"/>
      <c r="BC73" s="191"/>
      <c r="BD73" s="189"/>
      <c r="BE73" s="187"/>
      <c r="BF73" s="164"/>
      <c r="BG73" s="165"/>
      <c r="BI73" s="139" t="s">
        <v>18</v>
      </c>
      <c r="BJ73" s="123">
        <f t="shared" si="180"/>
        <v>0.12359408568178946</v>
      </c>
      <c r="BK73" s="124">
        <f t="shared" si="181"/>
        <v>4.6103085428928124E-2</v>
      </c>
      <c r="BL73" s="125">
        <f t="shared" si="154"/>
        <v>6.9442689245545308E-2</v>
      </c>
      <c r="BM73" s="126">
        <f t="shared" si="155"/>
        <v>2.7911539147494203E-2</v>
      </c>
      <c r="BN73" s="123">
        <f t="shared" si="156"/>
        <v>0.11841273853153039</v>
      </c>
      <c r="BO73" s="124">
        <f t="shared" si="157"/>
        <v>4.8064918851435705E-2</v>
      </c>
      <c r="BP73" s="125">
        <f t="shared" si="158"/>
        <v>0.12574244913433591</v>
      </c>
      <c r="BQ73" s="126">
        <f t="shared" si="159"/>
        <v>7.3301230604601392E-2</v>
      </c>
      <c r="BR73" s="123">
        <f t="shared" si="160"/>
        <v>5.7500315935801842E-3</v>
      </c>
      <c r="BS73" s="124">
        <f t="shared" si="161"/>
        <v>2.6663099696807562E-2</v>
      </c>
      <c r="BT73" s="125">
        <f t="shared" si="162"/>
        <v>3.5258435485909262E-2</v>
      </c>
      <c r="BU73" s="123">
        <f t="shared" si="163"/>
        <v>0.10558230782949884</v>
      </c>
      <c r="BV73" s="127">
        <f t="shared" si="164"/>
        <v>0.10691267534437002</v>
      </c>
      <c r="BW73" s="128">
        <f t="shared" si="165"/>
        <v>0.15320135544854646</v>
      </c>
      <c r="BX73" s="123">
        <f t="shared" si="166"/>
        <v>6.445090357639327E-2</v>
      </c>
      <c r="BY73" s="124">
        <f t="shared" si="167"/>
        <v>8.8193329766363474E-2</v>
      </c>
      <c r="BZ73" s="125">
        <f t="shared" si="168"/>
        <v>8.1132313913812718E-2</v>
      </c>
      <c r="CA73" s="126">
        <f t="shared" si="169"/>
        <v>9.3187087569110039E-2</v>
      </c>
      <c r="CB73" s="123">
        <f t="shared" si="170"/>
        <v>1.0994565904208265E-2</v>
      </c>
      <c r="CC73" s="124">
        <f t="shared" si="171"/>
        <v>4.592473693597289E-2</v>
      </c>
      <c r="CD73" s="125">
        <f t="shared" si="172"/>
        <v>5.2571717427018827E-2</v>
      </c>
      <c r="CE73" s="126">
        <f t="shared" si="173"/>
        <v>0.11458890672373818</v>
      </c>
      <c r="CF73" s="123">
        <f t="shared" si="174"/>
        <v>5.4720080879565272E-2</v>
      </c>
      <c r="CG73" s="124">
        <f t="shared" si="175"/>
        <v>6.7326556090601036E-2</v>
      </c>
      <c r="CH73" s="125">
        <f t="shared" si="176"/>
        <v>0.1510173132819411</v>
      </c>
      <c r="CI73" s="123">
        <f t="shared" si="177"/>
        <v>0.10995184590690209</v>
      </c>
      <c r="CJ73" s="129">
        <f t="shared" ref="CJ73:CK73" si="183">AB73/AB95</f>
        <v>4.0269105306280313E-2</v>
      </c>
      <c r="CK73" s="130">
        <f t="shared" si="183"/>
        <v>2.8623499142367066E-2</v>
      </c>
    </row>
    <row r="74" spans="1:89" ht="14.4" thickTop="1" thickBot="1" x14ac:dyDescent="0.3">
      <c r="A74" s="131" t="s">
        <v>19</v>
      </c>
      <c r="B74" s="180">
        <v>3928</v>
      </c>
      <c r="C74" s="181">
        <v>1651</v>
      </c>
      <c r="D74" s="182">
        <v>1814</v>
      </c>
      <c r="E74" s="183">
        <v>981</v>
      </c>
      <c r="F74" s="180">
        <v>3088</v>
      </c>
      <c r="G74" s="184">
        <v>1405</v>
      </c>
      <c r="H74" s="182">
        <v>3577</v>
      </c>
      <c r="I74" s="183">
        <v>1989</v>
      </c>
      <c r="J74" s="180">
        <v>235</v>
      </c>
      <c r="K74" s="184">
        <v>821</v>
      </c>
      <c r="L74" s="182">
        <v>1011</v>
      </c>
      <c r="M74" s="180">
        <v>2766</v>
      </c>
      <c r="N74" s="185">
        <v>2966</v>
      </c>
      <c r="O74" s="186">
        <v>3487</v>
      </c>
      <c r="P74" s="180">
        <v>2073</v>
      </c>
      <c r="Q74" s="184">
        <v>1882</v>
      </c>
      <c r="R74" s="182">
        <v>2629</v>
      </c>
      <c r="S74" s="183">
        <v>1839</v>
      </c>
      <c r="T74" s="180">
        <v>419</v>
      </c>
      <c r="U74" s="184">
        <v>1230</v>
      </c>
      <c r="V74" s="182">
        <v>1613</v>
      </c>
      <c r="W74" s="183">
        <v>2853</v>
      </c>
      <c r="X74" s="180">
        <v>1881</v>
      </c>
      <c r="Y74" s="184">
        <v>1385</v>
      </c>
      <c r="Z74" s="182">
        <v>4216</v>
      </c>
      <c r="AA74" s="180">
        <v>2752</v>
      </c>
      <c r="AB74" s="162">
        <f t="shared" si="150"/>
        <v>29450</v>
      </c>
      <c r="AC74" s="165">
        <f t="shared" si="179"/>
        <v>25041</v>
      </c>
      <c r="AE74" s="251" t="s">
        <v>13</v>
      </c>
      <c r="AF74" s="14">
        <f t="shared" ref="AF74:BG74" si="184">SUM(AF71:AF73)</f>
        <v>8539</v>
      </c>
      <c r="AG74" s="1">
        <f t="shared" si="184"/>
        <v>3096.9671177461687</v>
      </c>
      <c r="AH74" s="14">
        <f t="shared" si="184"/>
        <v>3568</v>
      </c>
      <c r="AI74" s="1">
        <f t="shared" si="184"/>
        <v>2733.2319929748846</v>
      </c>
      <c r="AJ74" s="14">
        <f t="shared" si="184"/>
        <v>6017</v>
      </c>
      <c r="AK74" s="1">
        <f t="shared" si="184"/>
        <v>3125.6621757136672</v>
      </c>
      <c r="AL74" s="14">
        <f t="shared" si="184"/>
        <v>8061</v>
      </c>
      <c r="AM74" s="1">
        <f t="shared" si="184"/>
        <v>5188.9177365543519</v>
      </c>
      <c r="AN74" s="14">
        <f t="shared" si="184"/>
        <v>598</v>
      </c>
      <c r="AO74" s="1">
        <f t="shared" si="184"/>
        <v>2356.8088371503354</v>
      </c>
      <c r="AP74" s="14">
        <f t="shared" si="184"/>
        <v>2201</v>
      </c>
      <c r="AQ74" s="1">
        <f t="shared" si="184"/>
        <v>8488.3341007589552</v>
      </c>
      <c r="AR74" s="14">
        <f t="shared" si="184"/>
        <v>6153</v>
      </c>
      <c r="AS74" s="1">
        <f t="shared" si="184"/>
        <v>9486.4529813006666</v>
      </c>
      <c r="AT74" s="14">
        <f t="shared" si="184"/>
        <v>4904</v>
      </c>
      <c r="AU74" s="1">
        <f t="shared" si="184"/>
        <v>4698.1191117540457</v>
      </c>
      <c r="AV74" s="14">
        <f t="shared" si="184"/>
        <v>6156</v>
      </c>
      <c r="AW74" s="1">
        <f t="shared" si="184"/>
        <v>4248.511145175381</v>
      </c>
      <c r="AX74" s="14">
        <f t="shared" si="184"/>
        <v>806</v>
      </c>
      <c r="AY74" s="1">
        <f t="shared" si="184"/>
        <v>3631.7640769913173</v>
      </c>
      <c r="AZ74" s="14">
        <f t="shared" si="184"/>
        <v>2640</v>
      </c>
      <c r="BA74" s="1">
        <f t="shared" si="184"/>
        <v>8363.7674076027779</v>
      </c>
      <c r="BB74" s="14">
        <f t="shared" si="184"/>
        <v>3758</v>
      </c>
      <c r="BC74" s="1">
        <f t="shared" si="184"/>
        <v>4298.4013921415362</v>
      </c>
      <c r="BD74" s="14">
        <f t="shared" si="184"/>
        <v>10240</v>
      </c>
      <c r="BE74" s="1">
        <f t="shared" si="184"/>
        <v>6140.0619241359109</v>
      </c>
      <c r="BF74" s="166">
        <f t="shared" si="184"/>
        <v>63641</v>
      </c>
      <c r="BG74" s="167">
        <f t="shared" si="184"/>
        <v>65857</v>
      </c>
      <c r="BI74" s="131" t="s">
        <v>19</v>
      </c>
      <c r="BJ74" s="123">
        <f t="shared" si="180"/>
        <v>0.1333786078098472</v>
      </c>
      <c r="BK74" s="124">
        <f t="shared" si="181"/>
        <v>6.5931871730362204E-2</v>
      </c>
      <c r="BL74" s="125">
        <f t="shared" si="154"/>
        <v>6.1595925297113753E-2</v>
      </c>
      <c r="BM74" s="126">
        <f t="shared" si="155"/>
        <v>3.9175751767101953E-2</v>
      </c>
      <c r="BN74" s="123">
        <f t="shared" si="156"/>
        <v>0.10485568760611205</v>
      </c>
      <c r="BO74" s="124">
        <f t="shared" si="157"/>
        <v>5.6107982908030832E-2</v>
      </c>
      <c r="BP74" s="125">
        <f t="shared" si="158"/>
        <v>0.12146010186757215</v>
      </c>
      <c r="BQ74" s="126">
        <f t="shared" si="159"/>
        <v>7.9429735234215884E-2</v>
      </c>
      <c r="BR74" s="123">
        <f t="shared" si="160"/>
        <v>7.9796264855687606E-3</v>
      </c>
      <c r="BS74" s="124">
        <f t="shared" si="161"/>
        <v>3.2786230581845772E-2</v>
      </c>
      <c r="BT74" s="125">
        <f t="shared" si="162"/>
        <v>3.4329371816638372E-2</v>
      </c>
      <c r="BU74" s="123">
        <f t="shared" si="163"/>
        <v>0.11045884749011621</v>
      </c>
      <c r="BV74" s="127">
        <f t="shared" si="164"/>
        <v>0.10071307300509338</v>
      </c>
      <c r="BW74" s="128">
        <f t="shared" si="165"/>
        <v>0.13925162733117688</v>
      </c>
      <c r="BX74" s="123">
        <f t="shared" si="166"/>
        <v>7.0390492359932083E-2</v>
      </c>
      <c r="BY74" s="124">
        <f t="shared" si="167"/>
        <v>7.5156742941575816E-2</v>
      </c>
      <c r="BZ74" s="125">
        <f t="shared" si="168"/>
        <v>8.9269949066213924E-2</v>
      </c>
      <c r="CA74" s="126">
        <f t="shared" si="169"/>
        <v>7.343955912303822E-2</v>
      </c>
      <c r="CB74" s="123">
        <f t="shared" si="170"/>
        <v>1.4227504244482173E-2</v>
      </c>
      <c r="CC74" s="124">
        <f t="shared" si="171"/>
        <v>4.9119444111656883E-2</v>
      </c>
      <c r="CD74" s="125">
        <f t="shared" si="172"/>
        <v>5.4770797962648554E-2</v>
      </c>
      <c r="CE74" s="126">
        <f t="shared" si="173"/>
        <v>0.11393314963459926</v>
      </c>
      <c r="CF74" s="123">
        <f t="shared" si="174"/>
        <v>6.3870967741935486E-2</v>
      </c>
      <c r="CG74" s="124">
        <f t="shared" si="175"/>
        <v>5.5309292759873806E-2</v>
      </c>
      <c r="CH74" s="125">
        <f t="shared" si="176"/>
        <v>0.1431578947368421</v>
      </c>
      <c r="CI74" s="123">
        <f t="shared" si="177"/>
        <v>0.10989976438640629</v>
      </c>
      <c r="CJ74" s="129">
        <f t="shared" ref="CJ74:CK74" si="185">AB74/AB95</f>
        <v>7.4935242718940684E-2</v>
      </c>
      <c r="CK74" s="130">
        <f t="shared" si="185"/>
        <v>6.3916625827003179E-2</v>
      </c>
    </row>
    <row r="75" spans="1:89" ht="13.8" thickTop="1" x14ac:dyDescent="0.25">
      <c r="A75" s="139" t="s">
        <v>20</v>
      </c>
      <c r="B75" s="266">
        <v>4596</v>
      </c>
      <c r="C75" s="267">
        <v>1636.0909538425899</v>
      </c>
      <c r="D75" s="268">
        <v>1845</v>
      </c>
      <c r="E75" s="269">
        <v>1541.7184803382174</v>
      </c>
      <c r="F75" s="266">
        <v>3347</v>
      </c>
      <c r="G75" s="270">
        <v>1807.2327561243992</v>
      </c>
      <c r="H75" s="268">
        <v>4206</v>
      </c>
      <c r="I75" s="269">
        <v>2672.4084091040713</v>
      </c>
      <c r="J75" s="266">
        <v>320</v>
      </c>
      <c r="K75" s="270">
        <v>1214.918138645972</v>
      </c>
      <c r="L75" s="268">
        <v>1196</v>
      </c>
      <c r="M75" s="266">
        <v>4198.6122372154978</v>
      </c>
      <c r="N75" s="271">
        <v>3408</v>
      </c>
      <c r="O75" s="272">
        <v>4705.0072102855156</v>
      </c>
      <c r="P75" s="266">
        <v>2704</v>
      </c>
      <c r="Q75" s="270">
        <v>2437.5598540568717</v>
      </c>
      <c r="R75" s="268">
        <v>3275</v>
      </c>
      <c r="S75" s="269">
        <v>2331.1870041118896</v>
      </c>
      <c r="T75" s="266">
        <v>483</v>
      </c>
      <c r="U75" s="270">
        <v>2015.6566572073898</v>
      </c>
      <c r="V75" s="268">
        <v>1545</v>
      </c>
      <c r="W75" s="269">
        <v>4520.7825910696702</v>
      </c>
      <c r="X75" s="266">
        <v>2001</v>
      </c>
      <c r="Y75" s="270">
        <v>2352.6369954247989</v>
      </c>
      <c r="Z75" s="268">
        <v>5570</v>
      </c>
      <c r="AA75" s="266">
        <v>3502.1887125731164</v>
      </c>
      <c r="AB75" s="286">
        <f t="shared" si="150"/>
        <v>34496</v>
      </c>
      <c r="AC75" s="287">
        <f t="shared" si="179"/>
        <v>34936</v>
      </c>
      <c r="BI75" s="139" t="s">
        <v>20</v>
      </c>
      <c r="BJ75" s="123">
        <f t="shared" si="180"/>
        <v>0.13323283858998144</v>
      </c>
      <c r="BK75" s="124">
        <f t="shared" si="181"/>
        <v>4.6831089816882013E-2</v>
      </c>
      <c r="BL75" s="125">
        <f t="shared" si="154"/>
        <v>5.3484461966604821E-2</v>
      </c>
      <c r="BM75" s="126">
        <f t="shared" si="155"/>
        <v>4.4129793918542978E-2</v>
      </c>
      <c r="BN75" s="123">
        <f t="shared" si="156"/>
        <v>9.7025742115027833E-2</v>
      </c>
      <c r="BO75" s="124">
        <f t="shared" si="157"/>
        <v>5.1729813262090654E-2</v>
      </c>
      <c r="BP75" s="125">
        <f t="shared" si="158"/>
        <v>0.12192717996289425</v>
      </c>
      <c r="BQ75" s="126">
        <f t="shared" si="159"/>
        <v>7.6494401451341634E-2</v>
      </c>
      <c r="BR75" s="123">
        <f t="shared" si="160"/>
        <v>9.2764378478664197E-3</v>
      </c>
      <c r="BS75" s="124">
        <f t="shared" si="161"/>
        <v>3.4775536370677013E-2</v>
      </c>
      <c r="BT75" s="125">
        <f t="shared" si="162"/>
        <v>3.4670686456400743E-2</v>
      </c>
      <c r="BU75" s="123">
        <f t="shared" si="163"/>
        <v>0.12018010754566916</v>
      </c>
      <c r="BV75" s="127">
        <f t="shared" si="164"/>
        <v>9.8794063079777367E-2</v>
      </c>
      <c r="BW75" s="128">
        <f t="shared" si="165"/>
        <v>0.13467504036768707</v>
      </c>
      <c r="BX75" s="123">
        <f t="shared" si="166"/>
        <v>7.8385899814471249E-2</v>
      </c>
      <c r="BY75" s="124">
        <f t="shared" si="167"/>
        <v>6.9772150619901302E-2</v>
      </c>
      <c r="BZ75" s="125">
        <f t="shared" si="168"/>
        <v>9.493854359925788E-2</v>
      </c>
      <c r="CA75" s="126">
        <f t="shared" si="169"/>
        <v>6.6727358716278037E-2</v>
      </c>
      <c r="CB75" s="123">
        <f t="shared" si="170"/>
        <v>1.4001623376623376E-2</v>
      </c>
      <c r="CC75" s="124">
        <f t="shared" si="171"/>
        <v>5.7695690897852925E-2</v>
      </c>
      <c r="CD75" s="125">
        <f t="shared" si="172"/>
        <v>4.4787801484230054E-2</v>
      </c>
      <c r="CE75" s="126">
        <f t="shared" si="173"/>
        <v>0.12940183739036151</v>
      </c>
      <c r="CF75" s="123">
        <f t="shared" si="174"/>
        <v>5.8006725417439703E-2</v>
      </c>
      <c r="CG75" s="124">
        <f t="shared" si="175"/>
        <v>6.7341338316487254E-2</v>
      </c>
      <c r="CH75" s="125">
        <f t="shared" si="176"/>
        <v>0.16146799628942485</v>
      </c>
      <c r="CI75" s="123">
        <f t="shared" si="177"/>
        <v>0.10024584132622844</v>
      </c>
      <c r="CJ75" s="129">
        <f t="shared" ref="CJ75:CK75" si="186">AB75/AB95</f>
        <v>8.7774741352549326E-2</v>
      </c>
      <c r="CK75" s="130">
        <f t="shared" si="186"/>
        <v>8.917340521114106E-2</v>
      </c>
    </row>
    <row r="76" spans="1:89" ht="13.8" thickBot="1" x14ac:dyDescent="0.3">
      <c r="A76" s="131" t="s">
        <v>21</v>
      </c>
      <c r="B76" s="273">
        <v>3943</v>
      </c>
      <c r="C76" s="274">
        <v>1460.8761639035786</v>
      </c>
      <c r="D76" s="275">
        <v>1723</v>
      </c>
      <c r="E76" s="276">
        <v>1191.5135126366674</v>
      </c>
      <c r="F76" s="273">
        <v>2670</v>
      </c>
      <c r="G76" s="277">
        <v>1318.4294195892678</v>
      </c>
      <c r="H76" s="275">
        <v>3855</v>
      </c>
      <c r="I76" s="276">
        <v>2516.5093274502806</v>
      </c>
      <c r="J76" s="273">
        <v>278</v>
      </c>
      <c r="K76" s="277">
        <v>1141.8906985043636</v>
      </c>
      <c r="L76" s="275">
        <v>1005</v>
      </c>
      <c r="M76" s="273">
        <v>4289.7218635434574</v>
      </c>
      <c r="N76" s="278">
        <v>2745</v>
      </c>
      <c r="O76" s="279">
        <v>4781.445771015151</v>
      </c>
      <c r="P76" s="273">
        <v>2200</v>
      </c>
      <c r="Q76" s="277">
        <v>2260.559257697174</v>
      </c>
      <c r="R76" s="275">
        <v>2881</v>
      </c>
      <c r="S76" s="276">
        <v>1917.3241410634917</v>
      </c>
      <c r="T76" s="273">
        <v>323</v>
      </c>
      <c r="U76" s="277">
        <v>1616.1074197839275</v>
      </c>
      <c r="V76" s="275">
        <v>1095</v>
      </c>
      <c r="W76" s="276">
        <v>3842.9848165331082</v>
      </c>
      <c r="X76" s="273">
        <v>1757</v>
      </c>
      <c r="Y76" s="277">
        <v>1945.7643967167376</v>
      </c>
      <c r="Z76" s="275">
        <v>4670</v>
      </c>
      <c r="AA76" s="273">
        <v>2637.873211562794</v>
      </c>
      <c r="AB76" s="286">
        <f t="shared" si="150"/>
        <v>29145</v>
      </c>
      <c r="AC76" s="287">
        <f t="shared" si="179"/>
        <v>30921</v>
      </c>
      <c r="AE76" t="s">
        <v>85</v>
      </c>
      <c r="BI76" s="131" t="s">
        <v>21</v>
      </c>
      <c r="BJ76" s="123">
        <f t="shared" si="180"/>
        <v>0.13528907188196945</v>
      </c>
      <c r="BK76" s="124">
        <f t="shared" si="181"/>
        <v>4.7245437207838636E-2</v>
      </c>
      <c r="BL76" s="125">
        <f t="shared" si="154"/>
        <v>5.9118202092983359E-2</v>
      </c>
      <c r="BM76" s="126">
        <f t="shared" si="155"/>
        <v>3.8534119615687312E-2</v>
      </c>
      <c r="BN76" s="123">
        <f t="shared" si="156"/>
        <v>9.1610910962429237E-2</v>
      </c>
      <c r="BO76" s="124">
        <f t="shared" si="157"/>
        <v>4.2638641039722772E-2</v>
      </c>
      <c r="BP76" s="125">
        <f t="shared" si="158"/>
        <v>0.13226968605249614</v>
      </c>
      <c r="BQ76" s="126">
        <f t="shared" si="159"/>
        <v>8.1385121032640617E-2</v>
      </c>
      <c r="BR76" s="123">
        <f t="shared" si="160"/>
        <v>9.5385143249270884E-3</v>
      </c>
      <c r="BS76" s="124">
        <f t="shared" si="161"/>
        <v>3.6929293958939347E-2</v>
      </c>
      <c r="BT76" s="125">
        <f t="shared" si="162"/>
        <v>3.4482758620689655E-2</v>
      </c>
      <c r="BU76" s="123">
        <f t="shared" si="163"/>
        <v>0.13873166661956138</v>
      </c>
      <c r="BV76" s="127">
        <f t="shared" si="164"/>
        <v>9.4184251158003093E-2</v>
      </c>
      <c r="BW76" s="128">
        <f t="shared" si="165"/>
        <v>0.1546342540996459</v>
      </c>
      <c r="BX76" s="123">
        <f t="shared" si="166"/>
        <v>7.548464573683307E-2</v>
      </c>
      <c r="BY76" s="124">
        <f t="shared" si="167"/>
        <v>7.310757277245801E-2</v>
      </c>
      <c r="BZ76" s="125">
        <f t="shared" si="168"/>
        <v>9.8850574712643677E-2</v>
      </c>
      <c r="CA76" s="126">
        <f t="shared" si="169"/>
        <v>6.2007184148749769E-2</v>
      </c>
      <c r="CB76" s="123">
        <f t="shared" si="170"/>
        <v>1.1082518442271401E-2</v>
      </c>
      <c r="CC76" s="124">
        <f t="shared" si="171"/>
        <v>5.2265690623974889E-2</v>
      </c>
      <c r="CD76" s="125">
        <f t="shared" si="172"/>
        <v>3.7570766855378281E-2</v>
      </c>
      <c r="CE76" s="126">
        <f t="shared" si="173"/>
        <v>0.1242839758265615</v>
      </c>
      <c r="CF76" s="123">
        <f t="shared" si="174"/>
        <v>6.0284782981643505E-2</v>
      </c>
      <c r="CG76" s="124">
        <f t="shared" si="175"/>
        <v>6.2926955684380767E-2</v>
      </c>
      <c r="CH76" s="125">
        <f t="shared" si="176"/>
        <v>0.16023331617773204</v>
      </c>
      <c r="CI76" s="123">
        <f t="shared" si="177"/>
        <v>8.5310087369839069E-2</v>
      </c>
      <c r="CJ76" s="129">
        <f t="shared" ref="CJ76:CK76" si="187">AB76/AB95</f>
        <v>7.4159173142394771E-2</v>
      </c>
      <c r="CK76" s="130">
        <f t="shared" si="187"/>
        <v>7.8925202156334237E-2</v>
      </c>
    </row>
    <row r="77" spans="1:89" ht="14.4" thickTop="1" thickBot="1" x14ac:dyDescent="0.3">
      <c r="A77" s="139" t="s">
        <v>22</v>
      </c>
      <c r="B77" s="187">
        <v>2844</v>
      </c>
      <c r="C77" s="188">
        <v>1341</v>
      </c>
      <c r="D77" s="189">
        <v>1318</v>
      </c>
      <c r="E77" s="190">
        <v>915</v>
      </c>
      <c r="F77" s="187">
        <v>2293</v>
      </c>
      <c r="G77" s="191">
        <v>989</v>
      </c>
      <c r="H77" s="189">
        <v>3103</v>
      </c>
      <c r="I77" s="190">
        <v>2105</v>
      </c>
      <c r="J77" s="187">
        <v>251</v>
      </c>
      <c r="K77" s="191">
        <v>903</v>
      </c>
      <c r="L77" s="189">
        <v>750</v>
      </c>
      <c r="M77" s="187">
        <v>2988</v>
      </c>
      <c r="N77" s="192">
        <v>2112</v>
      </c>
      <c r="O77" s="193">
        <v>3558</v>
      </c>
      <c r="P77" s="187">
        <v>1399</v>
      </c>
      <c r="Q77" s="191">
        <v>1569</v>
      </c>
      <c r="R77" s="189">
        <v>2216</v>
      </c>
      <c r="S77" s="190">
        <v>1619</v>
      </c>
      <c r="T77" s="187">
        <v>256</v>
      </c>
      <c r="U77" s="191">
        <v>906</v>
      </c>
      <c r="V77" s="189">
        <v>851</v>
      </c>
      <c r="W77" s="190">
        <v>3175</v>
      </c>
      <c r="X77" s="187">
        <v>1398</v>
      </c>
      <c r="Y77" s="191">
        <v>1232</v>
      </c>
      <c r="Z77" s="189">
        <v>3745</v>
      </c>
      <c r="AA77" s="187">
        <v>2902</v>
      </c>
      <c r="AB77" s="162">
        <f t="shared" si="150"/>
        <v>22536</v>
      </c>
      <c r="AC77" s="165">
        <f t="shared" si="179"/>
        <v>24202</v>
      </c>
      <c r="AE77" s="296" t="s">
        <v>0</v>
      </c>
      <c r="AF77" s="298" t="s">
        <v>1</v>
      </c>
      <c r="AG77" s="299"/>
      <c r="AH77" s="298" t="s">
        <v>2</v>
      </c>
      <c r="AI77" s="299"/>
      <c r="AJ77" s="298" t="s">
        <v>3</v>
      </c>
      <c r="AK77" s="299"/>
      <c r="AL77" s="298" t="s">
        <v>4</v>
      </c>
      <c r="AM77" s="299"/>
      <c r="AN77" s="298" t="s">
        <v>5</v>
      </c>
      <c r="AO77" s="299"/>
      <c r="AP77" s="298" t="s">
        <v>6</v>
      </c>
      <c r="AQ77" s="299"/>
      <c r="AR77" s="298" t="s">
        <v>7</v>
      </c>
      <c r="AS77" s="299"/>
      <c r="AT77" s="298" t="s">
        <v>8</v>
      </c>
      <c r="AU77" s="299"/>
      <c r="AV77" s="298" t="s">
        <v>9</v>
      </c>
      <c r="AW77" s="299"/>
      <c r="AX77" s="298" t="s">
        <v>10</v>
      </c>
      <c r="AY77" s="299"/>
      <c r="AZ77" s="298" t="s">
        <v>11</v>
      </c>
      <c r="BA77" s="299"/>
      <c r="BB77" s="298" t="s">
        <v>12</v>
      </c>
      <c r="BC77" s="299"/>
      <c r="BD77" s="300" t="s">
        <v>40</v>
      </c>
      <c r="BE77" s="301"/>
      <c r="BF77" s="302" t="s">
        <v>41</v>
      </c>
      <c r="BG77" s="303"/>
      <c r="BI77" s="139" t="s">
        <v>22</v>
      </c>
      <c r="BJ77" s="123">
        <f t="shared" si="180"/>
        <v>0.12619808306709265</v>
      </c>
      <c r="BK77" s="124">
        <f t="shared" si="181"/>
        <v>5.5408643913726137E-2</v>
      </c>
      <c r="BL77" s="125">
        <f t="shared" si="154"/>
        <v>5.8484203052893147E-2</v>
      </c>
      <c r="BM77" s="126">
        <f t="shared" si="155"/>
        <v>3.7806792827039089E-2</v>
      </c>
      <c r="BN77" s="123">
        <f t="shared" si="156"/>
        <v>0.10174831380901668</v>
      </c>
      <c r="BO77" s="124">
        <f t="shared" si="157"/>
        <v>4.0864391372613836E-2</v>
      </c>
      <c r="BP77" s="125">
        <f t="shared" si="158"/>
        <v>0.13769080582179624</v>
      </c>
      <c r="BQ77" s="126">
        <f t="shared" si="159"/>
        <v>8.6976282951822165E-2</v>
      </c>
      <c r="BR77" s="123">
        <f t="shared" si="160"/>
        <v>1.1137735179268726E-2</v>
      </c>
      <c r="BS77" s="124">
        <f t="shared" si="161"/>
        <v>3.7310966035864805E-2</v>
      </c>
      <c r="BT77" s="125">
        <f t="shared" si="162"/>
        <v>3.3280085197018104E-2</v>
      </c>
      <c r="BU77" s="123">
        <f t="shared" si="163"/>
        <v>0.1234608710023965</v>
      </c>
      <c r="BV77" s="127">
        <f t="shared" si="164"/>
        <v>9.3716719914802987E-2</v>
      </c>
      <c r="BW77" s="128">
        <f t="shared" si="165"/>
        <v>0.14701264358317495</v>
      </c>
      <c r="BX77" s="123">
        <f t="shared" si="166"/>
        <v>6.2078452254171107E-2</v>
      </c>
      <c r="BY77" s="124">
        <f t="shared" si="167"/>
        <v>6.4829352946037519E-2</v>
      </c>
      <c r="BZ77" s="125">
        <f t="shared" si="168"/>
        <v>9.8331558395456153E-2</v>
      </c>
      <c r="CA77" s="126">
        <f t="shared" si="169"/>
        <v>6.6895297909263698E-2</v>
      </c>
      <c r="CB77" s="123">
        <f t="shared" si="170"/>
        <v>1.1359602413915513E-2</v>
      </c>
      <c r="CC77" s="124">
        <f t="shared" si="171"/>
        <v>3.7434922733658373E-2</v>
      </c>
      <c r="CD77" s="125">
        <f t="shared" si="172"/>
        <v>3.7761803336883212E-2</v>
      </c>
      <c r="CE77" s="126">
        <f t="shared" si="173"/>
        <v>0.13118750516486241</v>
      </c>
      <c r="CF77" s="123">
        <f t="shared" si="174"/>
        <v>6.2034078807241745E-2</v>
      </c>
      <c r="CG77" s="124">
        <f t="shared" si="175"/>
        <v>5.0904883893893069E-2</v>
      </c>
      <c r="CH77" s="125">
        <f t="shared" si="176"/>
        <v>0.16617855875044374</v>
      </c>
      <c r="CI77" s="123">
        <f t="shared" si="177"/>
        <v>0.11990744566564747</v>
      </c>
      <c r="CJ77" s="129">
        <f t="shared" ref="CJ77:CK77" si="188">AB77/AB95</f>
        <v>5.7342635990290228E-2</v>
      </c>
      <c r="CK77" s="130">
        <f t="shared" si="188"/>
        <v>6.1775095973209182E-2</v>
      </c>
    </row>
    <row r="78" spans="1:89" ht="15" thickTop="1" thickBot="1" x14ac:dyDescent="0.35">
      <c r="A78" s="131" t="s">
        <v>23</v>
      </c>
      <c r="B78" s="180">
        <v>1914</v>
      </c>
      <c r="C78" s="181">
        <v>1149</v>
      </c>
      <c r="D78" s="182">
        <v>881</v>
      </c>
      <c r="E78" s="183">
        <v>657</v>
      </c>
      <c r="F78" s="180">
        <v>1574</v>
      </c>
      <c r="G78" s="184">
        <v>800</v>
      </c>
      <c r="H78" s="182">
        <v>2348</v>
      </c>
      <c r="I78" s="183">
        <v>1867</v>
      </c>
      <c r="J78" s="180">
        <v>227</v>
      </c>
      <c r="K78" s="184">
        <v>645</v>
      </c>
      <c r="L78" s="182">
        <v>787</v>
      </c>
      <c r="M78" s="180">
        <v>1721</v>
      </c>
      <c r="N78" s="185">
        <v>1755</v>
      </c>
      <c r="O78" s="186">
        <v>2329</v>
      </c>
      <c r="P78" s="180">
        <v>1120</v>
      </c>
      <c r="Q78" s="184">
        <v>967</v>
      </c>
      <c r="R78" s="182">
        <v>1667</v>
      </c>
      <c r="S78" s="183">
        <v>1234</v>
      </c>
      <c r="T78" s="180">
        <v>257</v>
      </c>
      <c r="U78" s="184">
        <v>518</v>
      </c>
      <c r="V78" s="182">
        <v>817</v>
      </c>
      <c r="W78" s="183">
        <v>2507</v>
      </c>
      <c r="X78" s="180">
        <v>1069</v>
      </c>
      <c r="Y78" s="184">
        <v>767</v>
      </c>
      <c r="Z78" s="182">
        <v>2750</v>
      </c>
      <c r="AA78" s="180">
        <v>2517</v>
      </c>
      <c r="AB78" s="162">
        <f t="shared" si="150"/>
        <v>17166</v>
      </c>
      <c r="AC78" s="165">
        <f t="shared" si="179"/>
        <v>17678</v>
      </c>
      <c r="AE78" s="297"/>
      <c r="AF78" s="111" t="s">
        <v>14</v>
      </c>
      <c r="AG78" s="112" t="s">
        <v>15</v>
      </c>
      <c r="AH78" s="113" t="s">
        <v>14</v>
      </c>
      <c r="AI78" s="114" t="s">
        <v>15</v>
      </c>
      <c r="AJ78" s="111" t="s">
        <v>14</v>
      </c>
      <c r="AK78" s="112" t="s">
        <v>15</v>
      </c>
      <c r="AL78" s="113" t="s">
        <v>14</v>
      </c>
      <c r="AM78" s="114" t="s">
        <v>15</v>
      </c>
      <c r="AN78" s="111" t="s">
        <v>14</v>
      </c>
      <c r="AO78" s="112" t="s">
        <v>15</v>
      </c>
      <c r="AP78" s="113" t="s">
        <v>14</v>
      </c>
      <c r="AQ78" s="111" t="s">
        <v>15</v>
      </c>
      <c r="AR78" s="115" t="s">
        <v>14</v>
      </c>
      <c r="AS78" s="116" t="s">
        <v>15</v>
      </c>
      <c r="AT78" s="111" t="s">
        <v>14</v>
      </c>
      <c r="AU78" s="112" t="s">
        <v>15</v>
      </c>
      <c r="AV78" s="113" t="s">
        <v>14</v>
      </c>
      <c r="AW78" s="114" t="s">
        <v>15</v>
      </c>
      <c r="AX78" s="111" t="s">
        <v>14</v>
      </c>
      <c r="AY78" s="112" t="s">
        <v>15</v>
      </c>
      <c r="AZ78" s="113" t="s">
        <v>14</v>
      </c>
      <c r="BA78" s="114" t="s">
        <v>15</v>
      </c>
      <c r="BB78" s="111" t="s">
        <v>14</v>
      </c>
      <c r="BC78" s="112" t="s">
        <v>15</v>
      </c>
      <c r="BD78" s="26" t="s">
        <v>14</v>
      </c>
      <c r="BE78" s="117" t="s">
        <v>15</v>
      </c>
      <c r="BF78" s="168" t="s">
        <v>14</v>
      </c>
      <c r="BG78" s="169" t="s">
        <v>15</v>
      </c>
      <c r="BI78" s="131" t="s">
        <v>23</v>
      </c>
      <c r="BJ78" s="123">
        <f t="shared" si="180"/>
        <v>0.11149947570779448</v>
      </c>
      <c r="BK78" s="124">
        <f t="shared" si="181"/>
        <v>6.4996040276049327E-2</v>
      </c>
      <c r="BL78" s="125">
        <f t="shared" si="154"/>
        <v>5.132238145170686E-2</v>
      </c>
      <c r="BM78" s="126">
        <f t="shared" si="155"/>
        <v>3.716483765131802E-2</v>
      </c>
      <c r="BN78" s="123">
        <f t="shared" si="156"/>
        <v>9.1692881276942792E-2</v>
      </c>
      <c r="BO78" s="124">
        <f t="shared" si="157"/>
        <v>4.5253988007693181E-2</v>
      </c>
      <c r="BP78" s="125">
        <f t="shared" si="158"/>
        <v>0.13678201095188164</v>
      </c>
      <c r="BQ78" s="126">
        <f t="shared" si="159"/>
        <v>0.10561149451295396</v>
      </c>
      <c r="BR78" s="123">
        <f t="shared" si="160"/>
        <v>1.3223814517068624E-2</v>
      </c>
      <c r="BS78" s="124">
        <f t="shared" si="161"/>
        <v>3.6486027831202625E-2</v>
      </c>
      <c r="BT78" s="125">
        <f t="shared" si="162"/>
        <v>4.5846440638471396E-2</v>
      </c>
      <c r="BU78" s="123">
        <f t="shared" si="163"/>
        <v>9.7352641701549947E-2</v>
      </c>
      <c r="BV78" s="127">
        <f t="shared" si="164"/>
        <v>0.10223698007689619</v>
      </c>
      <c r="BW78" s="128">
        <f t="shared" si="165"/>
        <v>0.13174567258739678</v>
      </c>
      <c r="BX78" s="123">
        <f t="shared" si="166"/>
        <v>6.5245252242805543E-2</v>
      </c>
      <c r="BY78" s="124">
        <f t="shared" si="167"/>
        <v>5.4700758004299126E-2</v>
      </c>
      <c r="BZ78" s="125">
        <f t="shared" si="168"/>
        <v>9.7110567400675751E-2</v>
      </c>
      <c r="CA78" s="126">
        <f t="shared" si="169"/>
        <v>6.9804276501866727E-2</v>
      </c>
      <c r="CB78" s="123">
        <f t="shared" si="170"/>
        <v>1.4971455202143772E-2</v>
      </c>
      <c r="CC78" s="124">
        <f t="shared" si="171"/>
        <v>2.9301957234981333E-2</v>
      </c>
      <c r="CD78" s="125">
        <f t="shared" si="172"/>
        <v>4.7594081323546547E-2</v>
      </c>
      <c r="CE78" s="126">
        <f t="shared" si="173"/>
        <v>0.14181468491910851</v>
      </c>
      <c r="CF78" s="123">
        <f t="shared" si="174"/>
        <v>6.2274263078177794E-2</v>
      </c>
      <c r="CG78" s="124">
        <f t="shared" si="175"/>
        <v>4.3387261002375832E-2</v>
      </c>
      <c r="CH78" s="125">
        <f t="shared" si="176"/>
        <v>0.16020039613188861</v>
      </c>
      <c r="CI78" s="123">
        <f t="shared" si="177"/>
        <v>0.14238035976920466</v>
      </c>
      <c r="CJ78" s="129">
        <f t="shared" ref="CJ78:CK78" si="189">AB78/AB95</f>
        <v>4.3678722462252483E-2</v>
      </c>
      <c r="CK78" s="130">
        <f t="shared" si="189"/>
        <v>4.5122723188760927E-2</v>
      </c>
    </row>
    <row r="79" spans="1:89" ht="13.8" thickTop="1" x14ac:dyDescent="0.25">
      <c r="A79" s="139" t="s">
        <v>24</v>
      </c>
      <c r="B79" s="194">
        <v>1845</v>
      </c>
      <c r="C79" s="188">
        <v>1370</v>
      </c>
      <c r="D79" s="189">
        <v>887</v>
      </c>
      <c r="E79" s="190">
        <v>633</v>
      </c>
      <c r="F79" s="187">
        <v>1515</v>
      </c>
      <c r="G79" s="191">
        <v>781</v>
      </c>
      <c r="H79" s="189">
        <v>2438</v>
      </c>
      <c r="I79" s="190">
        <v>1838</v>
      </c>
      <c r="J79" s="187">
        <v>298</v>
      </c>
      <c r="K79" s="191">
        <v>539</v>
      </c>
      <c r="L79" s="189">
        <v>752</v>
      </c>
      <c r="M79" s="187">
        <v>1725</v>
      </c>
      <c r="N79" s="192">
        <v>1695</v>
      </c>
      <c r="O79" s="195">
        <v>2391</v>
      </c>
      <c r="P79" s="187">
        <v>1032</v>
      </c>
      <c r="Q79" s="191">
        <v>1022</v>
      </c>
      <c r="R79" s="189">
        <v>1578</v>
      </c>
      <c r="S79" s="190">
        <v>1317</v>
      </c>
      <c r="T79" s="187">
        <v>256</v>
      </c>
      <c r="U79" s="191">
        <v>528</v>
      </c>
      <c r="V79" s="189">
        <v>797</v>
      </c>
      <c r="W79" s="196">
        <v>2418</v>
      </c>
      <c r="X79" s="187">
        <v>1045</v>
      </c>
      <c r="Y79" s="191">
        <v>602</v>
      </c>
      <c r="Z79" s="189">
        <v>2834</v>
      </c>
      <c r="AA79" s="187">
        <v>2642</v>
      </c>
      <c r="AB79" s="162">
        <f t="shared" si="150"/>
        <v>16972</v>
      </c>
      <c r="AC79" s="165">
        <f t="shared" si="179"/>
        <v>17806</v>
      </c>
      <c r="AE79" s="254" t="str">
        <f>$AE$17</f>
        <v>17:00 - 17:59</v>
      </c>
      <c r="AF79" s="120">
        <f t="shared" ref="AF79:AO80" si="190">SUMIF($A$9:$A$32,$AE79,B$71:B$94)</f>
        <v>1968</v>
      </c>
      <c r="AG79" s="177">
        <f t="shared" si="190"/>
        <v>4300.0631711754004</v>
      </c>
      <c r="AH79" s="121">
        <f t="shared" si="190"/>
        <v>1668</v>
      </c>
      <c r="AI79" s="172">
        <f t="shared" si="190"/>
        <v>1508.2802945836511</v>
      </c>
      <c r="AJ79" s="120">
        <f t="shared" si="190"/>
        <v>1595</v>
      </c>
      <c r="AK79" s="122">
        <f t="shared" si="190"/>
        <v>3218.4845372924124</v>
      </c>
      <c r="AL79" s="121">
        <f t="shared" si="190"/>
        <v>2676</v>
      </c>
      <c r="AM79" s="172">
        <f t="shared" si="190"/>
        <v>5192.3970130860862</v>
      </c>
      <c r="AN79" s="120">
        <f t="shared" si="190"/>
        <v>1334</v>
      </c>
      <c r="AO79" s="122">
        <f t="shared" si="190"/>
        <v>315.8579602136025</v>
      </c>
      <c r="AP79" s="121">
        <f t="shared" ref="AP79:AY80" si="191">SUMIF($A$9:$A$32,$AE79,L$71:L$94)</f>
        <v>3761</v>
      </c>
      <c r="AQ79" s="120">
        <f t="shared" si="191"/>
        <v>1072.5905169884397</v>
      </c>
      <c r="AR79" s="171">
        <f t="shared" si="191"/>
        <v>4885</v>
      </c>
      <c r="AS79" s="173">
        <f t="shared" si="191"/>
        <v>2774.7472272753948</v>
      </c>
      <c r="AT79" s="120">
        <f t="shared" si="191"/>
        <v>2347</v>
      </c>
      <c r="AU79" s="122">
        <f t="shared" si="191"/>
        <v>1926.3587230796315</v>
      </c>
      <c r="AV79" s="121">
        <f t="shared" si="191"/>
        <v>2300</v>
      </c>
      <c r="AW79" s="172">
        <f t="shared" si="191"/>
        <v>2930.6313303209904</v>
      </c>
      <c r="AX79" s="120">
        <f t="shared" si="191"/>
        <v>1751</v>
      </c>
      <c r="AY79" s="122">
        <f t="shared" si="191"/>
        <v>346.83894724487999</v>
      </c>
      <c r="AZ79" s="121">
        <f t="shared" ref="AZ79:BE80" si="192">SUMIF($A$9:$A$32,$AE79,V$71:V$94)</f>
        <v>3768</v>
      </c>
      <c r="BA79" s="172">
        <f t="shared" si="192"/>
        <v>2144.2689689572207</v>
      </c>
      <c r="BB79" s="120">
        <f t="shared" si="192"/>
        <v>2713</v>
      </c>
      <c r="BC79" s="122">
        <f t="shared" si="192"/>
        <v>855.92030984097175</v>
      </c>
      <c r="BD79" s="21">
        <f t="shared" si="192"/>
        <v>3536</v>
      </c>
      <c r="BE79" s="176">
        <f t="shared" si="192"/>
        <v>5525.5609999413182</v>
      </c>
      <c r="BF79" s="162">
        <f>AF79+AH79+AJ79+AL79+AN79+AP79+AR79+AT79+AV79+AX79+AZ79+BB79+BD79</f>
        <v>34302</v>
      </c>
      <c r="BG79" s="163">
        <f>AG79+AI79+AK79+AM79+AO79+AQ79+AS79+AU79+AW79+AY79+BA79+BC79+BE79</f>
        <v>32112</v>
      </c>
      <c r="BI79" s="139" t="s">
        <v>24</v>
      </c>
      <c r="BJ79" s="123">
        <f t="shared" si="180"/>
        <v>0.1087084609945793</v>
      </c>
      <c r="BK79" s="124">
        <f t="shared" si="181"/>
        <v>7.6940357182972027E-2</v>
      </c>
      <c r="BL79" s="125">
        <f t="shared" si="154"/>
        <v>5.2262550082488805E-2</v>
      </c>
      <c r="BM79" s="126">
        <f t="shared" si="155"/>
        <v>3.5549814669212622E-2</v>
      </c>
      <c r="BN79" s="123">
        <f t="shared" si="156"/>
        <v>8.9264671223191136E-2</v>
      </c>
      <c r="BO79" s="124">
        <f t="shared" si="157"/>
        <v>4.3861619678759969E-2</v>
      </c>
      <c r="BP79" s="125">
        <f t="shared" si="158"/>
        <v>0.1436483620080132</v>
      </c>
      <c r="BQ79" s="126">
        <f t="shared" si="159"/>
        <v>0.10322363248343255</v>
      </c>
      <c r="BR79" s="123">
        <f t="shared" si="160"/>
        <v>1.7558331369314166E-2</v>
      </c>
      <c r="BS79" s="124">
        <f t="shared" si="161"/>
        <v>3.0270695271256878E-2</v>
      </c>
      <c r="BT79" s="125">
        <f t="shared" si="162"/>
        <v>4.4308272448739097E-2</v>
      </c>
      <c r="BU79" s="123">
        <f t="shared" si="163"/>
        <v>9.6877457036953829E-2</v>
      </c>
      <c r="BV79" s="127">
        <f t="shared" si="164"/>
        <v>9.9870374734857409E-2</v>
      </c>
      <c r="BW79" s="128">
        <f t="shared" si="165"/>
        <v>0.13428057957991688</v>
      </c>
      <c r="BX79" s="123">
        <f t="shared" si="166"/>
        <v>6.0806033466886636E-2</v>
      </c>
      <c r="BY79" s="124">
        <f t="shared" si="167"/>
        <v>5.7396383241603954E-2</v>
      </c>
      <c r="BZ79" s="125">
        <f t="shared" si="168"/>
        <v>9.2976667452274328E-2</v>
      </c>
      <c r="CA79" s="126">
        <f t="shared" si="169"/>
        <v>7.3963832416039543E-2</v>
      </c>
      <c r="CB79" s="123">
        <f t="shared" si="170"/>
        <v>1.5083667216592034E-2</v>
      </c>
      <c r="CC79" s="124">
        <f t="shared" si="171"/>
        <v>2.9652925980006739E-2</v>
      </c>
      <c r="CD79" s="125">
        <f t="shared" si="172"/>
        <v>4.6959698326655669E-2</v>
      </c>
      <c r="CE79" s="126">
        <f t="shared" si="173"/>
        <v>0.13579692238571267</v>
      </c>
      <c r="CF79" s="123">
        <f t="shared" si="174"/>
        <v>6.1572000942729202E-2</v>
      </c>
      <c r="CG79" s="124">
        <f t="shared" si="175"/>
        <v>3.3808828484780409E-2</v>
      </c>
      <c r="CH79" s="125">
        <f t="shared" si="176"/>
        <v>0.16698090973367899</v>
      </c>
      <c r="CI79" s="123">
        <f t="shared" si="177"/>
        <v>0.14837695158935191</v>
      </c>
      <c r="CJ79" s="129">
        <f t="shared" ref="CJ79:CK79" si="193">AB79/AB95</f>
        <v>4.3185091321760988E-2</v>
      </c>
      <c r="CK79" s="130">
        <f t="shared" si="193"/>
        <v>4.5449440496610309E-2</v>
      </c>
    </row>
    <row r="80" spans="1:89" x14ac:dyDescent="0.25">
      <c r="A80" s="131" t="s">
        <v>25</v>
      </c>
      <c r="B80" s="197">
        <v>1863</v>
      </c>
      <c r="C80" s="181">
        <v>1577</v>
      </c>
      <c r="D80" s="182">
        <v>895</v>
      </c>
      <c r="E80" s="183">
        <v>593</v>
      </c>
      <c r="F80" s="180">
        <v>1396</v>
      </c>
      <c r="G80" s="184">
        <v>806</v>
      </c>
      <c r="H80" s="182">
        <v>2473</v>
      </c>
      <c r="I80" s="183">
        <v>1740</v>
      </c>
      <c r="J80" s="180">
        <v>283</v>
      </c>
      <c r="K80" s="181">
        <v>378</v>
      </c>
      <c r="L80" s="182">
        <v>854</v>
      </c>
      <c r="M80" s="180">
        <v>1636</v>
      </c>
      <c r="N80" s="185">
        <v>1720</v>
      </c>
      <c r="O80" s="198">
        <v>2195</v>
      </c>
      <c r="P80" s="180">
        <v>1160</v>
      </c>
      <c r="Q80" s="181">
        <v>1004</v>
      </c>
      <c r="R80" s="182">
        <v>1442</v>
      </c>
      <c r="S80" s="183">
        <v>1302</v>
      </c>
      <c r="T80" s="189">
        <v>272</v>
      </c>
      <c r="U80" s="180">
        <v>385</v>
      </c>
      <c r="V80" s="182">
        <v>888</v>
      </c>
      <c r="W80" s="199">
        <v>2047</v>
      </c>
      <c r="X80" s="180">
        <v>952</v>
      </c>
      <c r="Y80" s="184">
        <v>575</v>
      </c>
      <c r="Z80" s="182">
        <v>2602</v>
      </c>
      <c r="AA80" s="180">
        <v>2552</v>
      </c>
      <c r="AB80" s="162">
        <f t="shared" si="150"/>
        <v>16800</v>
      </c>
      <c r="AC80" s="165">
        <f t="shared" si="179"/>
        <v>16790</v>
      </c>
      <c r="AE80" s="256" t="str">
        <f>$AE$18</f>
        <v>18:00 - 18:59</v>
      </c>
      <c r="AF80" s="120">
        <f t="shared" si="190"/>
        <v>2063</v>
      </c>
      <c r="AG80" s="181">
        <f t="shared" si="190"/>
        <v>4821.757797751543</v>
      </c>
      <c r="AH80" s="182">
        <f t="shared" si="190"/>
        <v>1296</v>
      </c>
      <c r="AI80" s="183">
        <f t="shared" si="190"/>
        <v>1777.3148403820687</v>
      </c>
      <c r="AJ80" s="180">
        <f t="shared" si="190"/>
        <v>1361</v>
      </c>
      <c r="AK80" s="184">
        <f t="shared" si="190"/>
        <v>3077.0986447268319</v>
      </c>
      <c r="AL80" s="182">
        <f t="shared" si="190"/>
        <v>2830</v>
      </c>
      <c r="AM80" s="183">
        <f t="shared" si="190"/>
        <v>5608.671550533938</v>
      </c>
      <c r="AN80" s="180">
        <f t="shared" si="190"/>
        <v>934</v>
      </c>
      <c r="AO80" s="184">
        <f t="shared" si="190"/>
        <v>327.3986080978276</v>
      </c>
      <c r="AP80" s="182">
        <f t="shared" si="191"/>
        <v>3874</v>
      </c>
      <c r="AQ80" s="180">
        <f t="shared" si="191"/>
        <v>991.41168183483137</v>
      </c>
      <c r="AR80" s="185">
        <f t="shared" si="191"/>
        <v>4997</v>
      </c>
      <c r="AS80" s="186">
        <f t="shared" si="191"/>
        <v>2973.9754867431179</v>
      </c>
      <c r="AT80" s="180">
        <f t="shared" si="191"/>
        <v>2409</v>
      </c>
      <c r="AU80" s="184">
        <f t="shared" si="191"/>
        <v>2392.2140260911215</v>
      </c>
      <c r="AV80" s="182">
        <f t="shared" si="191"/>
        <v>2316</v>
      </c>
      <c r="AW80" s="183">
        <f t="shared" si="191"/>
        <v>3515.7899185709052</v>
      </c>
      <c r="AX80" s="180">
        <f t="shared" si="191"/>
        <v>1780</v>
      </c>
      <c r="AY80" s="184">
        <f t="shared" si="191"/>
        <v>304.4396607590657</v>
      </c>
      <c r="AZ80" s="182">
        <f t="shared" si="192"/>
        <v>4436</v>
      </c>
      <c r="BA80" s="183">
        <f t="shared" si="192"/>
        <v>2040.064382519512</v>
      </c>
      <c r="BB80" s="180">
        <f t="shared" si="192"/>
        <v>2832</v>
      </c>
      <c r="BC80" s="184">
        <f t="shared" si="192"/>
        <v>919.25674114564254</v>
      </c>
      <c r="BD80" s="182">
        <f t="shared" si="192"/>
        <v>3453</v>
      </c>
      <c r="BE80" s="180">
        <f t="shared" si="192"/>
        <v>5941.606660843594</v>
      </c>
      <c r="BF80" s="164">
        <f>SUM(AF80,AH80,AJ80,AL80,AN80,AP80,AR80,AT80,AV80,AX80,AZ80,BB80,BD80)</f>
        <v>34581</v>
      </c>
      <c r="BG80" s="165">
        <f>SUM(AG80,AI80,AK80,AM80,AO80,AQ80,AS80,AU80,AW80,AY80,BA80,BC80,BE80)</f>
        <v>34691</v>
      </c>
      <c r="BI80" s="131" t="s">
        <v>25</v>
      </c>
      <c r="BJ80" s="123">
        <f t="shared" si="180"/>
        <v>0.11089285714285714</v>
      </c>
      <c r="BK80" s="124">
        <f t="shared" si="181"/>
        <v>9.3924955330553894E-2</v>
      </c>
      <c r="BL80" s="125">
        <f t="shared" si="154"/>
        <v>5.3273809523809522E-2</v>
      </c>
      <c r="BM80" s="126">
        <f t="shared" si="155"/>
        <v>3.5318642048838597E-2</v>
      </c>
      <c r="BN80" s="123">
        <f t="shared" si="156"/>
        <v>8.3095238095238097E-2</v>
      </c>
      <c r="BO80" s="124">
        <f t="shared" si="157"/>
        <v>4.8004764740917215E-2</v>
      </c>
      <c r="BP80" s="125">
        <f t="shared" si="158"/>
        <v>0.14720238095238095</v>
      </c>
      <c r="BQ80" s="126">
        <f t="shared" si="159"/>
        <v>0.10363311494937463</v>
      </c>
      <c r="BR80" s="123">
        <f t="shared" si="160"/>
        <v>1.6845238095238094E-2</v>
      </c>
      <c r="BS80" s="124">
        <f t="shared" si="161"/>
        <v>2.2513400833829661E-2</v>
      </c>
      <c r="BT80" s="125">
        <f t="shared" si="162"/>
        <v>5.0833333333333335E-2</v>
      </c>
      <c r="BU80" s="123">
        <f t="shared" si="163"/>
        <v>9.743895175699821E-2</v>
      </c>
      <c r="BV80" s="127">
        <f t="shared" si="164"/>
        <v>0.10238095238095238</v>
      </c>
      <c r="BW80" s="128">
        <f t="shared" si="165"/>
        <v>0.13073257891602144</v>
      </c>
      <c r="BX80" s="123">
        <f t="shared" si="166"/>
        <v>6.9047619047619052E-2</v>
      </c>
      <c r="BY80" s="124">
        <f t="shared" si="167"/>
        <v>5.9797498511018461E-2</v>
      </c>
      <c r="BZ80" s="125">
        <f t="shared" si="168"/>
        <v>8.5833333333333331E-2</v>
      </c>
      <c r="CA80" s="126">
        <f t="shared" si="169"/>
        <v>7.75461584276355E-2</v>
      </c>
      <c r="CB80" s="123">
        <f t="shared" si="170"/>
        <v>1.6190476190476189E-2</v>
      </c>
      <c r="CC80" s="124">
        <f t="shared" si="171"/>
        <v>2.2930315664085765E-2</v>
      </c>
      <c r="CD80" s="125">
        <f t="shared" si="172"/>
        <v>5.2857142857142859E-2</v>
      </c>
      <c r="CE80" s="126">
        <f t="shared" si="173"/>
        <v>0.12191780821917808</v>
      </c>
      <c r="CF80" s="123">
        <f t="shared" si="174"/>
        <v>5.6666666666666664E-2</v>
      </c>
      <c r="CG80" s="124">
        <f t="shared" si="175"/>
        <v>3.4246575342465752E-2</v>
      </c>
      <c r="CH80" s="125">
        <f t="shared" si="176"/>
        <v>0.15488095238095237</v>
      </c>
      <c r="CI80" s="123">
        <f t="shared" si="177"/>
        <v>0.15199523525908279</v>
      </c>
      <c r="CJ80" s="129">
        <f t="shared" ref="CJ80:CK80" si="194">AB80/AB95</f>
        <v>4.27474389703974E-2</v>
      </c>
      <c r="CK80" s="130">
        <f t="shared" si="194"/>
        <v>4.2856121865555825E-2</v>
      </c>
    </row>
    <row r="81" spans="1:89" ht="13.8" thickBot="1" x14ac:dyDescent="0.3">
      <c r="A81" s="139" t="s">
        <v>26</v>
      </c>
      <c r="B81" s="194">
        <v>1651</v>
      </c>
      <c r="C81" s="188">
        <v>1259</v>
      </c>
      <c r="D81" s="189">
        <v>762</v>
      </c>
      <c r="E81" s="190">
        <v>642</v>
      </c>
      <c r="F81" s="187">
        <v>1224</v>
      </c>
      <c r="G81" s="191">
        <v>897</v>
      </c>
      <c r="H81" s="189">
        <v>2047</v>
      </c>
      <c r="I81" s="190">
        <v>1865</v>
      </c>
      <c r="J81" s="187">
        <v>320</v>
      </c>
      <c r="K81" s="188">
        <v>366</v>
      </c>
      <c r="L81" s="189">
        <v>911</v>
      </c>
      <c r="M81" s="187">
        <v>1414</v>
      </c>
      <c r="N81" s="192">
        <v>1606</v>
      </c>
      <c r="O81" s="195">
        <v>1990</v>
      </c>
      <c r="P81" s="187">
        <v>1138</v>
      </c>
      <c r="Q81" s="188">
        <v>905</v>
      </c>
      <c r="R81" s="189">
        <v>1311</v>
      </c>
      <c r="S81" s="190">
        <v>1117</v>
      </c>
      <c r="T81" s="187">
        <v>236</v>
      </c>
      <c r="U81" s="191">
        <v>419</v>
      </c>
      <c r="V81" s="189">
        <v>942</v>
      </c>
      <c r="W81" s="196">
        <v>1700</v>
      </c>
      <c r="X81" s="187">
        <v>903</v>
      </c>
      <c r="Y81" s="191">
        <v>612</v>
      </c>
      <c r="Z81" s="189">
        <v>2558</v>
      </c>
      <c r="AA81" s="187">
        <v>2498</v>
      </c>
      <c r="AB81" s="162">
        <f t="shared" si="150"/>
        <v>15609</v>
      </c>
      <c r="AC81" s="165">
        <f t="shared" si="179"/>
        <v>15684</v>
      </c>
      <c r="AE81" s="254"/>
      <c r="AF81" s="120"/>
      <c r="AG81" s="188"/>
      <c r="AH81" s="189"/>
      <c r="AI81" s="190"/>
      <c r="AJ81" s="187"/>
      <c r="AK81" s="191"/>
      <c r="AL81" s="189"/>
      <c r="AM81" s="190"/>
      <c r="AN81" s="187"/>
      <c r="AO81" s="191"/>
      <c r="AP81" s="189"/>
      <c r="AQ81" s="187"/>
      <c r="AR81" s="192"/>
      <c r="AS81" s="193"/>
      <c r="AT81" s="187"/>
      <c r="AU81" s="191"/>
      <c r="AV81" s="189"/>
      <c r="AW81" s="190"/>
      <c r="AX81" s="187"/>
      <c r="AY81" s="191"/>
      <c r="AZ81" s="189"/>
      <c r="BA81" s="190"/>
      <c r="BB81" s="187"/>
      <c r="BC81" s="191"/>
      <c r="BD81" s="189"/>
      <c r="BE81" s="187"/>
      <c r="BF81" s="164"/>
      <c r="BG81" s="165"/>
      <c r="BI81" s="139" t="s">
        <v>26</v>
      </c>
      <c r="BJ81" s="123">
        <f t="shared" si="180"/>
        <v>0.10577231084630662</v>
      </c>
      <c r="BK81" s="124">
        <f t="shared" si="181"/>
        <v>8.027288956898751E-2</v>
      </c>
      <c r="BL81" s="125">
        <f t="shared" si="154"/>
        <v>4.8817989621372286E-2</v>
      </c>
      <c r="BM81" s="126">
        <f t="shared" si="155"/>
        <v>4.0933435348125477E-2</v>
      </c>
      <c r="BN81" s="123">
        <f t="shared" si="156"/>
        <v>7.8416298289448391E-2</v>
      </c>
      <c r="BO81" s="124">
        <f t="shared" si="157"/>
        <v>5.7192042846212703E-2</v>
      </c>
      <c r="BP81" s="125">
        <f t="shared" si="158"/>
        <v>0.13114228970465758</v>
      </c>
      <c r="BQ81" s="126">
        <f t="shared" si="159"/>
        <v>0.11891099209385361</v>
      </c>
      <c r="BR81" s="123">
        <f t="shared" si="160"/>
        <v>2.0500993016849253E-2</v>
      </c>
      <c r="BS81" s="124">
        <f t="shared" si="161"/>
        <v>2.3335883703136953E-2</v>
      </c>
      <c r="BT81" s="125">
        <f t="shared" si="162"/>
        <v>5.8363764494842721E-2</v>
      </c>
      <c r="BU81" s="123">
        <f t="shared" si="163"/>
        <v>9.0155572558020911E-2</v>
      </c>
      <c r="BV81" s="127">
        <f t="shared" si="164"/>
        <v>0.10288935870331219</v>
      </c>
      <c r="BW81" s="128">
        <f t="shared" si="165"/>
        <v>0.12688089773017089</v>
      </c>
      <c r="BX81" s="123">
        <f t="shared" si="166"/>
        <v>7.2906656416170154E-2</v>
      </c>
      <c r="BY81" s="124">
        <f t="shared" si="167"/>
        <v>5.7702116806937008E-2</v>
      </c>
      <c r="BZ81" s="125">
        <f t="shared" si="168"/>
        <v>8.3990005765904291E-2</v>
      </c>
      <c r="CA81" s="126">
        <f t="shared" si="169"/>
        <v>7.1219076766131095E-2</v>
      </c>
      <c r="CB81" s="123">
        <f t="shared" si="170"/>
        <v>1.5119482349926324E-2</v>
      </c>
      <c r="CC81" s="124">
        <f t="shared" si="171"/>
        <v>2.6715123692935477E-2</v>
      </c>
      <c r="CD81" s="125">
        <f t="shared" si="172"/>
        <v>6.0349798193349992E-2</v>
      </c>
      <c r="CE81" s="126">
        <f t="shared" si="173"/>
        <v>0.10839071665391482</v>
      </c>
      <c r="CF81" s="123">
        <f t="shared" si="174"/>
        <v>5.7851239669421489E-2</v>
      </c>
      <c r="CG81" s="124">
        <f t="shared" si="175"/>
        <v>3.9020657995409332E-2</v>
      </c>
      <c r="CH81" s="125">
        <f t="shared" si="176"/>
        <v>0.16387981292843873</v>
      </c>
      <c r="CI81" s="123">
        <f t="shared" si="177"/>
        <v>0.15927059423616424</v>
      </c>
      <c r="CJ81" s="129">
        <f t="shared" ref="CJ81:CK81" si="195">AB81/AB95</f>
        <v>3.9716950886246015E-2</v>
      </c>
      <c r="CK81" s="130">
        <f t="shared" si="195"/>
        <v>4.0033080127419747E-2</v>
      </c>
    </row>
    <row r="82" spans="1:89" ht="14.4" thickTop="1" thickBot="1" x14ac:dyDescent="0.3">
      <c r="A82" s="131" t="s">
        <v>27</v>
      </c>
      <c r="B82" s="197">
        <v>1396</v>
      </c>
      <c r="C82" s="181">
        <v>1613</v>
      </c>
      <c r="D82" s="182">
        <v>703</v>
      </c>
      <c r="E82" s="183">
        <v>636</v>
      </c>
      <c r="F82" s="180">
        <v>979</v>
      </c>
      <c r="G82" s="184">
        <v>893</v>
      </c>
      <c r="H82" s="182">
        <v>2046</v>
      </c>
      <c r="I82" s="183">
        <v>1890</v>
      </c>
      <c r="J82" s="180">
        <v>402</v>
      </c>
      <c r="K82" s="181">
        <v>336</v>
      </c>
      <c r="L82" s="182">
        <v>1072</v>
      </c>
      <c r="M82" s="180">
        <v>1051</v>
      </c>
      <c r="N82" s="185">
        <v>1871</v>
      </c>
      <c r="O82" s="198">
        <v>1544</v>
      </c>
      <c r="P82" s="180">
        <v>1167</v>
      </c>
      <c r="Q82" s="181">
        <v>875</v>
      </c>
      <c r="R82" s="182">
        <v>1234</v>
      </c>
      <c r="S82" s="183">
        <v>1284</v>
      </c>
      <c r="T82" s="180">
        <v>368</v>
      </c>
      <c r="U82" s="184">
        <v>274</v>
      </c>
      <c r="V82" s="182">
        <v>1124</v>
      </c>
      <c r="W82" s="199">
        <v>1544</v>
      </c>
      <c r="X82" s="180">
        <v>873</v>
      </c>
      <c r="Y82" s="184">
        <v>545</v>
      </c>
      <c r="Z82" s="182">
        <v>2409</v>
      </c>
      <c r="AA82" s="180">
        <v>2632</v>
      </c>
      <c r="AB82" s="162">
        <f t="shared" si="150"/>
        <v>15644</v>
      </c>
      <c r="AC82" s="165">
        <f t="shared" si="179"/>
        <v>15117</v>
      </c>
      <c r="AE82" s="251" t="s">
        <v>13</v>
      </c>
      <c r="AF82" s="14">
        <f t="shared" ref="AF82:BG82" si="196">SUM(AF79:AF81)</f>
        <v>4031</v>
      </c>
      <c r="AG82" s="1">
        <f t="shared" si="196"/>
        <v>9121.8209689269424</v>
      </c>
      <c r="AH82" s="14">
        <f t="shared" si="196"/>
        <v>2964</v>
      </c>
      <c r="AI82" s="1">
        <f t="shared" si="196"/>
        <v>3285.5951349657198</v>
      </c>
      <c r="AJ82" s="14">
        <f t="shared" si="196"/>
        <v>2956</v>
      </c>
      <c r="AK82" s="1">
        <f t="shared" si="196"/>
        <v>6295.5831820192443</v>
      </c>
      <c r="AL82" s="14">
        <f t="shared" si="196"/>
        <v>5506</v>
      </c>
      <c r="AM82" s="1">
        <f t="shared" si="196"/>
        <v>10801.068563620025</v>
      </c>
      <c r="AN82" s="14">
        <f t="shared" si="196"/>
        <v>2268</v>
      </c>
      <c r="AO82" s="1">
        <f t="shared" si="196"/>
        <v>643.2565683114301</v>
      </c>
      <c r="AP82" s="14">
        <f t="shared" si="196"/>
        <v>7635</v>
      </c>
      <c r="AQ82" s="1">
        <f t="shared" si="196"/>
        <v>2064.0021988232711</v>
      </c>
      <c r="AR82" s="14">
        <f t="shared" si="196"/>
        <v>9882</v>
      </c>
      <c r="AS82" s="1">
        <f t="shared" si="196"/>
        <v>5748.7227140185132</v>
      </c>
      <c r="AT82" s="14">
        <f t="shared" si="196"/>
        <v>4756</v>
      </c>
      <c r="AU82" s="1">
        <f t="shared" si="196"/>
        <v>4318.572749170753</v>
      </c>
      <c r="AV82" s="14">
        <f t="shared" si="196"/>
        <v>4616</v>
      </c>
      <c r="AW82" s="1">
        <f t="shared" si="196"/>
        <v>6446.4212488918956</v>
      </c>
      <c r="AX82" s="14">
        <f t="shared" si="196"/>
        <v>3531</v>
      </c>
      <c r="AY82" s="1">
        <f t="shared" si="196"/>
        <v>651.27860800394569</v>
      </c>
      <c r="AZ82" s="14">
        <f t="shared" si="196"/>
        <v>8204</v>
      </c>
      <c r="BA82" s="1">
        <f t="shared" si="196"/>
        <v>4184.3333514767328</v>
      </c>
      <c r="BB82" s="14">
        <f t="shared" si="196"/>
        <v>5545</v>
      </c>
      <c r="BC82" s="1">
        <f t="shared" si="196"/>
        <v>1775.1770509866142</v>
      </c>
      <c r="BD82" s="14">
        <f t="shared" si="196"/>
        <v>6989</v>
      </c>
      <c r="BE82" s="1">
        <f t="shared" si="196"/>
        <v>11467.167660784911</v>
      </c>
      <c r="BF82" s="166">
        <f t="shared" si="196"/>
        <v>68883</v>
      </c>
      <c r="BG82" s="167">
        <f t="shared" si="196"/>
        <v>66803</v>
      </c>
      <c r="BI82" s="131" t="s">
        <v>27</v>
      </c>
      <c r="BJ82" s="123">
        <f t="shared" si="180"/>
        <v>8.9235489644592172E-2</v>
      </c>
      <c r="BK82" s="124">
        <f t="shared" si="181"/>
        <v>0.10670106502612953</v>
      </c>
      <c r="BL82" s="125">
        <f t="shared" si="154"/>
        <v>4.4937356174891335E-2</v>
      </c>
      <c r="BM82" s="126">
        <f t="shared" si="155"/>
        <v>4.2071839650724349E-2</v>
      </c>
      <c r="BN82" s="123">
        <f t="shared" si="156"/>
        <v>6.2579902838148807E-2</v>
      </c>
      <c r="BO82" s="124">
        <f t="shared" si="157"/>
        <v>5.9072567308328369E-2</v>
      </c>
      <c r="BP82" s="125">
        <f t="shared" si="158"/>
        <v>0.13078496548197391</v>
      </c>
      <c r="BQ82" s="126">
        <f t="shared" si="159"/>
        <v>0.12502480650922801</v>
      </c>
      <c r="BR82" s="123">
        <f t="shared" si="160"/>
        <v>2.5696752748657632E-2</v>
      </c>
      <c r="BS82" s="124">
        <f t="shared" si="161"/>
        <v>2.2226632268307202E-2</v>
      </c>
      <c r="BT82" s="125">
        <f t="shared" si="162"/>
        <v>6.8524673996420357E-2</v>
      </c>
      <c r="BU82" s="123">
        <f t="shared" si="163"/>
        <v>6.9524376529734741E-2</v>
      </c>
      <c r="BV82" s="127">
        <f t="shared" si="164"/>
        <v>0.11959856814114038</v>
      </c>
      <c r="BW82" s="128">
        <f t="shared" si="165"/>
        <v>0.10213666732817359</v>
      </c>
      <c r="BX82" s="123">
        <f t="shared" si="166"/>
        <v>7.4597289695729999E-2</v>
      </c>
      <c r="BY82" s="124">
        <f t="shared" si="167"/>
        <v>5.7881854865383345E-2</v>
      </c>
      <c r="BZ82" s="125">
        <f t="shared" si="168"/>
        <v>7.8880081820506265E-2</v>
      </c>
      <c r="CA82" s="126">
        <f t="shared" si="169"/>
        <v>8.4937487596745381E-2</v>
      </c>
      <c r="CB82" s="123">
        <f t="shared" si="170"/>
        <v>2.3523395551009973E-2</v>
      </c>
      <c r="CC82" s="124">
        <f t="shared" si="171"/>
        <v>1.8125289409274326E-2</v>
      </c>
      <c r="CD82" s="125">
        <f t="shared" si="172"/>
        <v>7.1848632063410897E-2</v>
      </c>
      <c r="CE82" s="126">
        <f t="shared" si="173"/>
        <v>0.10213666732817359</v>
      </c>
      <c r="CF82" s="123">
        <f t="shared" si="174"/>
        <v>5.5804142163129636E-2</v>
      </c>
      <c r="CG82" s="124">
        <f t="shared" si="175"/>
        <v>3.605212674472448E-2</v>
      </c>
      <c r="CH82" s="125">
        <f t="shared" si="176"/>
        <v>0.15398874968038864</v>
      </c>
      <c r="CI82" s="123">
        <f t="shared" si="177"/>
        <v>0.17410861943507311</v>
      </c>
      <c r="CJ82" s="129">
        <f t="shared" ref="CJ82:CK82" si="197">AB82/AB95</f>
        <v>3.9806008050767672E-2</v>
      </c>
      <c r="CK82" s="130">
        <f t="shared" si="197"/>
        <v>3.8585824552805688E-2</v>
      </c>
    </row>
    <row r="83" spans="1:89" ht="13.8" thickTop="1" x14ac:dyDescent="0.25">
      <c r="A83" s="139" t="s">
        <v>28</v>
      </c>
      <c r="B83" s="194">
        <v>1296</v>
      </c>
      <c r="C83" s="188">
        <v>2065</v>
      </c>
      <c r="D83" s="189">
        <v>828</v>
      </c>
      <c r="E83" s="190">
        <v>796</v>
      </c>
      <c r="F83" s="187">
        <v>1062</v>
      </c>
      <c r="G83" s="191">
        <v>1498</v>
      </c>
      <c r="H83" s="189">
        <v>2042</v>
      </c>
      <c r="I83" s="190">
        <v>2905</v>
      </c>
      <c r="J83" s="187">
        <v>518</v>
      </c>
      <c r="K83" s="188">
        <v>287</v>
      </c>
      <c r="L83" s="189">
        <v>1820</v>
      </c>
      <c r="M83" s="187">
        <v>922</v>
      </c>
      <c r="N83" s="192">
        <v>2451</v>
      </c>
      <c r="O83" s="195">
        <v>1745</v>
      </c>
      <c r="P83" s="187">
        <v>1371</v>
      </c>
      <c r="Q83" s="188">
        <v>994</v>
      </c>
      <c r="R83" s="189">
        <v>1364</v>
      </c>
      <c r="S83" s="190">
        <v>1648</v>
      </c>
      <c r="T83" s="187">
        <v>533</v>
      </c>
      <c r="U83" s="191">
        <v>259</v>
      </c>
      <c r="V83" s="189">
        <v>1868</v>
      </c>
      <c r="W83" s="196">
        <v>1489</v>
      </c>
      <c r="X83" s="187">
        <v>1274</v>
      </c>
      <c r="Y83" s="191">
        <v>465</v>
      </c>
      <c r="Z83" s="189">
        <v>2553</v>
      </c>
      <c r="AA83" s="187">
        <v>3171</v>
      </c>
      <c r="AB83" s="162">
        <f t="shared" si="150"/>
        <v>18980</v>
      </c>
      <c r="AC83" s="165">
        <f t="shared" si="179"/>
        <v>18244</v>
      </c>
      <c r="BI83" s="139" t="s">
        <v>28</v>
      </c>
      <c r="BJ83" s="123">
        <f t="shared" si="180"/>
        <v>6.8282402528977867E-2</v>
      </c>
      <c r="BK83" s="124">
        <f t="shared" si="181"/>
        <v>0.11318789739092304</v>
      </c>
      <c r="BL83" s="125">
        <f t="shared" si="154"/>
        <v>4.3624868282402529E-2</v>
      </c>
      <c r="BM83" s="126">
        <f t="shared" si="155"/>
        <v>4.3630782723087042E-2</v>
      </c>
      <c r="BN83" s="123">
        <f t="shared" si="156"/>
        <v>5.5953635405690198E-2</v>
      </c>
      <c r="BO83" s="124">
        <f t="shared" si="157"/>
        <v>8.210918658188994E-2</v>
      </c>
      <c r="BP83" s="125">
        <f t="shared" si="158"/>
        <v>0.10758693361433087</v>
      </c>
      <c r="BQ83" s="126">
        <f t="shared" si="159"/>
        <v>0.15923043192282393</v>
      </c>
      <c r="BR83" s="123">
        <f t="shared" si="160"/>
        <v>2.7291886195995783E-2</v>
      </c>
      <c r="BS83" s="124">
        <f t="shared" si="161"/>
        <v>1.5731199298399473E-2</v>
      </c>
      <c r="BT83" s="125">
        <f t="shared" si="162"/>
        <v>9.5890410958904104E-2</v>
      </c>
      <c r="BU83" s="123">
        <f t="shared" si="163"/>
        <v>5.0537162902872176E-2</v>
      </c>
      <c r="BV83" s="127">
        <f t="shared" si="164"/>
        <v>0.12913593256059008</v>
      </c>
      <c r="BW83" s="128">
        <f t="shared" si="165"/>
        <v>9.564788423591318E-2</v>
      </c>
      <c r="BX83" s="123">
        <f t="shared" si="166"/>
        <v>7.2233930453108539E-2</v>
      </c>
      <c r="BY83" s="124">
        <f t="shared" si="167"/>
        <v>5.44836658627494E-2</v>
      </c>
      <c r="BZ83" s="125">
        <f t="shared" si="168"/>
        <v>7.1865121180189673E-2</v>
      </c>
      <c r="CA83" s="126">
        <f t="shared" si="169"/>
        <v>9.0331067748300811E-2</v>
      </c>
      <c r="CB83" s="123">
        <f t="shared" si="170"/>
        <v>2.8082191780821917E-2</v>
      </c>
      <c r="CC83" s="124">
        <f t="shared" si="171"/>
        <v>1.4196448147336111E-2</v>
      </c>
      <c r="CD83" s="125">
        <f t="shared" si="172"/>
        <v>9.8419388830347732E-2</v>
      </c>
      <c r="CE83" s="126">
        <f t="shared" si="173"/>
        <v>8.161587371190529E-2</v>
      </c>
      <c r="CF83" s="123">
        <f t="shared" si="174"/>
        <v>6.7123287671232879E-2</v>
      </c>
      <c r="CG83" s="124">
        <f t="shared" si="175"/>
        <v>2.5487831615873712E-2</v>
      </c>
      <c r="CH83" s="125">
        <f t="shared" si="176"/>
        <v>0.1345100105374078</v>
      </c>
      <c r="CI83" s="123">
        <f t="shared" si="177"/>
        <v>0.1738105678579259</v>
      </c>
      <c r="CJ83" s="129">
        <f t="shared" ref="CJ83:CK83" si="198">AB83/AB95</f>
        <v>4.8294428074889442E-2</v>
      </c>
      <c r="CK83" s="130">
        <f t="shared" si="198"/>
        <v>4.6567426284407416E-2</v>
      </c>
    </row>
    <row r="84" spans="1:89" x14ac:dyDescent="0.25">
      <c r="A84" s="131" t="s">
        <v>29</v>
      </c>
      <c r="B84" s="197">
        <v>1652</v>
      </c>
      <c r="C84" s="181">
        <v>2760</v>
      </c>
      <c r="D84" s="182">
        <v>1198</v>
      </c>
      <c r="E84" s="183">
        <v>1158</v>
      </c>
      <c r="F84" s="180">
        <v>1395</v>
      </c>
      <c r="G84" s="184">
        <v>2109</v>
      </c>
      <c r="H84" s="182">
        <v>2280</v>
      </c>
      <c r="I84" s="183">
        <v>3447</v>
      </c>
      <c r="J84" s="180">
        <v>930</v>
      </c>
      <c r="K84" s="181">
        <v>241</v>
      </c>
      <c r="L84" s="182">
        <v>2618</v>
      </c>
      <c r="M84" s="180">
        <v>929</v>
      </c>
      <c r="N84" s="185">
        <v>3412</v>
      </c>
      <c r="O84" s="198">
        <v>2212</v>
      </c>
      <c r="P84" s="180">
        <v>1959</v>
      </c>
      <c r="Q84" s="181">
        <v>1241</v>
      </c>
      <c r="R84" s="182">
        <v>1764</v>
      </c>
      <c r="S84" s="183">
        <v>2331</v>
      </c>
      <c r="T84" s="180">
        <v>1287</v>
      </c>
      <c r="U84" s="184">
        <v>273</v>
      </c>
      <c r="V84" s="182">
        <v>2895</v>
      </c>
      <c r="W84" s="199">
        <v>1777</v>
      </c>
      <c r="X84" s="180">
        <v>1901</v>
      </c>
      <c r="Y84" s="184">
        <v>653</v>
      </c>
      <c r="Z84" s="182">
        <v>3137</v>
      </c>
      <c r="AA84" s="180">
        <v>4256</v>
      </c>
      <c r="AB84" s="162">
        <f t="shared" si="150"/>
        <v>26428</v>
      </c>
      <c r="AC84" s="165">
        <f t="shared" si="179"/>
        <v>23387</v>
      </c>
      <c r="BI84" s="131" t="s">
        <v>29</v>
      </c>
      <c r="BJ84" s="123">
        <f t="shared" si="180"/>
        <v>6.2509459663992739E-2</v>
      </c>
      <c r="BK84" s="124">
        <f t="shared" si="181"/>
        <v>0.11801428143840595</v>
      </c>
      <c r="BL84" s="125">
        <f t="shared" si="154"/>
        <v>4.5330709853186012E-2</v>
      </c>
      <c r="BM84" s="126">
        <f t="shared" si="155"/>
        <v>4.9514687646983364E-2</v>
      </c>
      <c r="BN84" s="123">
        <f t="shared" si="156"/>
        <v>5.2784925079461177E-2</v>
      </c>
      <c r="BO84" s="124">
        <f t="shared" si="157"/>
        <v>9.0178304186086286E-2</v>
      </c>
      <c r="BP84" s="125">
        <f t="shared" si="158"/>
        <v>8.6272135613743001E-2</v>
      </c>
      <c r="BQ84" s="126">
        <f t="shared" si="159"/>
        <v>0.14738957540513961</v>
      </c>
      <c r="BR84" s="123">
        <f t="shared" si="160"/>
        <v>3.5189950052974116E-2</v>
      </c>
      <c r="BS84" s="124">
        <f t="shared" si="161"/>
        <v>1.0304870227049215E-2</v>
      </c>
      <c r="BT84" s="125">
        <f t="shared" si="162"/>
        <v>9.9061601331920685E-2</v>
      </c>
      <c r="BU84" s="123">
        <f t="shared" si="163"/>
        <v>3.9722922991405479E-2</v>
      </c>
      <c r="BV84" s="127">
        <f t="shared" si="164"/>
        <v>0.12910549417284697</v>
      </c>
      <c r="BW84" s="128">
        <f t="shared" si="165"/>
        <v>9.4582460341215202E-2</v>
      </c>
      <c r="BX84" s="123">
        <f t="shared" si="166"/>
        <v>7.4125927047071286E-2</v>
      </c>
      <c r="BY84" s="124">
        <f t="shared" si="167"/>
        <v>5.3063667849660066E-2</v>
      </c>
      <c r="BZ84" s="125">
        <f t="shared" si="168"/>
        <v>6.6747389132738005E-2</v>
      </c>
      <c r="CA84" s="126">
        <f t="shared" si="169"/>
        <v>9.9670757258305903E-2</v>
      </c>
      <c r="CB84" s="123">
        <f t="shared" si="170"/>
        <v>4.8698350234599667E-2</v>
      </c>
      <c r="CC84" s="124">
        <f t="shared" si="171"/>
        <v>1.1673151750972763E-2</v>
      </c>
      <c r="CD84" s="125">
        <f t="shared" si="172"/>
        <v>0.10954290903587105</v>
      </c>
      <c r="CE84" s="126">
        <f t="shared" si="173"/>
        <v>7.5982383375379478E-2</v>
      </c>
      <c r="CF84" s="123">
        <f t="shared" si="174"/>
        <v>7.1931285000756767E-2</v>
      </c>
      <c r="CG84" s="124">
        <f t="shared" si="175"/>
        <v>2.7921494847564888E-2</v>
      </c>
      <c r="CH84" s="125">
        <f t="shared" si="176"/>
        <v>0.11869986378083851</v>
      </c>
      <c r="CI84" s="123">
        <f t="shared" si="177"/>
        <v>0.18198144268183178</v>
      </c>
      <c r="CJ84" s="129">
        <f t="shared" ref="CJ84:CK84" si="199">AB84/AB95</f>
        <v>6.7245792685098948E-2</v>
      </c>
      <c r="CK84" s="130">
        <f t="shared" si="199"/>
        <v>5.9694825614636939E-2</v>
      </c>
    </row>
    <row r="85" spans="1:89" x14ac:dyDescent="0.25">
      <c r="A85" s="139" t="s">
        <v>30</v>
      </c>
      <c r="B85" s="280">
        <v>1968</v>
      </c>
      <c r="C85" s="267">
        <v>4300.0631711754004</v>
      </c>
      <c r="D85" s="268">
        <v>1668</v>
      </c>
      <c r="E85" s="269">
        <v>1508.2802945836511</v>
      </c>
      <c r="F85" s="266">
        <v>1595</v>
      </c>
      <c r="G85" s="270">
        <v>3218.4845372924124</v>
      </c>
      <c r="H85" s="268">
        <v>2676</v>
      </c>
      <c r="I85" s="269">
        <v>5192.3970130860862</v>
      </c>
      <c r="J85" s="266">
        <v>1334</v>
      </c>
      <c r="K85" s="267">
        <v>315.8579602136025</v>
      </c>
      <c r="L85" s="268">
        <v>3761</v>
      </c>
      <c r="M85" s="266">
        <v>1072.5905169884397</v>
      </c>
      <c r="N85" s="271">
        <v>4885</v>
      </c>
      <c r="O85" s="281">
        <v>2774.7472272753948</v>
      </c>
      <c r="P85" s="266">
        <v>2347</v>
      </c>
      <c r="Q85" s="267">
        <v>1926.3587230796315</v>
      </c>
      <c r="R85" s="268">
        <v>2300</v>
      </c>
      <c r="S85" s="269">
        <v>2930.6313303209904</v>
      </c>
      <c r="T85" s="266">
        <v>1751</v>
      </c>
      <c r="U85" s="270">
        <v>346.83894724487999</v>
      </c>
      <c r="V85" s="268">
        <v>3768</v>
      </c>
      <c r="W85" s="282">
        <v>2144.2689689572207</v>
      </c>
      <c r="X85" s="266">
        <v>2713</v>
      </c>
      <c r="Y85" s="270">
        <v>855.92030984097175</v>
      </c>
      <c r="Z85" s="268">
        <v>3536</v>
      </c>
      <c r="AA85" s="266">
        <v>5525.5609999413182</v>
      </c>
      <c r="AB85" s="286">
        <f t="shared" si="150"/>
        <v>34302</v>
      </c>
      <c r="AC85" s="287">
        <f t="shared" si="179"/>
        <v>32112</v>
      </c>
      <c r="BI85" s="139" t="s">
        <v>30</v>
      </c>
      <c r="BJ85" s="123">
        <f t="shared" si="180"/>
        <v>5.7372747944726257E-2</v>
      </c>
      <c r="BK85" s="124">
        <f t="shared" si="181"/>
        <v>0.13390829506649851</v>
      </c>
      <c r="BL85" s="125">
        <f t="shared" si="154"/>
        <v>4.8626902221444814E-2</v>
      </c>
      <c r="BM85" s="126">
        <f t="shared" si="155"/>
        <v>4.6969366423257691E-2</v>
      </c>
      <c r="BN85" s="123">
        <f t="shared" si="156"/>
        <v>4.6498746428779665E-2</v>
      </c>
      <c r="BO85" s="124">
        <f t="shared" si="157"/>
        <v>0.10022684782300736</v>
      </c>
      <c r="BP85" s="125">
        <f t="shared" si="158"/>
        <v>7.8012943851670458E-2</v>
      </c>
      <c r="BQ85" s="126">
        <f t="shared" si="159"/>
        <v>0.16169646901737936</v>
      </c>
      <c r="BR85" s="123">
        <f t="shared" si="160"/>
        <v>3.8889860649524807E-2</v>
      </c>
      <c r="BS85" s="124">
        <f t="shared" si="161"/>
        <v>9.8361347849278309E-3</v>
      </c>
      <c r="BT85" s="125">
        <f t="shared" si="162"/>
        <v>0.10964375255087166</v>
      </c>
      <c r="BU85" s="123">
        <f t="shared" si="163"/>
        <v>3.3401548237059035E-2</v>
      </c>
      <c r="BV85" s="127">
        <f t="shared" si="164"/>
        <v>0.14241152119409947</v>
      </c>
      <c r="BW85" s="128">
        <f t="shared" si="165"/>
        <v>8.6408421377534711E-2</v>
      </c>
      <c r="BX85" s="123">
        <f t="shared" si="166"/>
        <v>6.8421666375138482E-2</v>
      </c>
      <c r="BY85" s="124">
        <f t="shared" si="167"/>
        <v>5.9988749473082699E-2</v>
      </c>
      <c r="BZ85" s="125">
        <f t="shared" si="168"/>
        <v>6.7051483878491053E-2</v>
      </c>
      <c r="CA85" s="126">
        <f t="shared" si="169"/>
        <v>9.1262809240190285E-2</v>
      </c>
      <c r="CB85" s="123">
        <f t="shared" si="170"/>
        <v>5.1046586204886016E-2</v>
      </c>
      <c r="CC85" s="124">
        <f t="shared" si="171"/>
        <v>1.08009139027429E-2</v>
      </c>
      <c r="CD85" s="125">
        <f t="shared" si="172"/>
        <v>0.10984782228441491</v>
      </c>
      <c r="CE85" s="126">
        <f t="shared" si="173"/>
        <v>6.6774693851433128E-2</v>
      </c>
      <c r="CF85" s="123">
        <f t="shared" si="174"/>
        <v>7.909159815754184E-2</v>
      </c>
      <c r="CG85" s="124">
        <f t="shared" si="175"/>
        <v>2.6654219912835442E-2</v>
      </c>
      <c r="CH85" s="125">
        <f t="shared" si="176"/>
        <v>0.10308436825841059</v>
      </c>
      <c r="CI85" s="123">
        <f t="shared" si="177"/>
        <v>0.17207153089005101</v>
      </c>
      <c r="CJ85" s="129">
        <f t="shared" ref="CJ85:CK85" si="200">AB85/AB95</f>
        <v>8.7281110212057825E-2</v>
      </c>
      <c r="CK85" s="130">
        <f t="shared" si="200"/>
        <v>8.196520460671404E-2</v>
      </c>
    </row>
    <row r="86" spans="1:89" x14ac:dyDescent="0.25">
      <c r="A86" s="131" t="s">
        <v>31</v>
      </c>
      <c r="B86" s="283">
        <v>2063</v>
      </c>
      <c r="C86" s="274">
        <v>4821.757797751543</v>
      </c>
      <c r="D86" s="275">
        <v>1296</v>
      </c>
      <c r="E86" s="276">
        <v>1777.3148403820687</v>
      </c>
      <c r="F86" s="273">
        <v>1361</v>
      </c>
      <c r="G86" s="277">
        <v>3077.0986447268319</v>
      </c>
      <c r="H86" s="275">
        <v>2830</v>
      </c>
      <c r="I86" s="276">
        <v>5608.671550533938</v>
      </c>
      <c r="J86" s="273">
        <v>934</v>
      </c>
      <c r="K86" s="274">
        <v>327.3986080978276</v>
      </c>
      <c r="L86" s="275">
        <v>3874</v>
      </c>
      <c r="M86" s="273">
        <v>991.41168183483137</v>
      </c>
      <c r="N86" s="278">
        <v>4997</v>
      </c>
      <c r="O86" s="284">
        <v>2973.9754867431179</v>
      </c>
      <c r="P86" s="273">
        <v>2409</v>
      </c>
      <c r="Q86" s="274">
        <v>2392.2140260911215</v>
      </c>
      <c r="R86" s="275">
        <v>2316</v>
      </c>
      <c r="S86" s="276">
        <v>3515.7899185709052</v>
      </c>
      <c r="T86" s="273">
        <v>1780</v>
      </c>
      <c r="U86" s="277">
        <v>304.4396607590657</v>
      </c>
      <c r="V86" s="275">
        <v>4436</v>
      </c>
      <c r="W86" s="285">
        <v>2040.064382519512</v>
      </c>
      <c r="X86" s="273">
        <v>2832</v>
      </c>
      <c r="Y86" s="277">
        <v>919.25674114564254</v>
      </c>
      <c r="Z86" s="275">
        <v>3453</v>
      </c>
      <c r="AA86" s="273">
        <v>5941.606660843594</v>
      </c>
      <c r="AB86" s="286">
        <f t="shared" si="150"/>
        <v>34581</v>
      </c>
      <c r="AC86" s="287">
        <f t="shared" si="179"/>
        <v>34691</v>
      </c>
      <c r="BI86" s="131" t="s">
        <v>31</v>
      </c>
      <c r="BJ86" s="123">
        <f t="shared" si="180"/>
        <v>5.9657037101298403E-2</v>
      </c>
      <c r="BK86" s="124">
        <f t="shared" si="181"/>
        <v>0.13899160582720427</v>
      </c>
      <c r="BL86" s="125">
        <f t="shared" si="154"/>
        <v>3.7477227379196669E-2</v>
      </c>
      <c r="BM86" s="126">
        <f t="shared" si="155"/>
        <v>5.1232735879106074E-2</v>
      </c>
      <c r="BN86" s="123">
        <f t="shared" si="156"/>
        <v>3.9356872270900206E-2</v>
      </c>
      <c r="BO86" s="124">
        <f t="shared" si="157"/>
        <v>8.8700200188141939E-2</v>
      </c>
      <c r="BP86" s="125">
        <f t="shared" si="158"/>
        <v>8.1836846823400131E-2</v>
      </c>
      <c r="BQ86" s="126">
        <f t="shared" si="159"/>
        <v>0.16167511892231234</v>
      </c>
      <c r="BR86" s="123">
        <f t="shared" si="160"/>
        <v>2.7009051213093896E-2</v>
      </c>
      <c r="BS86" s="124">
        <f t="shared" si="161"/>
        <v>9.4375661727199456E-3</v>
      </c>
      <c r="BT86" s="125">
        <f t="shared" si="162"/>
        <v>0.11202683554553078</v>
      </c>
      <c r="BU86" s="123">
        <f t="shared" si="163"/>
        <v>2.8578354092843428E-2</v>
      </c>
      <c r="BV86" s="127">
        <f t="shared" si="164"/>
        <v>0.14450131575142419</v>
      </c>
      <c r="BW86" s="128">
        <f t="shared" si="165"/>
        <v>8.5727580258370129E-2</v>
      </c>
      <c r="BX86" s="123">
        <f t="shared" si="166"/>
        <v>6.9662531447904921E-2</v>
      </c>
      <c r="BY86" s="124">
        <f t="shared" si="167"/>
        <v>6.8957770778908689E-2</v>
      </c>
      <c r="BZ86" s="125">
        <f t="shared" si="168"/>
        <v>6.6973193372082934E-2</v>
      </c>
      <c r="CA86" s="126">
        <f t="shared" si="169"/>
        <v>0.10134587987002119</v>
      </c>
      <c r="CB86" s="123">
        <f t="shared" si="170"/>
        <v>5.1473352418958389E-2</v>
      </c>
      <c r="CC86" s="124">
        <f t="shared" si="171"/>
        <v>8.7757533873069581E-3</v>
      </c>
      <c r="CD86" s="125">
        <f t="shared" si="172"/>
        <v>0.12827853445533674</v>
      </c>
      <c r="CE86" s="126">
        <f t="shared" si="173"/>
        <v>5.880673323108334E-2</v>
      </c>
      <c r="CF86" s="123">
        <f t="shared" si="174"/>
        <v>8.1894682050837164E-2</v>
      </c>
      <c r="CG86" s="124">
        <f t="shared" si="175"/>
        <v>2.6498421525630353E-2</v>
      </c>
      <c r="CH86" s="125">
        <f t="shared" si="176"/>
        <v>9.9852520170035569E-2</v>
      </c>
      <c r="CI86" s="123">
        <f t="shared" si="177"/>
        <v>0.17127227986635132</v>
      </c>
      <c r="CJ86" s="129">
        <f t="shared" ref="CJ86:CK86" si="201">AB86/AB95</f>
        <v>8.799102303781621E-2</v>
      </c>
      <c r="CK86" s="130">
        <f t="shared" si="201"/>
        <v>8.8548047864085599E-2</v>
      </c>
    </row>
    <row r="87" spans="1:89" x14ac:dyDescent="0.25">
      <c r="A87" s="139" t="s">
        <v>32</v>
      </c>
      <c r="B87" s="194">
        <v>2209</v>
      </c>
      <c r="C87" s="188">
        <v>3324</v>
      </c>
      <c r="D87" s="189">
        <v>906</v>
      </c>
      <c r="E87" s="190">
        <v>1431</v>
      </c>
      <c r="F87" s="187">
        <v>1059</v>
      </c>
      <c r="G87" s="191">
        <v>2660</v>
      </c>
      <c r="H87" s="189">
        <v>2479</v>
      </c>
      <c r="I87" s="190">
        <v>4999</v>
      </c>
      <c r="J87" s="187">
        <v>596</v>
      </c>
      <c r="K87" s="188">
        <v>197</v>
      </c>
      <c r="L87" s="189">
        <v>2835</v>
      </c>
      <c r="M87" s="187">
        <v>1073</v>
      </c>
      <c r="N87" s="192">
        <v>3833</v>
      </c>
      <c r="O87" s="195">
        <v>2651</v>
      </c>
      <c r="P87" s="187">
        <v>1637</v>
      </c>
      <c r="Q87" s="188">
        <v>1956</v>
      </c>
      <c r="R87" s="189">
        <v>1851</v>
      </c>
      <c r="S87" s="190">
        <v>2560</v>
      </c>
      <c r="T87" s="187">
        <v>1016</v>
      </c>
      <c r="U87" s="191">
        <v>338</v>
      </c>
      <c r="V87" s="189">
        <v>3599</v>
      </c>
      <c r="W87" s="196">
        <v>2077</v>
      </c>
      <c r="X87" s="187">
        <v>1962</v>
      </c>
      <c r="Y87" s="191">
        <v>789</v>
      </c>
      <c r="Z87" s="189">
        <v>3273</v>
      </c>
      <c r="AA87" s="187">
        <v>4396</v>
      </c>
      <c r="AB87" s="162">
        <f t="shared" si="150"/>
        <v>27255</v>
      </c>
      <c r="AC87" s="165">
        <f t="shared" si="179"/>
        <v>28451</v>
      </c>
      <c r="BI87" s="139" t="s">
        <v>32</v>
      </c>
      <c r="BJ87" s="123">
        <f t="shared" si="180"/>
        <v>8.1049348743349847E-2</v>
      </c>
      <c r="BK87" s="124">
        <f t="shared" si="181"/>
        <v>0.11683244877157217</v>
      </c>
      <c r="BL87" s="125">
        <f t="shared" si="154"/>
        <v>3.3241607044578979E-2</v>
      </c>
      <c r="BM87" s="126">
        <f t="shared" si="155"/>
        <v>5.0297001862851923E-2</v>
      </c>
      <c r="BN87" s="123">
        <f t="shared" si="156"/>
        <v>3.8855255916345623E-2</v>
      </c>
      <c r="BO87" s="124">
        <f t="shared" si="157"/>
        <v>9.3494077536817682E-2</v>
      </c>
      <c r="BP87" s="125">
        <f t="shared" si="158"/>
        <v>9.0955787928820406E-2</v>
      </c>
      <c r="BQ87" s="126">
        <f t="shared" si="159"/>
        <v>0.17570559910020736</v>
      </c>
      <c r="BR87" s="123">
        <f t="shared" si="160"/>
        <v>2.186754723903871E-2</v>
      </c>
      <c r="BS87" s="124">
        <f t="shared" si="161"/>
        <v>6.9241854416364976E-3</v>
      </c>
      <c r="BT87" s="125">
        <f t="shared" si="162"/>
        <v>0.10401761144744083</v>
      </c>
      <c r="BU87" s="123">
        <f t="shared" si="163"/>
        <v>3.7713964359776461E-2</v>
      </c>
      <c r="BV87" s="127">
        <f t="shared" si="164"/>
        <v>0.14063474591818015</v>
      </c>
      <c r="BW87" s="128">
        <f t="shared" si="165"/>
        <v>9.3177744191768302E-2</v>
      </c>
      <c r="BX87" s="123">
        <f t="shared" si="166"/>
        <v>6.0062373876352965E-2</v>
      </c>
      <c r="BY87" s="124">
        <f t="shared" si="167"/>
        <v>6.8749780324065937E-2</v>
      </c>
      <c r="BZ87" s="125">
        <f t="shared" si="168"/>
        <v>6.791414419372592E-2</v>
      </c>
      <c r="CA87" s="126">
        <f t="shared" si="169"/>
        <v>8.9979262591824538E-2</v>
      </c>
      <c r="CB87" s="123">
        <f t="shared" si="170"/>
        <v>3.7277563749770683E-2</v>
      </c>
      <c r="CC87" s="124">
        <f t="shared" si="171"/>
        <v>1.1880074514076834E-2</v>
      </c>
      <c r="CD87" s="125">
        <f t="shared" si="172"/>
        <v>0.13204916529077235</v>
      </c>
      <c r="CE87" s="126">
        <f t="shared" si="173"/>
        <v>7.3002706407507639E-2</v>
      </c>
      <c r="CF87" s="123">
        <f t="shared" si="174"/>
        <v>7.1986791414419368E-2</v>
      </c>
      <c r="CG87" s="124">
        <f t="shared" si="175"/>
        <v>2.7731889915995924E-2</v>
      </c>
      <c r="CH87" s="125">
        <f t="shared" si="176"/>
        <v>0.12008805723720418</v>
      </c>
      <c r="CI87" s="123">
        <f t="shared" si="177"/>
        <v>0.15451126498189871</v>
      </c>
      <c r="CJ87" s="129">
        <f t="shared" ref="CJ87:CK87" si="202">AB87/AB95</f>
        <v>6.9350086258225072E-2</v>
      </c>
      <c r="CK87" s="130">
        <f t="shared" si="202"/>
        <v>7.2620579106428162E-2</v>
      </c>
    </row>
    <row r="88" spans="1:89" x14ac:dyDescent="0.25">
      <c r="A88" s="131" t="s">
        <v>33</v>
      </c>
      <c r="B88" s="197">
        <v>2106</v>
      </c>
      <c r="C88" s="181">
        <v>3001</v>
      </c>
      <c r="D88" s="182">
        <v>755</v>
      </c>
      <c r="E88" s="183">
        <v>1329</v>
      </c>
      <c r="F88" s="180">
        <v>1007</v>
      </c>
      <c r="G88" s="184">
        <v>1963</v>
      </c>
      <c r="H88" s="182">
        <v>2100</v>
      </c>
      <c r="I88" s="183">
        <v>3708</v>
      </c>
      <c r="J88" s="180">
        <v>478</v>
      </c>
      <c r="K88" s="181">
        <v>159</v>
      </c>
      <c r="L88" s="182">
        <v>1844</v>
      </c>
      <c r="M88" s="180">
        <v>1225</v>
      </c>
      <c r="N88" s="185">
        <v>2684</v>
      </c>
      <c r="O88" s="198">
        <v>2528</v>
      </c>
      <c r="P88" s="180">
        <v>1077</v>
      </c>
      <c r="Q88" s="181">
        <v>1780</v>
      </c>
      <c r="R88" s="182">
        <v>1514</v>
      </c>
      <c r="S88" s="183">
        <v>2141</v>
      </c>
      <c r="T88" s="180">
        <v>516</v>
      </c>
      <c r="U88" s="184">
        <v>330</v>
      </c>
      <c r="V88" s="182">
        <v>2831</v>
      </c>
      <c r="W88" s="199">
        <v>1807</v>
      </c>
      <c r="X88" s="180">
        <v>1136</v>
      </c>
      <c r="Y88" s="184">
        <v>563</v>
      </c>
      <c r="Z88" s="182">
        <v>2494</v>
      </c>
      <c r="AA88" s="180">
        <v>3827</v>
      </c>
      <c r="AB88" s="162">
        <f t="shared" si="150"/>
        <v>20542</v>
      </c>
      <c r="AC88" s="165">
        <f t="shared" si="179"/>
        <v>24361</v>
      </c>
      <c r="BI88" s="131" t="s">
        <v>33</v>
      </c>
      <c r="BJ88" s="123">
        <f t="shared" si="180"/>
        <v>0.1025216629344757</v>
      </c>
      <c r="BK88" s="124">
        <f t="shared" si="181"/>
        <v>0.12318870325520299</v>
      </c>
      <c r="BL88" s="125">
        <f t="shared" si="154"/>
        <v>3.6753967481257914E-2</v>
      </c>
      <c r="BM88" s="126">
        <f t="shared" si="155"/>
        <v>5.4554410738475431E-2</v>
      </c>
      <c r="BN88" s="123">
        <f t="shared" si="156"/>
        <v>4.9021516892220819E-2</v>
      </c>
      <c r="BO88" s="124">
        <f t="shared" si="157"/>
        <v>8.0579614958335044E-2</v>
      </c>
      <c r="BP88" s="125">
        <f t="shared" si="158"/>
        <v>0.10222957842469088</v>
      </c>
      <c r="BQ88" s="126">
        <f t="shared" si="159"/>
        <v>0.15221050038996758</v>
      </c>
      <c r="BR88" s="123">
        <f t="shared" si="160"/>
        <v>2.3269399279524875E-2</v>
      </c>
      <c r="BS88" s="124">
        <f t="shared" si="161"/>
        <v>6.5268256639711012E-3</v>
      </c>
      <c r="BT88" s="125">
        <f t="shared" si="162"/>
        <v>8.9767306007204756E-2</v>
      </c>
      <c r="BU88" s="123">
        <f t="shared" si="163"/>
        <v>5.0285292065186157E-2</v>
      </c>
      <c r="BV88" s="127">
        <f t="shared" si="164"/>
        <v>0.1306591373770811</v>
      </c>
      <c r="BW88" s="128">
        <f t="shared" si="165"/>
        <v>0.10377242313533927</v>
      </c>
      <c r="BX88" s="123">
        <f t="shared" si="166"/>
        <v>5.2429169506377181E-2</v>
      </c>
      <c r="BY88" s="124">
        <f t="shared" si="167"/>
        <v>7.3067608062066414E-2</v>
      </c>
      <c r="BZ88" s="125">
        <f t="shared" si="168"/>
        <v>7.3702657969039048E-2</v>
      </c>
      <c r="CA88" s="126">
        <f t="shared" si="169"/>
        <v>8.7886375764541683E-2</v>
      </c>
      <c r="CB88" s="123">
        <f t="shared" si="170"/>
        <v>2.5119267841495471E-2</v>
      </c>
      <c r="CC88" s="124">
        <f t="shared" si="171"/>
        <v>1.3546241944090966E-2</v>
      </c>
      <c r="CD88" s="125">
        <f t="shared" si="172"/>
        <v>0.13781520786680945</v>
      </c>
      <c r="CE88" s="126">
        <f t="shared" si="173"/>
        <v>7.4175936948401133E-2</v>
      </c>
      <c r="CF88" s="123">
        <f t="shared" si="174"/>
        <v>5.5301333852594683E-2</v>
      </c>
      <c r="CG88" s="124">
        <f t="shared" si="175"/>
        <v>2.3110709740979434E-2</v>
      </c>
      <c r="CH88" s="125">
        <f t="shared" si="176"/>
        <v>0.12140979456722811</v>
      </c>
      <c r="CI88" s="123">
        <f t="shared" si="177"/>
        <v>0.15709535733344279</v>
      </c>
      <c r="CJ88" s="129">
        <f t="shared" ref="CJ88:CK88" si="203">AB88/AB95</f>
        <v>5.226892210297044E-2</v>
      </c>
      <c r="CK88" s="130">
        <f t="shared" si="203"/>
        <v>6.2180940129053335E-2</v>
      </c>
    </row>
    <row r="89" spans="1:89" x14ac:dyDescent="0.25">
      <c r="A89" s="139" t="s">
        <v>34</v>
      </c>
      <c r="B89" s="194">
        <v>768</v>
      </c>
      <c r="C89" s="188">
        <v>1729</v>
      </c>
      <c r="D89" s="189">
        <v>335</v>
      </c>
      <c r="E89" s="190">
        <v>874</v>
      </c>
      <c r="F89" s="187">
        <v>414</v>
      </c>
      <c r="G89" s="191">
        <v>1561</v>
      </c>
      <c r="H89" s="189">
        <v>1148</v>
      </c>
      <c r="I89" s="190">
        <v>2537</v>
      </c>
      <c r="J89" s="187">
        <v>357</v>
      </c>
      <c r="K89" s="188">
        <v>107</v>
      </c>
      <c r="L89" s="189">
        <v>1085</v>
      </c>
      <c r="M89" s="187">
        <v>741</v>
      </c>
      <c r="N89" s="192">
        <v>2074</v>
      </c>
      <c r="O89" s="195">
        <v>1842</v>
      </c>
      <c r="P89" s="187">
        <v>683</v>
      </c>
      <c r="Q89" s="188">
        <v>1235</v>
      </c>
      <c r="R89" s="189">
        <v>1063</v>
      </c>
      <c r="S89" s="190">
        <v>1704</v>
      </c>
      <c r="T89" s="187">
        <v>352</v>
      </c>
      <c r="U89" s="191">
        <v>289</v>
      </c>
      <c r="V89" s="189">
        <v>2579</v>
      </c>
      <c r="W89" s="196">
        <v>1270</v>
      </c>
      <c r="X89" s="187">
        <v>698</v>
      </c>
      <c r="Y89" s="191">
        <v>476</v>
      </c>
      <c r="Z89" s="189">
        <v>1778</v>
      </c>
      <c r="AA89" s="187">
        <v>2355</v>
      </c>
      <c r="AB89" s="162">
        <f t="shared" si="150"/>
        <v>13334</v>
      </c>
      <c r="AC89" s="165">
        <f t="shared" si="179"/>
        <v>16720</v>
      </c>
      <c r="BI89" s="139" t="s">
        <v>34</v>
      </c>
      <c r="BJ89" s="123">
        <f t="shared" si="180"/>
        <v>5.7597120143992799E-2</v>
      </c>
      <c r="BK89" s="124">
        <f t="shared" si="181"/>
        <v>0.10340909090909091</v>
      </c>
      <c r="BL89" s="125">
        <f t="shared" si="154"/>
        <v>2.5123743812809358E-2</v>
      </c>
      <c r="BM89" s="126">
        <f t="shared" si="155"/>
        <v>5.2272727272727269E-2</v>
      </c>
      <c r="BN89" s="123">
        <f t="shared" si="156"/>
        <v>3.1048447577621117E-2</v>
      </c>
      <c r="BO89" s="124">
        <f t="shared" si="157"/>
        <v>9.3361244019138756E-2</v>
      </c>
      <c r="BP89" s="125">
        <f t="shared" si="158"/>
        <v>8.6095695215239243E-2</v>
      </c>
      <c r="BQ89" s="126">
        <f t="shared" si="159"/>
        <v>0.15173444976076556</v>
      </c>
      <c r="BR89" s="123">
        <f t="shared" si="160"/>
        <v>2.6773661316934153E-2</v>
      </c>
      <c r="BS89" s="124">
        <f t="shared" si="161"/>
        <v>6.3995215311004787E-3</v>
      </c>
      <c r="BT89" s="125">
        <f t="shared" si="162"/>
        <v>8.1370931453427331E-2</v>
      </c>
      <c r="BU89" s="123">
        <f t="shared" si="163"/>
        <v>4.4318181818181819E-2</v>
      </c>
      <c r="BV89" s="127">
        <f t="shared" si="164"/>
        <v>0.15554222288885555</v>
      </c>
      <c r="BW89" s="128">
        <f t="shared" si="165"/>
        <v>0.11016746411483254</v>
      </c>
      <c r="BX89" s="123">
        <f t="shared" si="166"/>
        <v>5.1222438878056095E-2</v>
      </c>
      <c r="BY89" s="124">
        <f t="shared" si="167"/>
        <v>7.3863636363636367E-2</v>
      </c>
      <c r="BZ89" s="125">
        <f t="shared" si="168"/>
        <v>7.9721013949302533E-2</v>
      </c>
      <c r="CA89" s="126">
        <f t="shared" si="169"/>
        <v>0.10191387559808612</v>
      </c>
      <c r="CB89" s="123">
        <f t="shared" si="170"/>
        <v>2.6398680065996698E-2</v>
      </c>
      <c r="CC89" s="124">
        <f t="shared" si="171"/>
        <v>1.7284688995215312E-2</v>
      </c>
      <c r="CD89" s="125">
        <f t="shared" si="172"/>
        <v>0.19341532923353832</v>
      </c>
      <c r="CE89" s="126">
        <f t="shared" si="173"/>
        <v>7.5956937799043056E-2</v>
      </c>
      <c r="CF89" s="123">
        <f t="shared" si="174"/>
        <v>5.2347382630868459E-2</v>
      </c>
      <c r="CG89" s="124">
        <f t="shared" si="175"/>
        <v>2.8468899521531102E-2</v>
      </c>
      <c r="CH89" s="125">
        <f t="shared" si="176"/>
        <v>0.13334333283335834</v>
      </c>
      <c r="CI89" s="123">
        <f t="shared" si="177"/>
        <v>0.14084928229665072</v>
      </c>
      <c r="CJ89" s="129">
        <f t="shared" ref="CJ89:CK89" si="204">AB89/AB95</f>
        <v>3.3928235192338028E-2</v>
      </c>
      <c r="CK89" s="130">
        <f t="shared" si="204"/>
        <v>4.2677448337825698E-2</v>
      </c>
    </row>
    <row r="90" spans="1:89" x14ac:dyDescent="0.25">
      <c r="A90" s="131" t="s">
        <v>35</v>
      </c>
      <c r="B90" s="197">
        <v>0</v>
      </c>
      <c r="C90" s="181">
        <v>741</v>
      </c>
      <c r="D90" s="182">
        <v>6</v>
      </c>
      <c r="E90" s="183">
        <v>444</v>
      </c>
      <c r="F90" s="180">
        <v>22</v>
      </c>
      <c r="G90" s="184">
        <v>783</v>
      </c>
      <c r="H90" s="182">
        <v>73</v>
      </c>
      <c r="I90" s="183">
        <v>934</v>
      </c>
      <c r="J90" s="180">
        <v>37</v>
      </c>
      <c r="K90" s="181">
        <v>26</v>
      </c>
      <c r="L90" s="182">
        <v>688</v>
      </c>
      <c r="M90" s="180">
        <v>152</v>
      </c>
      <c r="N90" s="185">
        <v>460</v>
      </c>
      <c r="O90" s="198">
        <v>294</v>
      </c>
      <c r="P90" s="180">
        <v>145</v>
      </c>
      <c r="Q90" s="181">
        <v>177</v>
      </c>
      <c r="R90" s="182">
        <v>179</v>
      </c>
      <c r="S90" s="183">
        <v>113</v>
      </c>
      <c r="T90" s="180">
        <v>41</v>
      </c>
      <c r="U90" s="184">
        <v>7</v>
      </c>
      <c r="V90" s="182">
        <v>170</v>
      </c>
      <c r="W90" s="199">
        <v>39</v>
      </c>
      <c r="X90" s="180">
        <v>83</v>
      </c>
      <c r="Y90" s="184">
        <v>23</v>
      </c>
      <c r="Z90" s="182">
        <v>84</v>
      </c>
      <c r="AA90" s="180">
        <v>159</v>
      </c>
      <c r="AB90" s="162">
        <f t="shared" si="150"/>
        <v>1988</v>
      </c>
      <c r="AC90" s="165">
        <f t="shared" si="179"/>
        <v>3892</v>
      </c>
      <c r="BI90" s="131" t="s">
        <v>35</v>
      </c>
      <c r="BJ90" s="123">
        <f t="shared" si="180"/>
        <v>0</v>
      </c>
      <c r="BK90" s="124">
        <f t="shared" si="181"/>
        <v>0.19039054470709146</v>
      </c>
      <c r="BL90" s="125">
        <f t="shared" si="154"/>
        <v>3.0181086519114686E-3</v>
      </c>
      <c r="BM90" s="126">
        <f t="shared" si="155"/>
        <v>0.11408016443987667</v>
      </c>
      <c r="BN90" s="123">
        <f t="shared" si="156"/>
        <v>1.1066398390342052E-2</v>
      </c>
      <c r="BO90" s="124">
        <f t="shared" si="157"/>
        <v>0.2011819116135663</v>
      </c>
      <c r="BP90" s="125">
        <f t="shared" si="158"/>
        <v>3.6720321931589535E-2</v>
      </c>
      <c r="BQ90" s="126">
        <f t="shared" si="159"/>
        <v>0.23997944501541624</v>
      </c>
      <c r="BR90" s="123">
        <f t="shared" si="160"/>
        <v>1.8611670020120725E-2</v>
      </c>
      <c r="BS90" s="124">
        <f t="shared" si="161"/>
        <v>6.6803699897225073E-3</v>
      </c>
      <c r="BT90" s="125">
        <f t="shared" si="162"/>
        <v>0.34607645875251508</v>
      </c>
      <c r="BU90" s="123">
        <f t="shared" si="163"/>
        <v>3.9054470709146971E-2</v>
      </c>
      <c r="BV90" s="127">
        <f t="shared" si="164"/>
        <v>0.23138832997987926</v>
      </c>
      <c r="BW90" s="128">
        <f t="shared" si="165"/>
        <v>7.5539568345323743E-2</v>
      </c>
      <c r="BX90" s="123">
        <f t="shared" si="166"/>
        <v>7.2937625754527169E-2</v>
      </c>
      <c r="BY90" s="124">
        <f t="shared" si="167"/>
        <v>4.5477903391572455E-2</v>
      </c>
      <c r="BZ90" s="125">
        <f t="shared" si="168"/>
        <v>9.004024144869216E-2</v>
      </c>
      <c r="CA90" s="126">
        <f t="shared" si="169"/>
        <v>2.9033915724563205E-2</v>
      </c>
      <c r="CB90" s="123">
        <f t="shared" si="170"/>
        <v>2.062374245472837E-2</v>
      </c>
      <c r="CC90" s="124">
        <f t="shared" si="171"/>
        <v>1.7985611510791368E-3</v>
      </c>
      <c r="CD90" s="125">
        <f t="shared" si="172"/>
        <v>8.5513078470824955E-2</v>
      </c>
      <c r="CE90" s="126">
        <f t="shared" si="173"/>
        <v>1.0020554984583761E-2</v>
      </c>
      <c r="CF90" s="123">
        <f t="shared" si="174"/>
        <v>4.1750503018108655E-2</v>
      </c>
      <c r="CG90" s="124">
        <f t="shared" si="175"/>
        <v>5.9095580678314493E-3</v>
      </c>
      <c r="CH90" s="125">
        <f t="shared" si="176"/>
        <v>4.2253521126760563E-2</v>
      </c>
      <c r="CI90" s="123">
        <f t="shared" si="177"/>
        <v>4.0853031860226104E-2</v>
      </c>
      <c r="CJ90" s="129">
        <f t="shared" ref="CJ90:CK90" si="205">AB90/AB95</f>
        <v>5.0584469448303592E-3</v>
      </c>
      <c r="CK90" s="130">
        <f t="shared" si="205"/>
        <v>9.9342481417953113E-3</v>
      </c>
    </row>
    <row r="91" spans="1:89" x14ac:dyDescent="0.25">
      <c r="A91" s="139" t="s">
        <v>36</v>
      </c>
      <c r="B91" s="194">
        <v>0</v>
      </c>
      <c r="C91" s="188">
        <v>0</v>
      </c>
      <c r="D91" s="189">
        <v>0</v>
      </c>
      <c r="E91" s="190">
        <v>0</v>
      </c>
      <c r="F91" s="187">
        <v>0</v>
      </c>
      <c r="G91" s="191">
        <v>0</v>
      </c>
      <c r="H91" s="189">
        <v>0</v>
      </c>
      <c r="I91" s="190">
        <v>0</v>
      </c>
      <c r="J91" s="187">
        <v>0</v>
      </c>
      <c r="K91" s="191">
        <v>0</v>
      </c>
      <c r="L91" s="189">
        <v>0</v>
      </c>
      <c r="M91" s="187">
        <v>0</v>
      </c>
      <c r="N91" s="192">
        <v>0</v>
      </c>
      <c r="O91" s="195">
        <v>0</v>
      </c>
      <c r="P91" s="187">
        <v>0</v>
      </c>
      <c r="Q91" s="191">
        <v>0</v>
      </c>
      <c r="R91" s="189">
        <v>0</v>
      </c>
      <c r="S91" s="190">
        <v>0</v>
      </c>
      <c r="T91" s="187">
        <v>0</v>
      </c>
      <c r="U91" s="191">
        <v>0</v>
      </c>
      <c r="V91" s="189">
        <v>0</v>
      </c>
      <c r="W91" s="190">
        <v>0</v>
      </c>
      <c r="X91" s="187">
        <v>0</v>
      </c>
      <c r="Y91" s="191">
        <v>0</v>
      </c>
      <c r="Z91" s="189">
        <v>0</v>
      </c>
      <c r="AA91" s="187">
        <v>0</v>
      </c>
      <c r="AB91" s="162">
        <f t="shared" si="150"/>
        <v>0</v>
      </c>
      <c r="AC91" s="165">
        <f t="shared" si="179"/>
        <v>0</v>
      </c>
      <c r="BI91" s="139" t="s">
        <v>36</v>
      </c>
      <c r="BJ91" s="123" t="e">
        <f t="shared" si="180"/>
        <v>#DIV/0!</v>
      </c>
      <c r="BK91" s="124" t="e">
        <f t="shared" si="181"/>
        <v>#DIV/0!</v>
      </c>
      <c r="BL91" s="125" t="e">
        <f t="shared" si="154"/>
        <v>#DIV/0!</v>
      </c>
      <c r="BM91" s="126" t="e">
        <f t="shared" si="155"/>
        <v>#DIV/0!</v>
      </c>
      <c r="BN91" s="123" t="e">
        <f t="shared" si="156"/>
        <v>#DIV/0!</v>
      </c>
      <c r="BO91" s="124" t="e">
        <f t="shared" si="157"/>
        <v>#DIV/0!</v>
      </c>
      <c r="BP91" s="125" t="e">
        <f t="shared" si="158"/>
        <v>#DIV/0!</v>
      </c>
      <c r="BQ91" s="126" t="e">
        <f t="shared" si="159"/>
        <v>#DIV/0!</v>
      </c>
      <c r="BR91" s="123" t="e">
        <f t="shared" si="160"/>
        <v>#DIV/0!</v>
      </c>
      <c r="BS91" s="124" t="e">
        <f t="shared" si="161"/>
        <v>#DIV/0!</v>
      </c>
      <c r="BT91" s="125" t="e">
        <f t="shared" si="162"/>
        <v>#DIV/0!</v>
      </c>
      <c r="BU91" s="123" t="e">
        <f t="shared" si="163"/>
        <v>#DIV/0!</v>
      </c>
      <c r="BV91" s="127" t="e">
        <f t="shared" si="164"/>
        <v>#DIV/0!</v>
      </c>
      <c r="BW91" s="128" t="e">
        <f t="shared" si="165"/>
        <v>#DIV/0!</v>
      </c>
      <c r="BX91" s="123" t="e">
        <f t="shared" si="166"/>
        <v>#DIV/0!</v>
      </c>
      <c r="BY91" s="124" t="e">
        <f t="shared" si="167"/>
        <v>#DIV/0!</v>
      </c>
      <c r="BZ91" s="125" t="e">
        <f t="shared" si="168"/>
        <v>#DIV/0!</v>
      </c>
      <c r="CA91" s="126" t="e">
        <f t="shared" si="169"/>
        <v>#DIV/0!</v>
      </c>
      <c r="CB91" s="123" t="e">
        <f t="shared" si="170"/>
        <v>#DIV/0!</v>
      </c>
      <c r="CC91" s="124" t="e">
        <f t="shared" si="171"/>
        <v>#DIV/0!</v>
      </c>
      <c r="CD91" s="125" t="e">
        <f t="shared" si="172"/>
        <v>#DIV/0!</v>
      </c>
      <c r="CE91" s="126" t="e">
        <f t="shared" si="173"/>
        <v>#DIV/0!</v>
      </c>
      <c r="CF91" s="123" t="e">
        <f t="shared" si="174"/>
        <v>#DIV/0!</v>
      </c>
      <c r="CG91" s="124" t="e">
        <f t="shared" si="175"/>
        <v>#DIV/0!</v>
      </c>
      <c r="CH91" s="125" t="e">
        <f t="shared" si="176"/>
        <v>#DIV/0!</v>
      </c>
      <c r="CI91" s="123" t="e">
        <f t="shared" si="177"/>
        <v>#DIV/0!</v>
      </c>
      <c r="CJ91" s="129">
        <f t="shared" ref="CJ91:CK91" si="206">AB91/AB95</f>
        <v>0</v>
      </c>
      <c r="CK91" s="130">
        <f t="shared" si="206"/>
        <v>0</v>
      </c>
    </row>
    <row r="92" spans="1:89" x14ac:dyDescent="0.25">
      <c r="A92" s="131" t="s">
        <v>37</v>
      </c>
      <c r="B92" s="56"/>
      <c r="C92" s="57"/>
      <c r="D92" s="133"/>
      <c r="E92" s="134"/>
      <c r="F92" s="132"/>
      <c r="G92" s="135"/>
      <c r="H92" s="133"/>
      <c r="I92" s="134"/>
      <c r="J92" s="132"/>
      <c r="K92" s="135"/>
      <c r="L92" s="133"/>
      <c r="M92" s="132"/>
      <c r="N92" s="136"/>
      <c r="O92" s="137"/>
      <c r="P92" s="132"/>
      <c r="Q92" s="135"/>
      <c r="R92" s="133"/>
      <c r="S92" s="134"/>
      <c r="T92" s="132"/>
      <c r="U92" s="135"/>
      <c r="V92" s="133"/>
      <c r="W92" s="134"/>
      <c r="X92" s="132"/>
      <c r="Y92" s="135"/>
      <c r="Z92" s="138"/>
      <c r="AA92" s="2"/>
      <c r="AB92" s="162">
        <f t="shared" si="150"/>
        <v>0</v>
      </c>
      <c r="AC92" s="165">
        <f t="shared" si="179"/>
        <v>0</v>
      </c>
      <c r="BI92" s="131" t="s">
        <v>37</v>
      </c>
      <c r="BJ92" s="123" t="e">
        <f t="shared" si="180"/>
        <v>#DIV/0!</v>
      </c>
      <c r="BK92" s="124" t="e">
        <f t="shared" si="181"/>
        <v>#DIV/0!</v>
      </c>
      <c r="BL92" s="125" t="e">
        <f t="shared" si="154"/>
        <v>#DIV/0!</v>
      </c>
      <c r="BM92" s="126" t="e">
        <f t="shared" si="155"/>
        <v>#DIV/0!</v>
      </c>
      <c r="BN92" s="123" t="e">
        <f t="shared" si="156"/>
        <v>#DIV/0!</v>
      </c>
      <c r="BO92" s="124" t="e">
        <f t="shared" si="157"/>
        <v>#DIV/0!</v>
      </c>
      <c r="BP92" s="125" t="e">
        <f t="shared" si="158"/>
        <v>#DIV/0!</v>
      </c>
      <c r="BQ92" s="126" t="e">
        <f t="shared" si="159"/>
        <v>#DIV/0!</v>
      </c>
      <c r="BR92" s="123" t="e">
        <f t="shared" si="160"/>
        <v>#DIV/0!</v>
      </c>
      <c r="BS92" s="124" t="e">
        <f t="shared" si="161"/>
        <v>#DIV/0!</v>
      </c>
      <c r="BT92" s="125" t="e">
        <f t="shared" si="162"/>
        <v>#DIV/0!</v>
      </c>
      <c r="BU92" s="123" t="e">
        <f t="shared" si="163"/>
        <v>#DIV/0!</v>
      </c>
      <c r="BV92" s="127" t="e">
        <f t="shared" si="164"/>
        <v>#DIV/0!</v>
      </c>
      <c r="BW92" s="128" t="e">
        <f t="shared" si="165"/>
        <v>#DIV/0!</v>
      </c>
      <c r="BX92" s="123" t="e">
        <f t="shared" si="166"/>
        <v>#DIV/0!</v>
      </c>
      <c r="BY92" s="124" t="e">
        <f t="shared" si="167"/>
        <v>#DIV/0!</v>
      </c>
      <c r="BZ92" s="125" t="e">
        <f t="shared" si="168"/>
        <v>#DIV/0!</v>
      </c>
      <c r="CA92" s="126" t="e">
        <f t="shared" si="169"/>
        <v>#DIV/0!</v>
      </c>
      <c r="CB92" s="123" t="e">
        <f t="shared" si="170"/>
        <v>#DIV/0!</v>
      </c>
      <c r="CC92" s="124" t="e">
        <f t="shared" si="171"/>
        <v>#DIV/0!</v>
      </c>
      <c r="CD92" s="125" t="e">
        <f t="shared" si="172"/>
        <v>#DIV/0!</v>
      </c>
      <c r="CE92" s="126" t="e">
        <f t="shared" si="173"/>
        <v>#DIV/0!</v>
      </c>
      <c r="CF92" s="123" t="e">
        <f t="shared" si="174"/>
        <v>#DIV/0!</v>
      </c>
      <c r="CG92" s="124" t="e">
        <f t="shared" si="175"/>
        <v>#DIV/0!</v>
      </c>
      <c r="CH92" s="125" t="e">
        <f t="shared" si="176"/>
        <v>#DIV/0!</v>
      </c>
      <c r="CI92" s="123" t="e">
        <f t="shared" si="177"/>
        <v>#DIV/0!</v>
      </c>
      <c r="CJ92" s="129">
        <f t="shared" ref="CJ92:CK92" si="207">AB92/AB95</f>
        <v>0</v>
      </c>
      <c r="CK92" s="130">
        <f t="shared" si="207"/>
        <v>0</v>
      </c>
    </row>
    <row r="93" spans="1:89" x14ac:dyDescent="0.25">
      <c r="A93" s="139" t="s">
        <v>38</v>
      </c>
      <c r="B93" s="54"/>
      <c r="C93" s="55"/>
      <c r="D93" s="144"/>
      <c r="E93" s="141"/>
      <c r="F93" s="142"/>
      <c r="G93" s="143"/>
      <c r="H93" s="144"/>
      <c r="I93" s="141"/>
      <c r="J93" s="142"/>
      <c r="K93" s="143"/>
      <c r="L93" s="144"/>
      <c r="M93" s="142"/>
      <c r="N93" s="146"/>
      <c r="O93" s="145"/>
      <c r="P93" s="142"/>
      <c r="Q93" s="143"/>
      <c r="R93" s="144"/>
      <c r="S93" s="141"/>
      <c r="T93" s="142"/>
      <c r="U93" s="143"/>
      <c r="V93" s="144"/>
      <c r="W93" s="141"/>
      <c r="X93" s="142"/>
      <c r="Y93" s="143"/>
      <c r="Z93" s="3"/>
      <c r="AA93" s="140"/>
      <c r="AB93" s="162">
        <f t="shared" si="150"/>
        <v>0</v>
      </c>
      <c r="AC93" s="165">
        <f t="shared" si="179"/>
        <v>0</v>
      </c>
      <c r="BI93" s="139" t="s">
        <v>38</v>
      </c>
      <c r="BJ93" s="123" t="e">
        <f t="shared" si="180"/>
        <v>#DIV/0!</v>
      </c>
      <c r="BK93" s="124" t="e">
        <f t="shared" si="181"/>
        <v>#DIV/0!</v>
      </c>
      <c r="BL93" s="125" t="e">
        <f t="shared" si="154"/>
        <v>#DIV/0!</v>
      </c>
      <c r="BM93" s="126" t="e">
        <f t="shared" si="155"/>
        <v>#DIV/0!</v>
      </c>
      <c r="BN93" s="123" t="e">
        <f t="shared" si="156"/>
        <v>#DIV/0!</v>
      </c>
      <c r="BO93" s="124" t="e">
        <f t="shared" si="157"/>
        <v>#DIV/0!</v>
      </c>
      <c r="BP93" s="125" t="e">
        <f t="shared" si="158"/>
        <v>#DIV/0!</v>
      </c>
      <c r="BQ93" s="126" t="e">
        <f t="shared" si="159"/>
        <v>#DIV/0!</v>
      </c>
      <c r="BR93" s="123" t="e">
        <f t="shared" si="160"/>
        <v>#DIV/0!</v>
      </c>
      <c r="BS93" s="124" t="e">
        <f t="shared" si="161"/>
        <v>#DIV/0!</v>
      </c>
      <c r="BT93" s="125" t="e">
        <f t="shared" si="162"/>
        <v>#DIV/0!</v>
      </c>
      <c r="BU93" s="123" t="e">
        <f t="shared" si="163"/>
        <v>#DIV/0!</v>
      </c>
      <c r="BV93" s="127" t="e">
        <f t="shared" si="164"/>
        <v>#DIV/0!</v>
      </c>
      <c r="BW93" s="128" t="e">
        <f t="shared" si="165"/>
        <v>#DIV/0!</v>
      </c>
      <c r="BX93" s="123" t="e">
        <f t="shared" si="166"/>
        <v>#DIV/0!</v>
      </c>
      <c r="BY93" s="124" t="e">
        <f t="shared" si="167"/>
        <v>#DIV/0!</v>
      </c>
      <c r="BZ93" s="125" t="e">
        <f t="shared" si="168"/>
        <v>#DIV/0!</v>
      </c>
      <c r="CA93" s="126" t="e">
        <f t="shared" si="169"/>
        <v>#DIV/0!</v>
      </c>
      <c r="CB93" s="123" t="e">
        <f t="shared" si="170"/>
        <v>#DIV/0!</v>
      </c>
      <c r="CC93" s="124" t="e">
        <f t="shared" si="171"/>
        <v>#DIV/0!</v>
      </c>
      <c r="CD93" s="125" t="e">
        <f t="shared" si="172"/>
        <v>#DIV/0!</v>
      </c>
      <c r="CE93" s="126" t="e">
        <f t="shared" si="173"/>
        <v>#DIV/0!</v>
      </c>
      <c r="CF93" s="123" t="e">
        <f t="shared" si="174"/>
        <v>#DIV/0!</v>
      </c>
      <c r="CG93" s="124" t="e">
        <f t="shared" si="175"/>
        <v>#DIV/0!</v>
      </c>
      <c r="CH93" s="125" t="e">
        <f t="shared" si="176"/>
        <v>#DIV/0!</v>
      </c>
      <c r="CI93" s="123" t="e">
        <f t="shared" si="177"/>
        <v>#DIV/0!</v>
      </c>
      <c r="CJ93" s="129">
        <f t="shared" ref="CJ93:CK93" si="208">AB93/AB95</f>
        <v>0</v>
      </c>
      <c r="CK93" s="130">
        <f t="shared" si="208"/>
        <v>0</v>
      </c>
    </row>
    <row r="94" spans="1:89" ht="13.8" thickBot="1" x14ac:dyDescent="0.3">
      <c r="A94" s="131" t="s">
        <v>16</v>
      </c>
      <c r="B94" s="56"/>
      <c r="C94" s="57"/>
      <c r="D94" s="133"/>
      <c r="E94" s="134"/>
      <c r="F94" s="132"/>
      <c r="G94" s="135"/>
      <c r="H94" s="133"/>
      <c r="I94" s="134"/>
      <c r="J94" s="132"/>
      <c r="K94" s="135"/>
      <c r="L94" s="133"/>
      <c r="M94" s="132"/>
      <c r="N94" s="136"/>
      <c r="O94" s="137"/>
      <c r="P94" s="132"/>
      <c r="Q94" s="135"/>
      <c r="R94" s="133"/>
      <c r="S94" s="134"/>
      <c r="T94" s="132"/>
      <c r="U94" s="135"/>
      <c r="V94" s="133"/>
      <c r="W94" s="134"/>
      <c r="X94" s="132"/>
      <c r="Y94" s="135"/>
      <c r="Z94" s="138"/>
      <c r="AA94" s="2"/>
      <c r="AB94" s="162">
        <f t="shared" si="150"/>
        <v>0</v>
      </c>
      <c r="AC94" s="165">
        <f t="shared" si="179"/>
        <v>0</v>
      </c>
      <c r="BI94" s="131" t="s">
        <v>39</v>
      </c>
      <c r="BJ94" s="123" t="e">
        <f t="shared" si="180"/>
        <v>#DIV/0!</v>
      </c>
      <c r="BK94" s="124" t="e">
        <f t="shared" si="181"/>
        <v>#DIV/0!</v>
      </c>
      <c r="BL94" s="125" t="e">
        <f t="shared" si="154"/>
        <v>#DIV/0!</v>
      </c>
      <c r="BM94" s="126" t="e">
        <f t="shared" si="155"/>
        <v>#DIV/0!</v>
      </c>
      <c r="BN94" s="123" t="e">
        <f t="shared" si="156"/>
        <v>#DIV/0!</v>
      </c>
      <c r="BO94" s="124" t="e">
        <f t="shared" si="157"/>
        <v>#DIV/0!</v>
      </c>
      <c r="BP94" s="125" t="e">
        <f t="shared" si="158"/>
        <v>#DIV/0!</v>
      </c>
      <c r="BQ94" s="126" t="e">
        <f t="shared" si="159"/>
        <v>#DIV/0!</v>
      </c>
      <c r="BR94" s="123" t="e">
        <f t="shared" si="160"/>
        <v>#DIV/0!</v>
      </c>
      <c r="BS94" s="124" t="e">
        <f t="shared" si="161"/>
        <v>#DIV/0!</v>
      </c>
      <c r="BT94" s="125" t="e">
        <f t="shared" si="162"/>
        <v>#DIV/0!</v>
      </c>
      <c r="BU94" s="123" t="e">
        <f t="shared" si="163"/>
        <v>#DIV/0!</v>
      </c>
      <c r="BV94" s="127" t="e">
        <f t="shared" si="164"/>
        <v>#DIV/0!</v>
      </c>
      <c r="BW94" s="128" t="e">
        <f t="shared" si="165"/>
        <v>#DIV/0!</v>
      </c>
      <c r="BX94" s="123" t="e">
        <f t="shared" si="166"/>
        <v>#DIV/0!</v>
      </c>
      <c r="BY94" s="124" t="e">
        <f t="shared" si="167"/>
        <v>#DIV/0!</v>
      </c>
      <c r="BZ94" s="125" t="e">
        <f t="shared" si="168"/>
        <v>#DIV/0!</v>
      </c>
      <c r="CA94" s="126" t="e">
        <f t="shared" si="169"/>
        <v>#DIV/0!</v>
      </c>
      <c r="CB94" s="123" t="e">
        <f t="shared" si="170"/>
        <v>#DIV/0!</v>
      </c>
      <c r="CC94" s="124" t="e">
        <f t="shared" si="171"/>
        <v>#DIV/0!</v>
      </c>
      <c r="CD94" s="125" t="e">
        <f t="shared" si="172"/>
        <v>#DIV/0!</v>
      </c>
      <c r="CE94" s="126" t="e">
        <f t="shared" si="173"/>
        <v>#DIV/0!</v>
      </c>
      <c r="CF94" s="123" t="e">
        <f t="shared" si="174"/>
        <v>#DIV/0!</v>
      </c>
      <c r="CG94" s="124" t="e">
        <f t="shared" si="175"/>
        <v>#DIV/0!</v>
      </c>
      <c r="CH94" s="125" t="e">
        <f t="shared" si="176"/>
        <v>#DIV/0!</v>
      </c>
      <c r="CI94" s="123" t="e">
        <f t="shared" si="177"/>
        <v>#DIV/0!</v>
      </c>
      <c r="CJ94" s="129">
        <f t="shared" ref="CJ94:CK94" si="209">AB94/AB95</f>
        <v>0</v>
      </c>
      <c r="CK94" s="130">
        <f t="shared" si="209"/>
        <v>0</v>
      </c>
    </row>
    <row r="95" spans="1:89" ht="14.4" thickTop="1" thickBot="1" x14ac:dyDescent="0.3">
      <c r="A95" s="251" t="s">
        <v>13</v>
      </c>
      <c r="B95" s="14">
        <f t="shared" ref="B95:AA95" si="210">SUM(B72:B94)</f>
        <v>38387</v>
      </c>
      <c r="C95" s="1">
        <f t="shared" si="210"/>
        <v>36315.788086673114</v>
      </c>
      <c r="D95" s="14">
        <f t="shared" si="210"/>
        <v>19196</v>
      </c>
      <c r="E95" s="1">
        <f t="shared" si="210"/>
        <v>17421.827127940604</v>
      </c>
      <c r="F95" s="14">
        <f t="shared" si="210"/>
        <v>28395</v>
      </c>
      <c r="G95" s="1">
        <f t="shared" si="210"/>
        <v>27112.245357732914</v>
      </c>
      <c r="H95" s="14">
        <f t="shared" si="210"/>
        <v>44106</v>
      </c>
      <c r="I95" s="1">
        <f t="shared" si="210"/>
        <v>48675.98630017438</v>
      </c>
      <c r="J95" s="14">
        <f t="shared" si="210"/>
        <v>7901</v>
      </c>
      <c r="K95" s="1">
        <f t="shared" si="210"/>
        <v>8318.0654054617662</v>
      </c>
      <c r="L95" s="14">
        <f t="shared" si="210"/>
        <v>27450</v>
      </c>
      <c r="M95" s="1">
        <f t="shared" si="210"/>
        <v>30171.336299582224</v>
      </c>
      <c r="N95" s="14">
        <f t="shared" si="210"/>
        <v>46536</v>
      </c>
      <c r="O95" s="1">
        <f t="shared" si="210"/>
        <v>45832.17569531918</v>
      </c>
      <c r="P95" s="14">
        <f t="shared" si="210"/>
        <v>26737</v>
      </c>
      <c r="Q95" s="1">
        <f t="shared" si="210"/>
        <v>25683.691860924799</v>
      </c>
      <c r="R95" s="14">
        <f t="shared" si="210"/>
        <v>31909</v>
      </c>
      <c r="S95" s="1">
        <f t="shared" si="210"/>
        <v>32039.932394067277</v>
      </c>
      <c r="T95" s="14">
        <f t="shared" si="210"/>
        <v>10324</v>
      </c>
      <c r="U95" s="1">
        <f t="shared" si="210"/>
        <v>10606.042684995264</v>
      </c>
      <c r="V95" s="14">
        <f t="shared" si="210"/>
        <v>32664</v>
      </c>
      <c r="W95" s="1">
        <f t="shared" si="210"/>
        <v>38584.100759079512</v>
      </c>
      <c r="X95" s="14">
        <f t="shared" si="210"/>
        <v>25349</v>
      </c>
      <c r="Y95" s="1">
        <f t="shared" si="210"/>
        <v>15515.57844312815</v>
      </c>
      <c r="Z95" s="14">
        <f t="shared" si="210"/>
        <v>54052</v>
      </c>
      <c r="AA95" s="1">
        <f t="shared" si="210"/>
        <v>55499.229584920824</v>
      </c>
      <c r="AB95" s="166">
        <f>SUM(AB71:AB94)</f>
        <v>393006</v>
      </c>
      <c r="AC95" s="167">
        <f>SUM(AC71:AC94)</f>
        <v>391776</v>
      </c>
      <c r="BI95" s="251" t="s">
        <v>13</v>
      </c>
      <c r="BJ95" s="147" t="e">
        <f t="shared" ref="BJ95:CK95" si="211">SUM(BJ71:BJ94)</f>
        <v>#DIV/0!</v>
      </c>
      <c r="BK95" s="148" t="e">
        <f t="shared" si="211"/>
        <v>#DIV/0!</v>
      </c>
      <c r="BL95" s="147" t="e">
        <f t="shared" si="211"/>
        <v>#DIV/0!</v>
      </c>
      <c r="BM95" s="148" t="e">
        <f t="shared" si="211"/>
        <v>#DIV/0!</v>
      </c>
      <c r="BN95" s="147" t="e">
        <f t="shared" si="211"/>
        <v>#DIV/0!</v>
      </c>
      <c r="BO95" s="148" t="e">
        <f t="shared" si="211"/>
        <v>#DIV/0!</v>
      </c>
      <c r="BP95" s="147" t="e">
        <f t="shared" si="211"/>
        <v>#DIV/0!</v>
      </c>
      <c r="BQ95" s="148" t="e">
        <f t="shared" si="211"/>
        <v>#DIV/0!</v>
      </c>
      <c r="BR95" s="147" t="e">
        <f t="shared" si="211"/>
        <v>#DIV/0!</v>
      </c>
      <c r="BS95" s="148" t="e">
        <f t="shared" si="211"/>
        <v>#DIV/0!</v>
      </c>
      <c r="BT95" s="147" t="e">
        <f t="shared" si="211"/>
        <v>#DIV/0!</v>
      </c>
      <c r="BU95" s="148" t="e">
        <f t="shared" si="211"/>
        <v>#DIV/0!</v>
      </c>
      <c r="BV95" s="147" t="e">
        <f t="shared" si="211"/>
        <v>#DIV/0!</v>
      </c>
      <c r="BW95" s="148" t="e">
        <f t="shared" si="211"/>
        <v>#DIV/0!</v>
      </c>
      <c r="BX95" s="147" t="e">
        <f t="shared" si="211"/>
        <v>#DIV/0!</v>
      </c>
      <c r="BY95" s="148" t="e">
        <f t="shared" si="211"/>
        <v>#DIV/0!</v>
      </c>
      <c r="BZ95" s="147" t="e">
        <f t="shared" si="211"/>
        <v>#DIV/0!</v>
      </c>
      <c r="CA95" s="148" t="e">
        <f t="shared" si="211"/>
        <v>#DIV/0!</v>
      </c>
      <c r="CB95" s="147" t="e">
        <f t="shared" si="211"/>
        <v>#DIV/0!</v>
      </c>
      <c r="CC95" s="148" t="e">
        <f t="shared" si="211"/>
        <v>#DIV/0!</v>
      </c>
      <c r="CD95" s="147" t="e">
        <f t="shared" si="211"/>
        <v>#DIV/0!</v>
      </c>
      <c r="CE95" s="148" t="e">
        <f t="shared" si="211"/>
        <v>#DIV/0!</v>
      </c>
      <c r="CF95" s="147" t="e">
        <f t="shared" si="211"/>
        <v>#DIV/0!</v>
      </c>
      <c r="CG95" s="148" t="e">
        <f t="shared" si="211"/>
        <v>#DIV/0!</v>
      </c>
      <c r="CH95" s="147" t="e">
        <f t="shared" si="211"/>
        <v>#DIV/0!</v>
      </c>
      <c r="CI95" s="148" t="e">
        <f t="shared" si="211"/>
        <v>#DIV/0!</v>
      </c>
      <c r="CJ95" s="147">
        <f t="shared" si="211"/>
        <v>1</v>
      </c>
      <c r="CK95" s="148">
        <f t="shared" si="211"/>
        <v>1</v>
      </c>
    </row>
    <row r="96" spans="1:89" ht="13.8" thickTop="1" x14ac:dyDescent="0.25">
      <c r="A96" s="178"/>
    </row>
    <row r="98" spans="1:89" x14ac:dyDescent="0.25">
      <c r="A98" s="305">
        <f>+A67+1</f>
        <v>45142</v>
      </c>
      <c r="B98" s="305"/>
      <c r="C98" s="305"/>
      <c r="D98" s="305"/>
      <c r="BI98" s="304">
        <f>+BI67+1</f>
        <v>45142</v>
      </c>
      <c r="BJ98" s="304"/>
      <c r="BK98" s="304"/>
      <c r="BL98" s="304"/>
    </row>
    <row r="99" spans="1:89" ht="13.8" thickBot="1" x14ac:dyDescent="0.3">
      <c r="AE99" t="s">
        <v>84</v>
      </c>
    </row>
    <row r="100" spans="1:89" ht="14.4" thickTop="1" thickBot="1" x14ac:dyDescent="0.3">
      <c r="A100" s="296" t="s">
        <v>0</v>
      </c>
      <c r="B100" s="298" t="s">
        <v>1</v>
      </c>
      <c r="C100" s="299"/>
      <c r="D100" s="298" t="s">
        <v>2</v>
      </c>
      <c r="E100" s="299"/>
      <c r="F100" s="298" t="s">
        <v>3</v>
      </c>
      <c r="G100" s="299"/>
      <c r="H100" s="298" t="s">
        <v>4</v>
      </c>
      <c r="I100" s="299"/>
      <c r="J100" s="298" t="s">
        <v>5</v>
      </c>
      <c r="K100" s="299"/>
      <c r="L100" s="298" t="s">
        <v>6</v>
      </c>
      <c r="M100" s="299"/>
      <c r="N100" s="298" t="s">
        <v>7</v>
      </c>
      <c r="O100" s="299"/>
      <c r="P100" s="298" t="s">
        <v>8</v>
      </c>
      <c r="Q100" s="299"/>
      <c r="R100" s="298" t="s">
        <v>9</v>
      </c>
      <c r="S100" s="299"/>
      <c r="T100" s="298" t="s">
        <v>10</v>
      </c>
      <c r="U100" s="299"/>
      <c r="V100" s="298" t="s">
        <v>11</v>
      </c>
      <c r="W100" s="299"/>
      <c r="X100" s="298" t="s">
        <v>12</v>
      </c>
      <c r="Y100" s="299"/>
      <c r="Z100" s="300" t="s">
        <v>40</v>
      </c>
      <c r="AA100" s="301"/>
      <c r="AB100" s="302" t="s">
        <v>41</v>
      </c>
      <c r="AC100" s="303"/>
      <c r="AE100" s="296" t="s">
        <v>0</v>
      </c>
      <c r="AF100" s="298" t="s">
        <v>1</v>
      </c>
      <c r="AG100" s="299"/>
      <c r="AH100" s="298" t="s">
        <v>2</v>
      </c>
      <c r="AI100" s="299"/>
      <c r="AJ100" s="298" t="s">
        <v>3</v>
      </c>
      <c r="AK100" s="299"/>
      <c r="AL100" s="298" t="s">
        <v>4</v>
      </c>
      <c r="AM100" s="299"/>
      <c r="AN100" s="298" t="s">
        <v>5</v>
      </c>
      <c r="AO100" s="299"/>
      <c r="AP100" s="298" t="s">
        <v>6</v>
      </c>
      <c r="AQ100" s="299"/>
      <c r="AR100" s="298" t="s">
        <v>7</v>
      </c>
      <c r="AS100" s="299"/>
      <c r="AT100" s="298" t="s">
        <v>8</v>
      </c>
      <c r="AU100" s="299"/>
      <c r="AV100" s="298" t="s">
        <v>9</v>
      </c>
      <c r="AW100" s="299"/>
      <c r="AX100" s="298" t="s">
        <v>10</v>
      </c>
      <c r="AY100" s="299"/>
      <c r="AZ100" s="298" t="s">
        <v>11</v>
      </c>
      <c r="BA100" s="299"/>
      <c r="BB100" s="298" t="s">
        <v>12</v>
      </c>
      <c r="BC100" s="299"/>
      <c r="BD100" s="300" t="s">
        <v>40</v>
      </c>
      <c r="BE100" s="301"/>
      <c r="BF100" s="302" t="s">
        <v>41</v>
      </c>
      <c r="BG100" s="303"/>
      <c r="BI100" s="296" t="s">
        <v>0</v>
      </c>
      <c r="BJ100" s="298" t="s">
        <v>1</v>
      </c>
      <c r="BK100" s="299"/>
      <c r="BL100" s="298" t="s">
        <v>2</v>
      </c>
      <c r="BM100" s="299"/>
      <c r="BN100" s="298" t="s">
        <v>3</v>
      </c>
      <c r="BO100" s="299"/>
      <c r="BP100" s="298" t="s">
        <v>4</v>
      </c>
      <c r="BQ100" s="299"/>
      <c r="BR100" s="298" t="s">
        <v>5</v>
      </c>
      <c r="BS100" s="299"/>
      <c r="BT100" s="298" t="s">
        <v>6</v>
      </c>
      <c r="BU100" s="299"/>
      <c r="BV100" s="298" t="s">
        <v>7</v>
      </c>
      <c r="BW100" s="299"/>
      <c r="BX100" s="298" t="s">
        <v>8</v>
      </c>
      <c r="BY100" s="299"/>
      <c r="BZ100" s="298" t="s">
        <v>9</v>
      </c>
      <c r="CA100" s="299"/>
      <c r="CB100" s="298" t="s">
        <v>10</v>
      </c>
      <c r="CC100" s="299"/>
      <c r="CD100" s="298" t="s">
        <v>11</v>
      </c>
      <c r="CE100" s="299"/>
      <c r="CF100" s="298" t="s">
        <v>12</v>
      </c>
      <c r="CG100" s="299"/>
      <c r="CH100" s="300" t="s">
        <v>40</v>
      </c>
      <c r="CI100" s="301"/>
      <c r="CJ100" s="298" t="s">
        <v>41</v>
      </c>
      <c r="CK100" s="299"/>
    </row>
    <row r="101" spans="1:89" ht="15" thickTop="1" thickBot="1" x14ac:dyDescent="0.35">
      <c r="A101" s="297"/>
      <c r="B101" s="111" t="s">
        <v>14</v>
      </c>
      <c r="C101" s="112" t="s">
        <v>15</v>
      </c>
      <c r="D101" s="113" t="s">
        <v>14</v>
      </c>
      <c r="E101" s="114" t="s">
        <v>15</v>
      </c>
      <c r="F101" s="111" t="s">
        <v>14</v>
      </c>
      <c r="G101" s="112" t="s">
        <v>15</v>
      </c>
      <c r="H101" s="113" t="s">
        <v>14</v>
      </c>
      <c r="I101" s="114" t="s">
        <v>15</v>
      </c>
      <c r="J101" s="111" t="s">
        <v>14</v>
      </c>
      <c r="K101" s="112" t="s">
        <v>15</v>
      </c>
      <c r="L101" s="113" t="s">
        <v>14</v>
      </c>
      <c r="M101" s="111" t="s">
        <v>15</v>
      </c>
      <c r="N101" s="115" t="s">
        <v>14</v>
      </c>
      <c r="O101" s="116" t="s">
        <v>15</v>
      </c>
      <c r="P101" s="111" t="s">
        <v>14</v>
      </c>
      <c r="Q101" s="112" t="s">
        <v>15</v>
      </c>
      <c r="R101" s="113" t="s">
        <v>14</v>
      </c>
      <c r="S101" s="114" t="s">
        <v>15</v>
      </c>
      <c r="T101" s="111" t="s">
        <v>14</v>
      </c>
      <c r="U101" s="112" t="s">
        <v>15</v>
      </c>
      <c r="V101" s="113" t="s">
        <v>14</v>
      </c>
      <c r="W101" s="114" t="s">
        <v>15</v>
      </c>
      <c r="X101" s="111" t="s">
        <v>14</v>
      </c>
      <c r="Y101" s="112" t="s">
        <v>15</v>
      </c>
      <c r="Z101" s="26" t="s">
        <v>14</v>
      </c>
      <c r="AA101" s="117" t="s">
        <v>15</v>
      </c>
      <c r="AB101" s="168" t="s">
        <v>14</v>
      </c>
      <c r="AC101" s="169" t="s">
        <v>15</v>
      </c>
      <c r="AE101" s="297"/>
      <c r="AF101" s="111" t="s">
        <v>14</v>
      </c>
      <c r="AG101" s="112" t="s">
        <v>15</v>
      </c>
      <c r="AH101" s="113" t="s">
        <v>14</v>
      </c>
      <c r="AI101" s="114" t="s">
        <v>15</v>
      </c>
      <c r="AJ101" s="111" t="s">
        <v>14</v>
      </c>
      <c r="AK101" s="112" t="s">
        <v>15</v>
      </c>
      <c r="AL101" s="113" t="s">
        <v>14</v>
      </c>
      <c r="AM101" s="114" t="s">
        <v>15</v>
      </c>
      <c r="AN101" s="111" t="s">
        <v>14</v>
      </c>
      <c r="AO101" s="112" t="s">
        <v>15</v>
      </c>
      <c r="AP101" s="113" t="s">
        <v>14</v>
      </c>
      <c r="AQ101" s="111" t="s">
        <v>15</v>
      </c>
      <c r="AR101" s="115" t="s">
        <v>14</v>
      </c>
      <c r="AS101" s="116" t="s">
        <v>15</v>
      </c>
      <c r="AT101" s="111" t="s">
        <v>14</v>
      </c>
      <c r="AU101" s="112" t="s">
        <v>15</v>
      </c>
      <c r="AV101" s="113" t="s">
        <v>14</v>
      </c>
      <c r="AW101" s="114" t="s">
        <v>15</v>
      </c>
      <c r="AX101" s="111" t="s">
        <v>14</v>
      </c>
      <c r="AY101" s="112" t="s">
        <v>15</v>
      </c>
      <c r="AZ101" s="113" t="s">
        <v>14</v>
      </c>
      <c r="BA101" s="114" t="s">
        <v>15</v>
      </c>
      <c r="BB101" s="111" t="s">
        <v>14</v>
      </c>
      <c r="BC101" s="112" t="s">
        <v>15</v>
      </c>
      <c r="BD101" s="26" t="s">
        <v>14</v>
      </c>
      <c r="BE101" s="117" t="s">
        <v>15</v>
      </c>
      <c r="BF101" s="168" t="s">
        <v>14</v>
      </c>
      <c r="BG101" s="169" t="s">
        <v>15</v>
      </c>
      <c r="BI101" s="297"/>
      <c r="BJ101" s="111" t="s">
        <v>14</v>
      </c>
      <c r="BK101" s="112" t="s">
        <v>15</v>
      </c>
      <c r="BL101" s="113" t="s">
        <v>14</v>
      </c>
      <c r="BM101" s="114" t="s">
        <v>15</v>
      </c>
      <c r="BN101" s="111" t="s">
        <v>14</v>
      </c>
      <c r="BO101" s="112" t="s">
        <v>15</v>
      </c>
      <c r="BP101" s="113" t="s">
        <v>14</v>
      </c>
      <c r="BQ101" s="114" t="s">
        <v>15</v>
      </c>
      <c r="BR101" s="111" t="s">
        <v>14</v>
      </c>
      <c r="BS101" s="112" t="s">
        <v>15</v>
      </c>
      <c r="BT101" s="113" t="s">
        <v>14</v>
      </c>
      <c r="BU101" s="111" t="s">
        <v>15</v>
      </c>
      <c r="BV101" s="115" t="s">
        <v>14</v>
      </c>
      <c r="BW101" s="116" t="s">
        <v>15</v>
      </c>
      <c r="BX101" s="111" t="s">
        <v>14</v>
      </c>
      <c r="BY101" s="112" t="s">
        <v>15</v>
      </c>
      <c r="BZ101" s="113" t="s">
        <v>14</v>
      </c>
      <c r="CA101" s="114" t="s">
        <v>15</v>
      </c>
      <c r="CB101" s="111" t="s">
        <v>14</v>
      </c>
      <c r="CC101" s="112" t="s">
        <v>15</v>
      </c>
      <c r="CD101" s="113" t="s">
        <v>14</v>
      </c>
      <c r="CE101" s="114" t="s">
        <v>15</v>
      </c>
      <c r="CF101" s="111" t="s">
        <v>14</v>
      </c>
      <c r="CG101" s="112" t="s">
        <v>15</v>
      </c>
      <c r="CH101" s="26" t="s">
        <v>14</v>
      </c>
      <c r="CI101" s="117" t="s">
        <v>15</v>
      </c>
      <c r="CJ101" s="115" t="s">
        <v>14</v>
      </c>
      <c r="CK101" s="116" t="s">
        <v>15</v>
      </c>
    </row>
    <row r="102" spans="1:89" ht="13.8" thickTop="1" x14ac:dyDescent="0.25">
      <c r="A102" s="119" t="s">
        <v>16</v>
      </c>
      <c r="B102" s="120"/>
      <c r="C102" s="177"/>
      <c r="D102" s="121"/>
      <c r="E102" s="172"/>
      <c r="F102" s="120"/>
      <c r="G102" s="122"/>
      <c r="H102" s="121"/>
      <c r="I102" s="172"/>
      <c r="J102" s="120"/>
      <c r="K102" s="122"/>
      <c r="L102" s="121"/>
      <c r="M102" s="120"/>
      <c r="N102" s="171"/>
      <c r="O102" s="173"/>
      <c r="P102" s="120"/>
      <c r="Q102" s="122"/>
      <c r="R102" s="121"/>
      <c r="S102" s="172"/>
      <c r="T102" s="120"/>
      <c r="U102" s="122"/>
      <c r="V102" s="121"/>
      <c r="W102" s="172"/>
      <c r="X102" s="120"/>
      <c r="Y102" s="122"/>
      <c r="Z102" s="21"/>
      <c r="AA102" s="176"/>
      <c r="AB102" s="162">
        <f t="shared" ref="AB102:AB125" si="212">B102+D102+F102+H102+J102+L102+N102+P102+R102+T102+V102+X102+Z102</f>
        <v>0</v>
      </c>
      <c r="AC102" s="163">
        <f>C102+E102+G102+I102+K102+M102+O102+Q102+S102+U102+W102+Y102+AA102</f>
        <v>0</v>
      </c>
      <c r="AE102" s="254" t="str">
        <f>$AE$9</f>
        <v>07:00 - 07:59</v>
      </c>
      <c r="AF102" s="120">
        <f t="shared" ref="AF102:AO103" si="213">SUMIF($A$9:$A$32,$AE102,B$102:B$125)</f>
        <v>4617</v>
      </c>
      <c r="AG102" s="177">
        <f t="shared" si="213"/>
        <v>1764.5229886722484</v>
      </c>
      <c r="AH102" s="121">
        <f t="shared" si="213"/>
        <v>1874</v>
      </c>
      <c r="AI102" s="172">
        <f t="shared" si="213"/>
        <v>1475.1091925717762</v>
      </c>
      <c r="AJ102" s="120">
        <f t="shared" si="213"/>
        <v>3514</v>
      </c>
      <c r="AK102" s="122">
        <f t="shared" si="213"/>
        <v>1589.2255120665179</v>
      </c>
      <c r="AL102" s="121">
        <f t="shared" si="213"/>
        <v>4281</v>
      </c>
      <c r="AM102" s="172">
        <f t="shared" si="213"/>
        <v>2680.9344091317321</v>
      </c>
      <c r="AN102" s="120">
        <f t="shared" si="213"/>
        <v>321</v>
      </c>
      <c r="AO102" s="122">
        <f t="shared" si="213"/>
        <v>1304.2229915693715</v>
      </c>
      <c r="AP102" s="121">
        <f t="shared" ref="AP102:AY103" si="214">SUMIF($A$9:$A$32,$AE102,L$102:L$125)</f>
        <v>1206</v>
      </c>
      <c r="AQ102" s="120">
        <f t="shared" si="214"/>
        <v>4204.6274299620472</v>
      </c>
      <c r="AR102" s="171">
        <f t="shared" si="214"/>
        <v>3436</v>
      </c>
      <c r="AS102" s="173">
        <f t="shared" si="214"/>
        <v>4720.7119969869918</v>
      </c>
      <c r="AT102" s="120">
        <f t="shared" si="214"/>
        <v>2609</v>
      </c>
      <c r="AU102" s="122">
        <f t="shared" si="214"/>
        <v>2366.1620071269231</v>
      </c>
      <c r="AV102" s="121">
        <f t="shared" si="214"/>
        <v>3302</v>
      </c>
      <c r="AW102" s="172">
        <f t="shared" si="214"/>
        <v>2260.913491902541</v>
      </c>
      <c r="AX102" s="120">
        <f t="shared" si="214"/>
        <v>489</v>
      </c>
      <c r="AY102" s="122">
        <f t="shared" si="214"/>
        <v>1900.3369354231249</v>
      </c>
      <c r="AZ102" s="121">
        <f t="shared" ref="AZ102:BE103" si="215">SUMIF($A$9:$A$32,$AE102,V$102:V$125)</f>
        <v>1477</v>
      </c>
      <c r="BA102" s="172">
        <f t="shared" si="215"/>
        <v>3884.1390039690586</v>
      </c>
      <c r="BB102" s="120">
        <f t="shared" si="215"/>
        <v>2024</v>
      </c>
      <c r="BC102" s="122">
        <f t="shared" si="215"/>
        <v>1959.2758061245183</v>
      </c>
      <c r="BD102" s="21">
        <f t="shared" si="215"/>
        <v>5312</v>
      </c>
      <c r="BE102" s="176">
        <f t="shared" si="215"/>
        <v>3277.8182344931483</v>
      </c>
      <c r="BF102" s="162">
        <f>AF102+AH102+AJ102+AL102+AN102+AP102+AR102+AT102+AV102+AX102+AZ102+BB102+BD102</f>
        <v>34462</v>
      </c>
      <c r="BG102" s="163">
        <f>AG102+AI102+AK102+AM102+AO102+AQ102+AS102+AU102+AW102+AY102+BA102+BC102+BE102</f>
        <v>33388</v>
      </c>
      <c r="BI102" s="119" t="s">
        <v>16</v>
      </c>
      <c r="BJ102" s="290" t="e">
        <f>B102/$AB102</f>
        <v>#DIV/0!</v>
      </c>
      <c r="BK102" s="124" t="e">
        <f>C102/$AC102</f>
        <v>#DIV/0!</v>
      </c>
      <c r="BL102" s="125" t="e">
        <f t="shared" ref="BL102:BL125" si="216">D102/$AB102</f>
        <v>#DIV/0!</v>
      </c>
      <c r="BM102" s="126" t="e">
        <f t="shared" ref="BM102:BM125" si="217">E102/$AC102</f>
        <v>#DIV/0!</v>
      </c>
      <c r="BN102" s="123" t="e">
        <f t="shared" ref="BN102:BN125" si="218">F102/$AB102</f>
        <v>#DIV/0!</v>
      </c>
      <c r="BO102" s="124" t="e">
        <f t="shared" ref="BO102:BO125" si="219">G102/$AC102</f>
        <v>#DIV/0!</v>
      </c>
      <c r="BP102" s="125" t="e">
        <f t="shared" ref="BP102:BP125" si="220">H102/$AB102</f>
        <v>#DIV/0!</v>
      </c>
      <c r="BQ102" s="126" t="e">
        <f t="shared" ref="BQ102:BQ125" si="221">I102/$AC102</f>
        <v>#DIV/0!</v>
      </c>
      <c r="BR102" s="123" t="e">
        <f t="shared" ref="BR102:BR125" si="222">J102/$AB102</f>
        <v>#DIV/0!</v>
      </c>
      <c r="BS102" s="124" t="e">
        <f t="shared" ref="BS102:BS125" si="223">K102/$AC102</f>
        <v>#DIV/0!</v>
      </c>
      <c r="BT102" s="125" t="e">
        <f t="shared" ref="BT102:BT125" si="224">L102/$AB102</f>
        <v>#DIV/0!</v>
      </c>
      <c r="BU102" s="123" t="e">
        <f t="shared" ref="BU102:BU125" si="225">M102/$AC102</f>
        <v>#DIV/0!</v>
      </c>
      <c r="BV102" s="127" t="e">
        <f t="shared" ref="BV102:BV125" si="226">N102/$AB102</f>
        <v>#DIV/0!</v>
      </c>
      <c r="BW102" s="128" t="e">
        <f t="shared" ref="BW102:BW125" si="227">O102/$AC102</f>
        <v>#DIV/0!</v>
      </c>
      <c r="BX102" s="123" t="e">
        <f t="shared" ref="BX102:BX125" si="228">P102/$AB102</f>
        <v>#DIV/0!</v>
      </c>
      <c r="BY102" s="124" t="e">
        <f t="shared" ref="BY102:BY125" si="229">Q102/$AC102</f>
        <v>#DIV/0!</v>
      </c>
      <c r="BZ102" s="125" t="e">
        <f t="shared" ref="BZ102:BZ125" si="230">R102/$AB102</f>
        <v>#DIV/0!</v>
      </c>
      <c r="CA102" s="126" t="e">
        <f t="shared" ref="CA102:CA125" si="231">S102/$AC102</f>
        <v>#DIV/0!</v>
      </c>
      <c r="CB102" s="123" t="e">
        <f t="shared" ref="CB102:CB125" si="232">T102/$AB102</f>
        <v>#DIV/0!</v>
      </c>
      <c r="CC102" s="124" t="e">
        <f t="shared" ref="CC102:CC125" si="233">U102/$AC102</f>
        <v>#DIV/0!</v>
      </c>
      <c r="CD102" s="125" t="e">
        <f t="shared" ref="CD102:CD125" si="234">V102/$AB102</f>
        <v>#DIV/0!</v>
      </c>
      <c r="CE102" s="126" t="e">
        <f t="shared" ref="CE102:CE125" si="235">W102/$AC102</f>
        <v>#DIV/0!</v>
      </c>
      <c r="CF102" s="123" t="e">
        <f t="shared" ref="CF102:CF125" si="236">X102/$AB102</f>
        <v>#DIV/0!</v>
      </c>
      <c r="CG102" s="124" t="e">
        <f t="shared" ref="CG102:CG125" si="237">Y102/$AC102</f>
        <v>#DIV/0!</v>
      </c>
      <c r="CH102" s="123" t="e">
        <f t="shared" ref="CH102:CH125" si="238">Z102/$AB102</f>
        <v>#DIV/0!</v>
      </c>
      <c r="CI102" s="124" t="e">
        <f t="shared" ref="CI102:CI125" si="239">AA102/$AC102</f>
        <v>#DIV/0!</v>
      </c>
      <c r="CJ102" s="129">
        <f t="shared" ref="CJ102" si="240">AB102/AB126</f>
        <v>0</v>
      </c>
      <c r="CK102" s="130">
        <f t="shared" ref="CK102" si="241">AC102/AC126</f>
        <v>0</v>
      </c>
    </row>
    <row r="103" spans="1:89" x14ac:dyDescent="0.25">
      <c r="A103" s="131" t="s">
        <v>17</v>
      </c>
      <c r="B103" s="180">
        <v>393</v>
      </c>
      <c r="C103" s="181">
        <v>0</v>
      </c>
      <c r="D103" s="182">
        <v>330</v>
      </c>
      <c r="E103" s="183">
        <v>1</v>
      </c>
      <c r="F103" s="180">
        <v>590</v>
      </c>
      <c r="G103" s="184">
        <v>7</v>
      </c>
      <c r="H103" s="182">
        <v>475</v>
      </c>
      <c r="I103" s="183">
        <v>37</v>
      </c>
      <c r="J103" s="180">
        <v>15</v>
      </c>
      <c r="K103" s="184">
        <v>25</v>
      </c>
      <c r="L103" s="182">
        <v>42</v>
      </c>
      <c r="M103" s="180">
        <v>109</v>
      </c>
      <c r="N103" s="185">
        <v>162</v>
      </c>
      <c r="O103" s="186">
        <v>122</v>
      </c>
      <c r="P103" s="180">
        <v>96</v>
      </c>
      <c r="Q103" s="184">
        <v>83</v>
      </c>
      <c r="R103" s="182">
        <v>50</v>
      </c>
      <c r="S103" s="183">
        <v>83</v>
      </c>
      <c r="T103" s="180">
        <v>2</v>
      </c>
      <c r="U103" s="184">
        <v>51</v>
      </c>
      <c r="V103" s="182">
        <v>9</v>
      </c>
      <c r="W103" s="183">
        <v>10</v>
      </c>
      <c r="X103" s="180">
        <v>2</v>
      </c>
      <c r="Y103" s="184">
        <v>0</v>
      </c>
      <c r="Z103" s="182">
        <v>0</v>
      </c>
      <c r="AA103" s="180">
        <v>0</v>
      </c>
      <c r="AB103" s="162">
        <f t="shared" si="212"/>
        <v>2166</v>
      </c>
      <c r="AC103" s="165">
        <f t="shared" ref="AC103:AC125" si="242">SUM(C103,E103,G103,I103,K103,M103,O103,Q103,S103,U103,W103,Y103,AA103)</f>
        <v>528</v>
      </c>
      <c r="AE103" s="256" t="str">
        <f>$AE$10</f>
        <v>08:00 - 08:59</v>
      </c>
      <c r="AF103" s="120">
        <f t="shared" si="213"/>
        <v>3789</v>
      </c>
      <c r="AG103" s="181">
        <f t="shared" si="213"/>
        <v>1477.9368191721132</v>
      </c>
      <c r="AH103" s="182">
        <f t="shared" si="213"/>
        <v>1627</v>
      </c>
      <c r="AI103" s="183">
        <f t="shared" si="213"/>
        <v>1160.7229763700352</v>
      </c>
      <c r="AJ103" s="180">
        <f t="shared" si="213"/>
        <v>2330</v>
      </c>
      <c r="AK103" s="184">
        <f t="shared" si="213"/>
        <v>1384.8630802748451</v>
      </c>
      <c r="AL103" s="182">
        <f t="shared" si="213"/>
        <v>3691</v>
      </c>
      <c r="AM103" s="183">
        <f t="shared" si="213"/>
        <v>2543.8376068376069</v>
      </c>
      <c r="AN103" s="180">
        <f t="shared" si="213"/>
        <v>268</v>
      </c>
      <c r="AO103" s="184">
        <f t="shared" si="213"/>
        <v>1057.0187699011228</v>
      </c>
      <c r="AP103" s="182">
        <f t="shared" si="214"/>
        <v>1032</v>
      </c>
      <c r="AQ103" s="180">
        <f t="shared" si="214"/>
        <v>4001.2316071727837</v>
      </c>
      <c r="AR103" s="185">
        <f t="shared" si="214"/>
        <v>2707</v>
      </c>
      <c r="AS103" s="186">
        <f t="shared" si="214"/>
        <v>4560.3921568627447</v>
      </c>
      <c r="AT103" s="180">
        <f t="shared" si="214"/>
        <v>2016</v>
      </c>
      <c r="AU103" s="184">
        <f t="shared" si="214"/>
        <v>2328.1592089827386</v>
      </c>
      <c r="AV103" s="182">
        <f t="shared" si="214"/>
        <v>2859</v>
      </c>
      <c r="AW103" s="183">
        <f t="shared" si="214"/>
        <v>2002.1489860901625</v>
      </c>
      <c r="AX103" s="180">
        <f t="shared" si="214"/>
        <v>304</v>
      </c>
      <c r="AY103" s="184">
        <f t="shared" si="214"/>
        <v>1565.7295123177475</v>
      </c>
      <c r="AZ103" s="182">
        <f t="shared" si="215"/>
        <v>1063</v>
      </c>
      <c r="BA103" s="183">
        <f t="shared" si="215"/>
        <v>3869.948550360315</v>
      </c>
      <c r="BB103" s="180">
        <f t="shared" si="215"/>
        <v>1784</v>
      </c>
      <c r="BC103" s="184">
        <f t="shared" si="215"/>
        <v>2097.7692307692309</v>
      </c>
      <c r="BD103" s="182">
        <f t="shared" si="215"/>
        <v>4397</v>
      </c>
      <c r="BE103" s="180">
        <f t="shared" si="215"/>
        <v>3498.2414948885539</v>
      </c>
      <c r="BF103" s="164">
        <f>SUM(AF103,AH103,AJ103,AL103,AN103,AP103,AR103,AT103,AV103,AX103,AZ103,BB103,BD103)</f>
        <v>27867</v>
      </c>
      <c r="BG103" s="165">
        <f>SUM(AG103,AI103,AK103,AM103,AO103,AQ103,AS103,AU103,AW103,AY103,BA103,BC103,BE103)</f>
        <v>31547.999999999996</v>
      </c>
      <c r="BI103" s="131" t="s">
        <v>17</v>
      </c>
      <c r="BJ103" s="123">
        <f t="shared" ref="BJ103:BJ125" si="243">B103/$AB103</f>
        <v>0.18144044321329639</v>
      </c>
      <c r="BK103" s="124">
        <f t="shared" ref="BK103:BK125" si="244">C103/$AC103</f>
        <v>0</v>
      </c>
      <c r="BL103" s="125">
        <f t="shared" si="216"/>
        <v>0.1523545706371191</v>
      </c>
      <c r="BM103" s="126">
        <f t="shared" si="217"/>
        <v>1.893939393939394E-3</v>
      </c>
      <c r="BN103" s="123">
        <f t="shared" si="218"/>
        <v>0.2723915050784857</v>
      </c>
      <c r="BO103" s="124">
        <f t="shared" si="219"/>
        <v>1.3257575757575758E-2</v>
      </c>
      <c r="BP103" s="125">
        <f t="shared" si="220"/>
        <v>0.21929824561403508</v>
      </c>
      <c r="BQ103" s="126">
        <f t="shared" si="221"/>
        <v>7.0075757575757569E-2</v>
      </c>
      <c r="BR103" s="123">
        <f t="shared" si="222"/>
        <v>6.9252077562326868E-3</v>
      </c>
      <c r="BS103" s="124">
        <f t="shared" si="223"/>
        <v>4.7348484848484848E-2</v>
      </c>
      <c r="BT103" s="125">
        <f t="shared" si="224"/>
        <v>1.9390581717451522E-2</v>
      </c>
      <c r="BU103" s="123">
        <f t="shared" si="225"/>
        <v>0.20643939393939395</v>
      </c>
      <c r="BV103" s="127">
        <f t="shared" si="226"/>
        <v>7.4792243767313013E-2</v>
      </c>
      <c r="BW103" s="128">
        <f t="shared" si="227"/>
        <v>0.23106060606060605</v>
      </c>
      <c r="BX103" s="123">
        <f t="shared" si="228"/>
        <v>4.4321329639889197E-2</v>
      </c>
      <c r="BY103" s="124">
        <f t="shared" si="229"/>
        <v>0.1571969696969697</v>
      </c>
      <c r="BZ103" s="125">
        <f t="shared" si="230"/>
        <v>2.3084025854108958E-2</v>
      </c>
      <c r="CA103" s="126">
        <f t="shared" si="231"/>
        <v>0.1571969696969697</v>
      </c>
      <c r="CB103" s="123">
        <f t="shared" si="232"/>
        <v>9.2336103416435823E-4</v>
      </c>
      <c r="CC103" s="124">
        <f t="shared" si="233"/>
        <v>9.6590909090909088E-2</v>
      </c>
      <c r="CD103" s="125">
        <f t="shared" si="234"/>
        <v>4.1551246537396124E-3</v>
      </c>
      <c r="CE103" s="126">
        <f t="shared" si="235"/>
        <v>1.893939393939394E-2</v>
      </c>
      <c r="CF103" s="123">
        <f t="shared" si="236"/>
        <v>9.2336103416435823E-4</v>
      </c>
      <c r="CG103" s="124">
        <f t="shared" si="237"/>
        <v>0</v>
      </c>
      <c r="CH103" s="125">
        <f t="shared" si="238"/>
        <v>0</v>
      </c>
      <c r="CI103" s="123">
        <f t="shared" si="239"/>
        <v>0</v>
      </c>
      <c r="CJ103" s="129">
        <f t="shared" ref="CJ103" si="245">AB103/AB126</f>
        <v>5.1958145626736134E-3</v>
      </c>
      <c r="CK103" s="130">
        <f t="shared" ref="CK103" si="246">AC103/AC126</f>
        <v>1.2704370736636951E-3</v>
      </c>
    </row>
    <row r="104" spans="1:89" ht="13.8" thickBot="1" x14ac:dyDescent="0.3">
      <c r="A104" s="139" t="s">
        <v>18</v>
      </c>
      <c r="B104" s="187">
        <v>2137</v>
      </c>
      <c r="C104" s="188">
        <v>470</v>
      </c>
      <c r="D104" s="189">
        <v>1236</v>
      </c>
      <c r="E104" s="190">
        <v>340</v>
      </c>
      <c r="F104" s="187">
        <v>2325</v>
      </c>
      <c r="G104" s="191">
        <v>562</v>
      </c>
      <c r="H104" s="189">
        <v>2134</v>
      </c>
      <c r="I104" s="190">
        <v>847</v>
      </c>
      <c r="J104" s="187">
        <v>118</v>
      </c>
      <c r="K104" s="191">
        <v>370</v>
      </c>
      <c r="L104" s="189">
        <v>591</v>
      </c>
      <c r="M104" s="187">
        <v>1217</v>
      </c>
      <c r="N104" s="192">
        <v>1694</v>
      </c>
      <c r="O104" s="193">
        <v>1915</v>
      </c>
      <c r="P104" s="187">
        <v>1010</v>
      </c>
      <c r="Q104" s="191">
        <v>1011</v>
      </c>
      <c r="R104" s="189">
        <v>1425</v>
      </c>
      <c r="S104" s="190">
        <v>1086</v>
      </c>
      <c r="T104" s="187">
        <v>172</v>
      </c>
      <c r="U104" s="191">
        <v>567</v>
      </c>
      <c r="V104" s="189">
        <v>840</v>
      </c>
      <c r="W104" s="190">
        <v>1488</v>
      </c>
      <c r="X104" s="187">
        <v>871</v>
      </c>
      <c r="Y104" s="191">
        <v>778</v>
      </c>
      <c r="Z104" s="189">
        <v>2351</v>
      </c>
      <c r="AA104" s="187">
        <v>1522</v>
      </c>
      <c r="AB104" s="162">
        <f t="shared" si="212"/>
        <v>16904</v>
      </c>
      <c r="AC104" s="165">
        <f t="shared" si="242"/>
        <v>12173</v>
      </c>
      <c r="AE104" s="254"/>
      <c r="AF104" s="120"/>
      <c r="AG104" s="188"/>
      <c r="AH104" s="189"/>
      <c r="AI104" s="190"/>
      <c r="AJ104" s="187"/>
      <c r="AK104" s="191"/>
      <c r="AL104" s="189"/>
      <c r="AM104" s="190"/>
      <c r="AN104" s="187"/>
      <c r="AO104" s="191"/>
      <c r="AP104" s="189"/>
      <c r="AQ104" s="187"/>
      <c r="AR104" s="192"/>
      <c r="AS104" s="193"/>
      <c r="AT104" s="187"/>
      <c r="AU104" s="191"/>
      <c r="AV104" s="189"/>
      <c r="AW104" s="190"/>
      <c r="AX104" s="187"/>
      <c r="AY104" s="191"/>
      <c r="AZ104" s="189"/>
      <c r="BA104" s="190"/>
      <c r="BB104" s="187"/>
      <c r="BC104" s="191"/>
      <c r="BD104" s="189"/>
      <c r="BE104" s="187"/>
      <c r="BF104" s="164"/>
      <c r="BG104" s="165"/>
      <c r="BI104" s="139" t="s">
        <v>18</v>
      </c>
      <c r="BJ104" s="123">
        <f t="shared" si="243"/>
        <v>0.12641978230004733</v>
      </c>
      <c r="BK104" s="124">
        <f t="shared" si="244"/>
        <v>3.8610038610038609E-2</v>
      </c>
      <c r="BL104" s="125">
        <f t="shared" si="216"/>
        <v>7.3118788452437286E-2</v>
      </c>
      <c r="BM104" s="126">
        <f t="shared" si="217"/>
        <v>2.793066622853857E-2</v>
      </c>
      <c r="BN104" s="123">
        <f t="shared" si="218"/>
        <v>0.13754141031708472</v>
      </c>
      <c r="BO104" s="124">
        <f t="shared" si="219"/>
        <v>4.6167748295407873E-2</v>
      </c>
      <c r="BP104" s="125">
        <f t="shared" si="220"/>
        <v>0.12624230951254142</v>
      </c>
      <c r="BQ104" s="126">
        <f t="shared" si="221"/>
        <v>6.9580218516388723E-2</v>
      </c>
      <c r="BR104" s="123">
        <f t="shared" si="222"/>
        <v>6.9805963085660195E-3</v>
      </c>
      <c r="BS104" s="124">
        <f t="shared" si="223"/>
        <v>3.0395136778115502E-2</v>
      </c>
      <c r="BT104" s="125">
        <f t="shared" si="224"/>
        <v>3.4962139138665402E-2</v>
      </c>
      <c r="BU104" s="123">
        <f t="shared" si="225"/>
        <v>9.9975355294504228E-2</v>
      </c>
      <c r="BV104" s="127">
        <f t="shared" si="226"/>
        <v>0.10021296734500709</v>
      </c>
      <c r="BW104" s="128">
        <f t="shared" si="227"/>
        <v>0.15731537008132754</v>
      </c>
      <c r="BX104" s="123">
        <f t="shared" si="228"/>
        <v>5.9749171793658302E-2</v>
      </c>
      <c r="BY104" s="124">
        <f t="shared" si="229"/>
        <v>8.3052657520742632E-2</v>
      </c>
      <c r="BZ104" s="125">
        <f t="shared" si="230"/>
        <v>8.4299574065309982E-2</v>
      </c>
      <c r="CA104" s="126">
        <f t="shared" si="231"/>
        <v>8.9213833894684957E-2</v>
      </c>
      <c r="CB104" s="123">
        <f t="shared" si="232"/>
        <v>1.0175106483672503E-2</v>
      </c>
      <c r="CC104" s="124">
        <f t="shared" si="233"/>
        <v>4.6578493387004025E-2</v>
      </c>
      <c r="CD104" s="125">
        <f t="shared" si="234"/>
        <v>4.9692380501656412E-2</v>
      </c>
      <c r="CE104" s="126">
        <f t="shared" si="235"/>
        <v>0.12223773925901585</v>
      </c>
      <c r="CF104" s="123">
        <f t="shared" si="236"/>
        <v>5.1526265972550875E-2</v>
      </c>
      <c r="CG104" s="124">
        <f t="shared" si="237"/>
        <v>6.3911936252361787E-2</v>
      </c>
      <c r="CH104" s="125">
        <f t="shared" si="238"/>
        <v>0.13907950780880265</v>
      </c>
      <c r="CI104" s="123">
        <f t="shared" si="239"/>
        <v>0.12503080588186971</v>
      </c>
      <c r="CJ104" s="129">
        <f t="shared" ref="CJ104" si="247">AB104/AB126</f>
        <v>4.0549422607310599E-2</v>
      </c>
      <c r="CK104" s="130">
        <f t="shared" ref="CK104" si="248">AC104/AC126</f>
        <v>2.9289830488083639E-2</v>
      </c>
    </row>
    <row r="105" spans="1:89" ht="14.4" thickTop="1" thickBot="1" x14ac:dyDescent="0.3">
      <c r="A105" s="131" t="s">
        <v>19</v>
      </c>
      <c r="B105" s="180">
        <v>4069</v>
      </c>
      <c r="C105" s="181">
        <v>1804</v>
      </c>
      <c r="D105" s="182">
        <v>1895</v>
      </c>
      <c r="E105" s="183">
        <v>994</v>
      </c>
      <c r="F105" s="180">
        <v>3201</v>
      </c>
      <c r="G105" s="184">
        <v>1537</v>
      </c>
      <c r="H105" s="182">
        <v>3678</v>
      </c>
      <c r="I105" s="183">
        <v>2284</v>
      </c>
      <c r="J105" s="180">
        <v>246</v>
      </c>
      <c r="K105" s="184">
        <v>898</v>
      </c>
      <c r="L105" s="182">
        <v>1129</v>
      </c>
      <c r="M105" s="180">
        <v>2805</v>
      </c>
      <c r="N105" s="185">
        <v>3063</v>
      </c>
      <c r="O105" s="186">
        <v>3682</v>
      </c>
      <c r="P105" s="180">
        <v>2067</v>
      </c>
      <c r="Q105" s="184">
        <v>1950</v>
      </c>
      <c r="R105" s="182">
        <v>2687</v>
      </c>
      <c r="S105" s="183">
        <v>1959</v>
      </c>
      <c r="T105" s="180">
        <v>411</v>
      </c>
      <c r="U105" s="184">
        <v>1318</v>
      </c>
      <c r="V105" s="182">
        <v>1540</v>
      </c>
      <c r="W105" s="183">
        <v>3091</v>
      </c>
      <c r="X105" s="180">
        <v>1919</v>
      </c>
      <c r="Y105" s="184">
        <v>1564</v>
      </c>
      <c r="Z105" s="182">
        <v>4289</v>
      </c>
      <c r="AA105" s="180">
        <v>2910</v>
      </c>
      <c r="AB105" s="162">
        <f t="shared" si="212"/>
        <v>30194</v>
      </c>
      <c r="AC105" s="165">
        <f t="shared" si="242"/>
        <v>26796</v>
      </c>
      <c r="AE105" s="251" t="s">
        <v>13</v>
      </c>
      <c r="AF105" s="14">
        <f t="shared" ref="AF105:BG105" si="249">SUM(AF102:AF104)</f>
        <v>8406</v>
      </c>
      <c r="AG105" s="1">
        <f t="shared" si="249"/>
        <v>3242.4598078443614</v>
      </c>
      <c r="AH105" s="14">
        <f t="shared" si="249"/>
        <v>3501</v>
      </c>
      <c r="AI105" s="1">
        <f t="shared" si="249"/>
        <v>2635.8321689418117</v>
      </c>
      <c r="AJ105" s="14">
        <f t="shared" si="249"/>
        <v>5844</v>
      </c>
      <c r="AK105" s="1">
        <f t="shared" si="249"/>
        <v>2974.088592341363</v>
      </c>
      <c r="AL105" s="14">
        <f t="shared" si="249"/>
        <v>7972</v>
      </c>
      <c r="AM105" s="1">
        <f t="shared" si="249"/>
        <v>5224.772015969339</v>
      </c>
      <c r="AN105" s="14">
        <f t="shared" si="249"/>
        <v>589</v>
      </c>
      <c r="AO105" s="1">
        <f t="shared" si="249"/>
        <v>2361.2417614704946</v>
      </c>
      <c r="AP105" s="14">
        <f t="shared" si="249"/>
        <v>2238</v>
      </c>
      <c r="AQ105" s="1">
        <f t="shared" si="249"/>
        <v>8205.8590371348309</v>
      </c>
      <c r="AR105" s="14">
        <f t="shared" si="249"/>
        <v>6143</v>
      </c>
      <c r="AS105" s="1">
        <f t="shared" si="249"/>
        <v>9281.1041538497375</v>
      </c>
      <c r="AT105" s="14">
        <f t="shared" si="249"/>
        <v>4625</v>
      </c>
      <c r="AU105" s="1">
        <f t="shared" si="249"/>
        <v>4694.3212161096617</v>
      </c>
      <c r="AV105" s="14">
        <f t="shared" si="249"/>
        <v>6161</v>
      </c>
      <c r="AW105" s="1">
        <f t="shared" si="249"/>
        <v>4263.0624779927039</v>
      </c>
      <c r="AX105" s="14">
        <f t="shared" si="249"/>
        <v>793</v>
      </c>
      <c r="AY105" s="1">
        <f t="shared" si="249"/>
        <v>3466.0664477408727</v>
      </c>
      <c r="AZ105" s="14">
        <f t="shared" si="249"/>
        <v>2540</v>
      </c>
      <c r="BA105" s="1">
        <f t="shared" si="249"/>
        <v>7754.0875543293732</v>
      </c>
      <c r="BB105" s="14">
        <f t="shared" si="249"/>
        <v>3808</v>
      </c>
      <c r="BC105" s="1">
        <f t="shared" si="249"/>
        <v>4057.0450368937491</v>
      </c>
      <c r="BD105" s="14">
        <f t="shared" si="249"/>
        <v>9709</v>
      </c>
      <c r="BE105" s="1">
        <f t="shared" si="249"/>
        <v>6776.0597293817027</v>
      </c>
      <c r="BF105" s="166">
        <f t="shared" si="249"/>
        <v>62329</v>
      </c>
      <c r="BG105" s="167">
        <f t="shared" si="249"/>
        <v>64936</v>
      </c>
      <c r="BI105" s="131" t="s">
        <v>19</v>
      </c>
      <c r="BJ105" s="123">
        <f t="shared" si="243"/>
        <v>0.13476187321984501</v>
      </c>
      <c r="BK105" s="124">
        <f t="shared" si="244"/>
        <v>6.7323481116584566E-2</v>
      </c>
      <c r="BL105" s="125">
        <f t="shared" si="216"/>
        <v>6.2760813406637084E-2</v>
      </c>
      <c r="BM105" s="126">
        <f t="shared" si="217"/>
        <v>3.7095088819226747E-2</v>
      </c>
      <c r="BN105" s="123">
        <f t="shared" si="218"/>
        <v>0.10601443995495793</v>
      </c>
      <c r="BO105" s="124">
        <f t="shared" si="219"/>
        <v>5.735930735930736E-2</v>
      </c>
      <c r="BP105" s="125">
        <f t="shared" si="220"/>
        <v>0.1218122805855468</v>
      </c>
      <c r="BQ105" s="126">
        <f t="shared" si="221"/>
        <v>8.5236602477981788E-2</v>
      </c>
      <c r="BR105" s="123">
        <f t="shared" si="222"/>
        <v>8.1473140359011719E-3</v>
      </c>
      <c r="BS105" s="124">
        <f t="shared" si="223"/>
        <v>3.3512464546947306E-2</v>
      </c>
      <c r="BT105" s="125">
        <f t="shared" si="224"/>
        <v>3.7391534742001721E-2</v>
      </c>
      <c r="BU105" s="123">
        <f t="shared" si="225"/>
        <v>0.10467980295566502</v>
      </c>
      <c r="BV105" s="127">
        <f t="shared" si="226"/>
        <v>0.10144399549579386</v>
      </c>
      <c r="BW105" s="128">
        <f t="shared" si="227"/>
        <v>0.13740856844305122</v>
      </c>
      <c r="BX105" s="123">
        <f t="shared" si="228"/>
        <v>6.8457309399218388E-2</v>
      </c>
      <c r="BY105" s="124">
        <f t="shared" si="229"/>
        <v>7.2772055530676213E-2</v>
      </c>
      <c r="BZ105" s="125">
        <f t="shared" si="230"/>
        <v>8.8991190302709147E-2</v>
      </c>
      <c r="CA105" s="126">
        <f t="shared" si="231"/>
        <v>7.3107926556202421E-2</v>
      </c>
      <c r="CB105" s="123">
        <f t="shared" si="232"/>
        <v>1.361197588924952E-2</v>
      </c>
      <c r="CC105" s="124">
        <f t="shared" si="233"/>
        <v>4.9186445738169875E-2</v>
      </c>
      <c r="CD105" s="125">
        <f t="shared" si="234"/>
        <v>5.1003510631251241E-2</v>
      </c>
      <c r="CE105" s="126">
        <f t="shared" si="235"/>
        <v>0.11535303776683087</v>
      </c>
      <c r="CF105" s="123">
        <f t="shared" si="236"/>
        <v>6.3555673312578664E-2</v>
      </c>
      <c r="CG105" s="124">
        <f t="shared" si="237"/>
        <v>5.8366920435885955E-2</v>
      </c>
      <c r="CH105" s="125">
        <f t="shared" si="238"/>
        <v>0.14204808902430946</v>
      </c>
      <c r="CI105" s="123">
        <f t="shared" si="239"/>
        <v>0.10859829825347067</v>
      </c>
      <c r="CJ105" s="129">
        <f t="shared" ref="CJ105" si="250">AB105/AB126</f>
        <v>7.2429559051416015E-2</v>
      </c>
      <c r="CK105" s="130">
        <f t="shared" ref="CK105" si="251">AC105/AC126</f>
        <v>6.4474681488432523E-2</v>
      </c>
    </row>
    <row r="106" spans="1:89" ht="13.8" thickTop="1" x14ac:dyDescent="0.25">
      <c r="A106" s="139" t="s">
        <v>20</v>
      </c>
      <c r="B106" s="266">
        <v>4617</v>
      </c>
      <c r="C106" s="267">
        <v>1764.5229886722484</v>
      </c>
      <c r="D106" s="268">
        <v>1874</v>
      </c>
      <c r="E106" s="269">
        <v>1475.1091925717762</v>
      </c>
      <c r="F106" s="266">
        <v>3514</v>
      </c>
      <c r="G106" s="270">
        <v>1589.2255120665179</v>
      </c>
      <c r="H106" s="268">
        <v>4281</v>
      </c>
      <c r="I106" s="269">
        <v>2680.9344091317321</v>
      </c>
      <c r="J106" s="266">
        <v>321</v>
      </c>
      <c r="K106" s="270">
        <v>1304.2229915693715</v>
      </c>
      <c r="L106" s="268">
        <v>1206</v>
      </c>
      <c r="M106" s="266">
        <v>4204.6274299620472</v>
      </c>
      <c r="N106" s="271">
        <v>3436</v>
      </c>
      <c r="O106" s="272">
        <v>4720.7119969869918</v>
      </c>
      <c r="P106" s="266">
        <v>2609</v>
      </c>
      <c r="Q106" s="270">
        <v>2366.1620071269231</v>
      </c>
      <c r="R106" s="268">
        <v>3302</v>
      </c>
      <c r="S106" s="269">
        <v>2260.913491902541</v>
      </c>
      <c r="T106" s="266">
        <v>489</v>
      </c>
      <c r="U106" s="270">
        <v>1900.3369354231249</v>
      </c>
      <c r="V106" s="268">
        <v>1477</v>
      </c>
      <c r="W106" s="269">
        <v>3884.1390039690586</v>
      </c>
      <c r="X106" s="266">
        <v>2024</v>
      </c>
      <c r="Y106" s="270">
        <v>1959.2758061245183</v>
      </c>
      <c r="Z106" s="268">
        <v>5312</v>
      </c>
      <c r="AA106" s="266">
        <v>3277.8182344931483</v>
      </c>
      <c r="AB106" s="286">
        <f t="shared" si="212"/>
        <v>34462</v>
      </c>
      <c r="AC106" s="287">
        <f t="shared" si="242"/>
        <v>33388</v>
      </c>
      <c r="BI106" s="139" t="s">
        <v>20</v>
      </c>
      <c r="BJ106" s="123">
        <f t="shared" si="243"/>
        <v>0.13397365213858742</v>
      </c>
      <c r="BK106" s="124">
        <f t="shared" si="244"/>
        <v>5.2849017271841631E-2</v>
      </c>
      <c r="BL106" s="125">
        <f t="shared" si="216"/>
        <v>5.4378735999071441E-2</v>
      </c>
      <c r="BM106" s="126">
        <f t="shared" si="217"/>
        <v>4.4180819233610169E-2</v>
      </c>
      <c r="BN106" s="123">
        <f t="shared" si="218"/>
        <v>0.10196738436538796</v>
      </c>
      <c r="BO106" s="124">
        <f t="shared" si="219"/>
        <v>4.7598703488274767E-2</v>
      </c>
      <c r="BP106" s="125">
        <f t="shared" si="220"/>
        <v>0.12422378271719575</v>
      </c>
      <c r="BQ106" s="126">
        <f t="shared" si="221"/>
        <v>8.0296346266075597E-2</v>
      </c>
      <c r="BR106" s="123">
        <f t="shared" si="222"/>
        <v>9.3146073936509772E-3</v>
      </c>
      <c r="BS106" s="124">
        <f t="shared" si="223"/>
        <v>3.9062627038737613E-2</v>
      </c>
      <c r="BT106" s="125">
        <f t="shared" si="224"/>
        <v>3.4995067030352274E-2</v>
      </c>
      <c r="BU106" s="123">
        <f t="shared" si="225"/>
        <v>0.12593229393680505</v>
      </c>
      <c r="BV106" s="127">
        <f t="shared" si="226"/>
        <v>9.9704021821136329E-2</v>
      </c>
      <c r="BW106" s="128">
        <f t="shared" si="227"/>
        <v>0.14138948116050654</v>
      </c>
      <c r="BX106" s="123">
        <f t="shared" si="228"/>
        <v>7.5706575358365738E-2</v>
      </c>
      <c r="BY106" s="124">
        <f t="shared" si="229"/>
        <v>7.0868635651339495E-2</v>
      </c>
      <c r="BZ106" s="125">
        <f t="shared" si="230"/>
        <v>9.581568103998607E-2</v>
      </c>
      <c r="CA106" s="126">
        <f t="shared" si="231"/>
        <v>6.7716349943169427E-2</v>
      </c>
      <c r="CB106" s="123">
        <f t="shared" si="232"/>
        <v>1.4189542104346817E-2</v>
      </c>
      <c r="CC106" s="124">
        <f t="shared" si="233"/>
        <v>5.6916764568800918E-2</v>
      </c>
      <c r="CD106" s="125">
        <f t="shared" si="234"/>
        <v>4.285880099820092E-2</v>
      </c>
      <c r="CE106" s="126">
        <f t="shared" si="235"/>
        <v>0.11633338337034439</v>
      </c>
      <c r="CF106" s="123">
        <f t="shared" si="236"/>
        <v>5.8731356276478443E-2</v>
      </c>
      <c r="CG106" s="124">
        <f t="shared" si="237"/>
        <v>5.8682035645277297E-2</v>
      </c>
      <c r="CH106" s="125">
        <f t="shared" si="238"/>
        <v>0.15414079275723985</v>
      </c>
      <c r="CI106" s="123">
        <f t="shared" si="239"/>
        <v>9.81735424252171E-2</v>
      </c>
      <c r="CJ106" s="129">
        <f t="shared" ref="CJ106" si="252">AB106/AB126</f>
        <v>8.2667664570109919E-2</v>
      </c>
      <c r="CK106" s="130">
        <f t="shared" ref="CK106" si="253">AC106/AC126</f>
        <v>8.0335895862658047E-2</v>
      </c>
    </row>
    <row r="107" spans="1:89" ht="13.8" thickBot="1" x14ac:dyDescent="0.3">
      <c r="A107" s="131" t="s">
        <v>21</v>
      </c>
      <c r="B107" s="273">
        <v>3789</v>
      </c>
      <c r="C107" s="274">
        <v>1477.9368191721132</v>
      </c>
      <c r="D107" s="275">
        <v>1627</v>
      </c>
      <c r="E107" s="276">
        <v>1160.7229763700352</v>
      </c>
      <c r="F107" s="273">
        <v>2330</v>
      </c>
      <c r="G107" s="277">
        <v>1384.8630802748451</v>
      </c>
      <c r="H107" s="275">
        <v>3691</v>
      </c>
      <c r="I107" s="276">
        <v>2543.8376068376069</v>
      </c>
      <c r="J107" s="273">
        <v>268</v>
      </c>
      <c r="K107" s="277">
        <v>1057.0187699011228</v>
      </c>
      <c r="L107" s="275">
        <v>1032</v>
      </c>
      <c r="M107" s="273">
        <v>4001.2316071727837</v>
      </c>
      <c r="N107" s="278">
        <v>2707</v>
      </c>
      <c r="O107" s="279">
        <v>4560.3921568627447</v>
      </c>
      <c r="P107" s="273">
        <v>2016</v>
      </c>
      <c r="Q107" s="277">
        <v>2328.1592089827386</v>
      </c>
      <c r="R107" s="275">
        <v>2859</v>
      </c>
      <c r="S107" s="276">
        <v>2002.1489860901625</v>
      </c>
      <c r="T107" s="273">
        <v>304</v>
      </c>
      <c r="U107" s="277">
        <v>1565.7295123177475</v>
      </c>
      <c r="V107" s="275">
        <v>1063</v>
      </c>
      <c r="W107" s="276">
        <v>3869.948550360315</v>
      </c>
      <c r="X107" s="273">
        <v>1784</v>
      </c>
      <c r="Y107" s="277">
        <v>2097.7692307692309</v>
      </c>
      <c r="Z107" s="275">
        <v>4397</v>
      </c>
      <c r="AA107" s="273">
        <v>3498.2414948885539</v>
      </c>
      <c r="AB107" s="286">
        <f t="shared" si="212"/>
        <v>27867</v>
      </c>
      <c r="AC107" s="287">
        <f t="shared" si="242"/>
        <v>31547.999999999996</v>
      </c>
      <c r="AE107" t="s">
        <v>85</v>
      </c>
      <c r="BI107" s="131" t="s">
        <v>21</v>
      </c>
      <c r="BJ107" s="123">
        <f t="shared" si="243"/>
        <v>0.1359672731187426</v>
      </c>
      <c r="BK107" s="124">
        <f t="shared" si="244"/>
        <v>4.6847242905163983E-2</v>
      </c>
      <c r="BL107" s="125">
        <f t="shared" si="216"/>
        <v>5.838446908529802E-2</v>
      </c>
      <c r="BM107" s="126">
        <f t="shared" si="217"/>
        <v>3.6792284023394045E-2</v>
      </c>
      <c r="BN107" s="123">
        <f t="shared" si="218"/>
        <v>8.3611440054544808E-2</v>
      </c>
      <c r="BO107" s="124">
        <f t="shared" si="219"/>
        <v>4.3897016618322723E-2</v>
      </c>
      <c r="BP107" s="125">
        <f t="shared" si="220"/>
        <v>0.1324505687731008</v>
      </c>
      <c r="BQ107" s="126">
        <f t="shared" si="221"/>
        <v>8.0633878751033575E-2</v>
      </c>
      <c r="BR107" s="123">
        <f t="shared" si="222"/>
        <v>9.6171098431836934E-3</v>
      </c>
      <c r="BS107" s="124">
        <f t="shared" si="223"/>
        <v>3.3505096040989064E-2</v>
      </c>
      <c r="BT107" s="125">
        <f t="shared" si="224"/>
        <v>3.7033049843901392E-2</v>
      </c>
      <c r="BU107" s="123">
        <f t="shared" si="225"/>
        <v>0.12682996092217522</v>
      </c>
      <c r="BV107" s="127">
        <f t="shared" si="226"/>
        <v>9.7139986363799474E-2</v>
      </c>
      <c r="BW107" s="128">
        <f t="shared" si="227"/>
        <v>0.14455408130032793</v>
      </c>
      <c r="BX107" s="123">
        <f t="shared" si="228"/>
        <v>7.2343632253202714E-2</v>
      </c>
      <c r="BY107" s="124">
        <f t="shared" si="229"/>
        <v>7.3797363033559618E-2</v>
      </c>
      <c r="BZ107" s="125">
        <f t="shared" si="230"/>
        <v>0.10259446657336635</v>
      </c>
      <c r="CA107" s="126">
        <f t="shared" si="231"/>
        <v>6.3463578866811296E-2</v>
      </c>
      <c r="CB107" s="123">
        <f t="shared" si="232"/>
        <v>1.0908960419133742E-2</v>
      </c>
      <c r="CC107" s="124">
        <f t="shared" si="233"/>
        <v>4.9630072027315446E-2</v>
      </c>
      <c r="CD107" s="125">
        <f t="shared" si="234"/>
        <v>3.8145476728747262E-2</v>
      </c>
      <c r="CE107" s="126">
        <f t="shared" si="235"/>
        <v>0.12266858597566614</v>
      </c>
      <c r="CF107" s="123">
        <f t="shared" si="236"/>
        <v>6.4018372985969074E-2</v>
      </c>
      <c r="CG107" s="124">
        <f t="shared" si="237"/>
        <v>6.6494523607494332E-2</v>
      </c>
      <c r="CH107" s="125">
        <f t="shared" si="238"/>
        <v>0.15778519395701007</v>
      </c>
      <c r="CI107" s="123">
        <f t="shared" si="239"/>
        <v>0.11088631592774674</v>
      </c>
      <c r="CJ107" s="129">
        <f t="shared" ref="CJ107" si="254">AB107/AB126</f>
        <v>6.6847536665755117E-2</v>
      </c>
      <c r="CK107" s="130">
        <f t="shared" ref="CK107" si="255">AC107/AC126</f>
        <v>7.5908615151405776E-2</v>
      </c>
    </row>
    <row r="108" spans="1:89" ht="14.4" thickTop="1" thickBot="1" x14ac:dyDescent="0.3">
      <c r="A108" s="139" t="s">
        <v>22</v>
      </c>
      <c r="B108" s="187">
        <v>2745</v>
      </c>
      <c r="C108" s="188">
        <v>1447</v>
      </c>
      <c r="D108" s="189">
        <v>1193</v>
      </c>
      <c r="E108" s="190">
        <v>888</v>
      </c>
      <c r="F108" s="187">
        <v>2282</v>
      </c>
      <c r="G108" s="191">
        <v>987</v>
      </c>
      <c r="H108" s="189">
        <v>2993</v>
      </c>
      <c r="I108" s="190">
        <v>2080</v>
      </c>
      <c r="J108" s="187">
        <v>271</v>
      </c>
      <c r="K108" s="191">
        <v>906</v>
      </c>
      <c r="L108" s="189">
        <v>738</v>
      </c>
      <c r="M108" s="187">
        <v>2583</v>
      </c>
      <c r="N108" s="192">
        <v>2099</v>
      </c>
      <c r="O108" s="193">
        <v>3577</v>
      </c>
      <c r="P108" s="187">
        <v>1303</v>
      </c>
      <c r="Q108" s="191">
        <v>1428</v>
      </c>
      <c r="R108" s="189">
        <v>2134</v>
      </c>
      <c r="S108" s="190">
        <v>1481</v>
      </c>
      <c r="T108" s="187">
        <v>288</v>
      </c>
      <c r="U108" s="191">
        <v>855</v>
      </c>
      <c r="V108" s="189">
        <v>882</v>
      </c>
      <c r="W108" s="190">
        <v>2989</v>
      </c>
      <c r="X108" s="187">
        <v>1293</v>
      </c>
      <c r="Y108" s="191">
        <v>1058</v>
      </c>
      <c r="Z108" s="189">
        <v>3610</v>
      </c>
      <c r="AA108" s="187">
        <v>2791</v>
      </c>
      <c r="AB108" s="162">
        <f t="shared" si="212"/>
        <v>21831</v>
      </c>
      <c r="AC108" s="165">
        <f t="shared" si="242"/>
        <v>23070</v>
      </c>
      <c r="AE108" s="296" t="s">
        <v>0</v>
      </c>
      <c r="AF108" s="298" t="s">
        <v>1</v>
      </c>
      <c r="AG108" s="299"/>
      <c r="AH108" s="298" t="s">
        <v>2</v>
      </c>
      <c r="AI108" s="299"/>
      <c r="AJ108" s="298" t="s">
        <v>3</v>
      </c>
      <c r="AK108" s="299"/>
      <c r="AL108" s="298" t="s">
        <v>4</v>
      </c>
      <c r="AM108" s="299"/>
      <c r="AN108" s="298" t="s">
        <v>5</v>
      </c>
      <c r="AO108" s="299"/>
      <c r="AP108" s="298" t="s">
        <v>6</v>
      </c>
      <c r="AQ108" s="299"/>
      <c r="AR108" s="298" t="s">
        <v>7</v>
      </c>
      <c r="AS108" s="299"/>
      <c r="AT108" s="298" t="s">
        <v>8</v>
      </c>
      <c r="AU108" s="299"/>
      <c r="AV108" s="298" t="s">
        <v>9</v>
      </c>
      <c r="AW108" s="299"/>
      <c r="AX108" s="298" t="s">
        <v>10</v>
      </c>
      <c r="AY108" s="299"/>
      <c r="AZ108" s="298" t="s">
        <v>11</v>
      </c>
      <c r="BA108" s="299"/>
      <c r="BB108" s="298" t="s">
        <v>12</v>
      </c>
      <c r="BC108" s="299"/>
      <c r="BD108" s="300" t="s">
        <v>40</v>
      </c>
      <c r="BE108" s="301"/>
      <c r="BF108" s="302" t="s">
        <v>41</v>
      </c>
      <c r="BG108" s="303"/>
      <c r="BI108" s="139" t="s">
        <v>22</v>
      </c>
      <c r="BJ108" s="123">
        <f t="shared" si="243"/>
        <v>0.12573862855572351</v>
      </c>
      <c r="BK108" s="124">
        <f t="shared" si="244"/>
        <v>6.2722149978326827E-2</v>
      </c>
      <c r="BL108" s="125">
        <f t="shared" si="216"/>
        <v>5.4647061518024828E-2</v>
      </c>
      <c r="BM108" s="126">
        <f t="shared" si="217"/>
        <v>3.8491547464239273E-2</v>
      </c>
      <c r="BN108" s="123">
        <f t="shared" si="218"/>
        <v>0.10453025514177088</v>
      </c>
      <c r="BO108" s="124">
        <f t="shared" si="219"/>
        <v>4.2782834850455136E-2</v>
      </c>
      <c r="BP108" s="125">
        <f t="shared" si="220"/>
        <v>0.13709862122669597</v>
      </c>
      <c r="BQ108" s="126">
        <f t="shared" si="221"/>
        <v>9.0160381447767668E-2</v>
      </c>
      <c r="BR108" s="123">
        <f t="shared" si="222"/>
        <v>1.2413540378361046E-2</v>
      </c>
      <c r="BS108" s="124">
        <f t="shared" si="223"/>
        <v>3.9271781534460336E-2</v>
      </c>
      <c r="BT108" s="125">
        <f t="shared" si="224"/>
        <v>3.3805139480555177E-2</v>
      </c>
      <c r="BU108" s="123">
        <f t="shared" si="225"/>
        <v>0.11196358907672302</v>
      </c>
      <c r="BV108" s="127">
        <f t="shared" si="226"/>
        <v>9.6147679904722644E-2</v>
      </c>
      <c r="BW108" s="128">
        <f t="shared" si="227"/>
        <v>0.15504984828781967</v>
      </c>
      <c r="BX108" s="123">
        <f t="shared" si="228"/>
        <v>5.9685767944665839E-2</v>
      </c>
      <c r="BY108" s="124">
        <f t="shared" si="229"/>
        <v>6.189856957087126E-2</v>
      </c>
      <c r="BZ108" s="125">
        <f t="shared" si="230"/>
        <v>9.7750904676835698E-2</v>
      </c>
      <c r="CA108" s="126">
        <f t="shared" si="231"/>
        <v>6.4195925444299959E-2</v>
      </c>
      <c r="CB108" s="123">
        <f t="shared" si="232"/>
        <v>1.3192249553387384E-2</v>
      </c>
      <c r="CC108" s="124">
        <f t="shared" si="233"/>
        <v>3.7061118335500652E-2</v>
      </c>
      <c r="CD108" s="125">
        <f t="shared" si="234"/>
        <v>4.0401264257248867E-2</v>
      </c>
      <c r="CE108" s="126">
        <f t="shared" si="235"/>
        <v>0.12956220199393151</v>
      </c>
      <c r="CF108" s="123">
        <f t="shared" si="236"/>
        <v>5.9227703724062115E-2</v>
      </c>
      <c r="CG108" s="124">
        <f t="shared" si="237"/>
        <v>4.5860424794104897E-2</v>
      </c>
      <c r="CH108" s="125">
        <f t="shared" si="238"/>
        <v>0.16536118363794605</v>
      </c>
      <c r="CI108" s="123">
        <f t="shared" si="239"/>
        <v>0.12097962722149978</v>
      </c>
      <c r="CJ108" s="129">
        <f t="shared" ref="CJ108" si="256">AB108/AB126</f>
        <v>5.2368341513263E-2</v>
      </c>
      <c r="CK108" s="130">
        <f t="shared" ref="CK108" si="257">AC108/AC126</f>
        <v>5.5509438048146675E-2</v>
      </c>
    </row>
    <row r="109" spans="1:89" ht="15" thickTop="1" thickBot="1" x14ac:dyDescent="0.35">
      <c r="A109" s="131" t="s">
        <v>23</v>
      </c>
      <c r="B109" s="180">
        <v>2016</v>
      </c>
      <c r="C109" s="181">
        <v>1352</v>
      </c>
      <c r="D109" s="182">
        <v>894</v>
      </c>
      <c r="E109" s="183">
        <v>614</v>
      </c>
      <c r="F109" s="180">
        <v>1727</v>
      </c>
      <c r="G109" s="184">
        <v>737</v>
      </c>
      <c r="H109" s="182">
        <v>2223</v>
      </c>
      <c r="I109" s="183">
        <v>1880</v>
      </c>
      <c r="J109" s="180">
        <v>255</v>
      </c>
      <c r="K109" s="184">
        <v>599</v>
      </c>
      <c r="L109" s="182">
        <v>770</v>
      </c>
      <c r="M109" s="180">
        <v>1811</v>
      </c>
      <c r="N109" s="185">
        <v>1781</v>
      </c>
      <c r="O109" s="186">
        <v>2401</v>
      </c>
      <c r="P109" s="180">
        <v>1145</v>
      </c>
      <c r="Q109" s="184">
        <v>1090</v>
      </c>
      <c r="R109" s="182">
        <v>1693</v>
      </c>
      <c r="S109" s="183">
        <v>1247</v>
      </c>
      <c r="T109" s="180">
        <v>272</v>
      </c>
      <c r="U109" s="184">
        <v>472</v>
      </c>
      <c r="V109" s="182">
        <v>723</v>
      </c>
      <c r="W109" s="183">
        <v>2344</v>
      </c>
      <c r="X109" s="180">
        <v>992</v>
      </c>
      <c r="Y109" s="184">
        <v>637</v>
      </c>
      <c r="Z109" s="182">
        <v>2785</v>
      </c>
      <c r="AA109" s="180">
        <v>2806</v>
      </c>
      <c r="AB109" s="162">
        <f t="shared" si="212"/>
        <v>17276</v>
      </c>
      <c r="AC109" s="165">
        <f t="shared" si="242"/>
        <v>17990</v>
      </c>
      <c r="AE109" s="297"/>
      <c r="AF109" s="111" t="s">
        <v>14</v>
      </c>
      <c r="AG109" s="112" t="s">
        <v>15</v>
      </c>
      <c r="AH109" s="113" t="s">
        <v>14</v>
      </c>
      <c r="AI109" s="114" t="s">
        <v>15</v>
      </c>
      <c r="AJ109" s="111" t="s">
        <v>14</v>
      </c>
      <c r="AK109" s="112" t="s">
        <v>15</v>
      </c>
      <c r="AL109" s="113" t="s">
        <v>14</v>
      </c>
      <c r="AM109" s="114" t="s">
        <v>15</v>
      </c>
      <c r="AN109" s="111" t="s">
        <v>14</v>
      </c>
      <c r="AO109" s="112" t="s">
        <v>15</v>
      </c>
      <c r="AP109" s="113" t="s">
        <v>14</v>
      </c>
      <c r="AQ109" s="111" t="s">
        <v>15</v>
      </c>
      <c r="AR109" s="115" t="s">
        <v>14</v>
      </c>
      <c r="AS109" s="116" t="s">
        <v>15</v>
      </c>
      <c r="AT109" s="111" t="s">
        <v>14</v>
      </c>
      <c r="AU109" s="112" t="s">
        <v>15</v>
      </c>
      <c r="AV109" s="113" t="s">
        <v>14</v>
      </c>
      <c r="AW109" s="114" t="s">
        <v>15</v>
      </c>
      <c r="AX109" s="111" t="s">
        <v>14</v>
      </c>
      <c r="AY109" s="112" t="s">
        <v>15</v>
      </c>
      <c r="AZ109" s="113" t="s">
        <v>14</v>
      </c>
      <c r="BA109" s="114" t="s">
        <v>15</v>
      </c>
      <c r="BB109" s="111" t="s">
        <v>14</v>
      </c>
      <c r="BC109" s="112" t="s">
        <v>15</v>
      </c>
      <c r="BD109" s="26" t="s">
        <v>14</v>
      </c>
      <c r="BE109" s="117" t="s">
        <v>15</v>
      </c>
      <c r="BF109" s="168" t="s">
        <v>14</v>
      </c>
      <c r="BG109" s="169" t="s">
        <v>15</v>
      </c>
      <c r="BI109" s="131" t="s">
        <v>23</v>
      </c>
      <c r="BJ109" s="123">
        <f t="shared" si="243"/>
        <v>0.1166936790923825</v>
      </c>
      <c r="BK109" s="124">
        <f t="shared" si="244"/>
        <v>7.515286270150083E-2</v>
      </c>
      <c r="BL109" s="125">
        <f t="shared" si="216"/>
        <v>5.1748089835610092E-2</v>
      </c>
      <c r="BM109" s="126">
        <f t="shared" si="217"/>
        <v>3.4130072262367979E-2</v>
      </c>
      <c r="BN109" s="123">
        <f t="shared" si="218"/>
        <v>9.9965269738365364E-2</v>
      </c>
      <c r="BO109" s="124">
        <f t="shared" si="219"/>
        <v>4.0967204002223458E-2</v>
      </c>
      <c r="BP109" s="125">
        <f t="shared" si="220"/>
        <v>0.12867561935633248</v>
      </c>
      <c r="BQ109" s="126">
        <f t="shared" si="221"/>
        <v>0.10450250138966093</v>
      </c>
      <c r="BR109" s="123">
        <f t="shared" si="222"/>
        <v>1.4760361194721001E-2</v>
      </c>
      <c r="BS109" s="124">
        <f t="shared" si="223"/>
        <v>3.329627570872707E-2</v>
      </c>
      <c r="BT109" s="125">
        <f t="shared" si="224"/>
        <v>4.4570502431118313E-2</v>
      </c>
      <c r="BU109" s="123">
        <f t="shared" si="225"/>
        <v>0.10066703724291273</v>
      </c>
      <c r="BV109" s="127">
        <f t="shared" si="226"/>
        <v>0.10309099328548275</v>
      </c>
      <c r="BW109" s="128">
        <f t="shared" si="227"/>
        <v>0.13346303501945525</v>
      </c>
      <c r="BX109" s="123">
        <f t="shared" si="228"/>
        <v>6.6276915952766843E-2</v>
      </c>
      <c r="BY109" s="124">
        <f t="shared" si="229"/>
        <v>6.0589216231239577E-2</v>
      </c>
      <c r="BZ109" s="125">
        <f t="shared" si="230"/>
        <v>9.7997221579069232E-2</v>
      </c>
      <c r="CA109" s="126">
        <f t="shared" si="231"/>
        <v>6.9316286826014456E-2</v>
      </c>
      <c r="CB109" s="123">
        <f t="shared" si="232"/>
        <v>1.5744385274369065E-2</v>
      </c>
      <c r="CC109" s="124">
        <f t="shared" si="233"/>
        <v>2.6236798221234019E-2</v>
      </c>
      <c r="CD109" s="125">
        <f t="shared" si="234"/>
        <v>4.1849965269738366E-2</v>
      </c>
      <c r="CE109" s="126">
        <f t="shared" si="235"/>
        <v>0.1302946081156198</v>
      </c>
      <c r="CF109" s="123">
        <f t="shared" si="236"/>
        <v>5.7420699235934243E-2</v>
      </c>
      <c r="CG109" s="124">
        <f t="shared" si="237"/>
        <v>3.5408560311284046E-2</v>
      </c>
      <c r="CH109" s="125">
        <f t="shared" si="238"/>
        <v>0.16120629775410975</v>
      </c>
      <c r="CI109" s="123">
        <f t="shared" si="239"/>
        <v>0.15597554196775987</v>
      </c>
      <c r="CJ109" s="129">
        <f t="shared" ref="CJ109" si="258">AB109/AB126</f>
        <v>4.1441778570983079E-2</v>
      </c>
      <c r="CK109" s="130">
        <f t="shared" ref="CK109" si="259">AC109/AC126</f>
        <v>4.3286293475776276E-2</v>
      </c>
    </row>
    <row r="110" spans="1:89" ht="13.8" thickTop="1" x14ac:dyDescent="0.25">
      <c r="A110" s="139" t="s">
        <v>24</v>
      </c>
      <c r="B110" s="194">
        <v>1983</v>
      </c>
      <c r="C110" s="188">
        <v>1332</v>
      </c>
      <c r="D110" s="189">
        <v>967</v>
      </c>
      <c r="E110" s="190">
        <v>672</v>
      </c>
      <c r="F110" s="187">
        <v>1552</v>
      </c>
      <c r="G110" s="191">
        <v>808</v>
      </c>
      <c r="H110" s="189">
        <v>2584</v>
      </c>
      <c r="I110" s="190">
        <v>2021</v>
      </c>
      <c r="J110" s="187">
        <v>322</v>
      </c>
      <c r="K110" s="191">
        <v>511</v>
      </c>
      <c r="L110" s="189">
        <v>827</v>
      </c>
      <c r="M110" s="187">
        <v>1670</v>
      </c>
      <c r="N110" s="192">
        <v>1841</v>
      </c>
      <c r="O110" s="195">
        <v>2411</v>
      </c>
      <c r="P110" s="187">
        <v>1184</v>
      </c>
      <c r="Q110" s="191">
        <v>939</v>
      </c>
      <c r="R110" s="189">
        <v>1667</v>
      </c>
      <c r="S110" s="190">
        <v>1261</v>
      </c>
      <c r="T110" s="187">
        <v>266</v>
      </c>
      <c r="U110" s="191">
        <v>426</v>
      </c>
      <c r="V110" s="189">
        <v>860</v>
      </c>
      <c r="W110" s="196">
        <v>2305</v>
      </c>
      <c r="X110" s="187">
        <v>1069</v>
      </c>
      <c r="Y110" s="191">
        <v>663</v>
      </c>
      <c r="Z110" s="189">
        <v>2901</v>
      </c>
      <c r="AA110" s="187">
        <v>2491</v>
      </c>
      <c r="AB110" s="162">
        <f t="shared" si="212"/>
        <v>18023</v>
      </c>
      <c r="AC110" s="165">
        <f t="shared" si="242"/>
        <v>17510</v>
      </c>
      <c r="AE110" s="254" t="str">
        <f>$AE$17</f>
        <v>17:00 - 17:59</v>
      </c>
      <c r="AF110" s="120">
        <f t="shared" ref="AF110:AO111" si="260">SUMIF($A$9:$A$32,$AE110,B$102:B$125)</f>
        <v>2220</v>
      </c>
      <c r="AG110" s="177">
        <f t="shared" si="260"/>
        <v>4579.4855843048053</v>
      </c>
      <c r="AH110" s="121">
        <f t="shared" si="260"/>
        <v>1698</v>
      </c>
      <c r="AI110" s="172">
        <f t="shared" si="260"/>
        <v>1598.8916121694626</v>
      </c>
      <c r="AJ110" s="120">
        <f t="shared" si="260"/>
        <v>1617</v>
      </c>
      <c r="AK110" s="122">
        <f t="shared" si="260"/>
        <v>3237.1117429627525</v>
      </c>
      <c r="AL110" s="121">
        <f t="shared" si="260"/>
        <v>3036</v>
      </c>
      <c r="AM110" s="172">
        <f t="shared" si="260"/>
        <v>5719.7219220926927</v>
      </c>
      <c r="AN110" s="120">
        <f t="shared" si="260"/>
        <v>1325</v>
      </c>
      <c r="AO110" s="122">
        <f t="shared" si="260"/>
        <v>344.98856980381004</v>
      </c>
      <c r="AP110" s="121">
        <f t="shared" ref="AP110:AY111" si="261">SUMIF($A$9:$A$32,$AE110,L$102:L$125)</f>
        <v>3712</v>
      </c>
      <c r="AQ110" s="120">
        <f t="shared" si="261"/>
        <v>1152.6378163207278</v>
      </c>
      <c r="AR110" s="171">
        <f t="shared" si="261"/>
        <v>4965</v>
      </c>
      <c r="AS110" s="173">
        <f t="shared" si="261"/>
        <v>2945.8489053170315</v>
      </c>
      <c r="AT110" s="120">
        <f t="shared" si="261"/>
        <v>2601</v>
      </c>
      <c r="AU110" s="122">
        <f t="shared" si="261"/>
        <v>1903.8771680409441</v>
      </c>
      <c r="AV110" s="121">
        <f t="shared" si="261"/>
        <v>2530</v>
      </c>
      <c r="AW110" s="172">
        <f t="shared" si="261"/>
        <v>3117.0598805800396</v>
      </c>
      <c r="AX110" s="120">
        <f t="shared" si="261"/>
        <v>1883</v>
      </c>
      <c r="AY110" s="122">
        <f t="shared" si="261"/>
        <v>364.17241967586011</v>
      </c>
      <c r="AZ110" s="121">
        <f t="shared" ref="AZ110:BE111" si="262">SUMIF($A$9:$A$32,$AE110,V$102:V$125)</f>
        <v>3737</v>
      </c>
      <c r="BA110" s="172">
        <f t="shared" si="262"/>
        <v>2425.0978106340631</v>
      </c>
      <c r="BB110" s="120">
        <f t="shared" si="262"/>
        <v>3074</v>
      </c>
      <c r="BC110" s="122">
        <f t="shared" si="262"/>
        <v>864.64924651691786</v>
      </c>
      <c r="BD110" s="21">
        <f t="shared" si="262"/>
        <v>4033</v>
      </c>
      <c r="BE110" s="176">
        <f t="shared" si="262"/>
        <v>5999.4573215808932</v>
      </c>
      <c r="BF110" s="162">
        <f>AF110+AH110+AJ110+AL110+AN110+AP110+AR110+AT110+AV110+AX110+AZ110+BB110+BD110</f>
        <v>36431</v>
      </c>
      <c r="BG110" s="163">
        <f>AG110+AI110+AK110+AM110+AO110+AQ110+AS110+AU110+AW110+AY110+BA110+BC110+BE110</f>
        <v>34253</v>
      </c>
      <c r="BI110" s="139" t="s">
        <v>24</v>
      </c>
      <c r="BJ110" s="123">
        <f t="shared" si="243"/>
        <v>0.11002607778949121</v>
      </c>
      <c r="BK110" s="124">
        <f t="shared" si="244"/>
        <v>7.6070816676185038E-2</v>
      </c>
      <c r="BL110" s="125">
        <f t="shared" si="216"/>
        <v>5.3653664761693393E-2</v>
      </c>
      <c r="BM110" s="126">
        <f t="shared" si="217"/>
        <v>3.8378069674471729E-2</v>
      </c>
      <c r="BN110" s="123">
        <f t="shared" si="218"/>
        <v>8.6112189979470677E-2</v>
      </c>
      <c r="BO110" s="124">
        <f t="shared" si="219"/>
        <v>4.6145059965733863E-2</v>
      </c>
      <c r="BP110" s="125">
        <f t="shared" si="220"/>
        <v>0.14337235754313932</v>
      </c>
      <c r="BQ110" s="126">
        <f t="shared" si="221"/>
        <v>0.11541976013706454</v>
      </c>
      <c r="BR110" s="123">
        <f t="shared" si="222"/>
        <v>1.7866060034400489E-2</v>
      </c>
      <c r="BS110" s="124">
        <f t="shared" si="223"/>
        <v>2.9183323814962879E-2</v>
      </c>
      <c r="BT110" s="125">
        <f t="shared" si="224"/>
        <v>4.5885812572823613E-2</v>
      </c>
      <c r="BU110" s="123">
        <f t="shared" si="225"/>
        <v>9.5374071958880646E-2</v>
      </c>
      <c r="BV110" s="127">
        <f t="shared" si="226"/>
        <v>0.10214725628363758</v>
      </c>
      <c r="BW110" s="128">
        <f t="shared" si="227"/>
        <v>0.1376927470017133</v>
      </c>
      <c r="BX110" s="123">
        <f t="shared" si="228"/>
        <v>6.5693835654441549E-2</v>
      </c>
      <c r="BY110" s="124">
        <f t="shared" si="229"/>
        <v>5.3626499143346662E-2</v>
      </c>
      <c r="BZ110" s="125">
        <f t="shared" si="230"/>
        <v>9.2492925706042284E-2</v>
      </c>
      <c r="CA110" s="126">
        <f t="shared" si="231"/>
        <v>7.2015990862364362E-2</v>
      </c>
      <c r="CB110" s="123">
        <f t="shared" si="232"/>
        <v>1.4758919158852577E-2</v>
      </c>
      <c r="CC110" s="124">
        <f t="shared" si="233"/>
        <v>2.4328954882924043E-2</v>
      </c>
      <c r="CD110" s="125">
        <f t="shared" si="234"/>
        <v>4.7716806303057205E-2</v>
      </c>
      <c r="CE110" s="126">
        <f t="shared" si="235"/>
        <v>0.13163906339234724</v>
      </c>
      <c r="CF110" s="123">
        <f t="shared" si="236"/>
        <v>5.9313099927869942E-2</v>
      </c>
      <c r="CG110" s="124">
        <f t="shared" si="237"/>
        <v>3.7864077669902914E-2</v>
      </c>
      <c r="CH110" s="125">
        <f t="shared" si="238"/>
        <v>0.16096099428508018</v>
      </c>
      <c r="CI110" s="123">
        <f t="shared" si="239"/>
        <v>0.1422615648201028</v>
      </c>
      <c r="CJ110" s="129">
        <f t="shared" ref="CJ110" si="263">AB110/AB126</f>
        <v>4.3233686917389907E-2</v>
      </c>
      <c r="CK110" s="130">
        <f t="shared" ref="CK110" si="264">AC110/AC126</f>
        <v>4.2131350681536554E-2</v>
      </c>
    </row>
    <row r="111" spans="1:89" x14ac:dyDescent="0.25">
      <c r="A111" s="131" t="s">
        <v>25</v>
      </c>
      <c r="B111" s="197">
        <v>1991</v>
      </c>
      <c r="C111" s="181">
        <v>1668</v>
      </c>
      <c r="D111" s="182">
        <v>1024</v>
      </c>
      <c r="E111" s="183">
        <v>663</v>
      </c>
      <c r="F111" s="180">
        <v>1565</v>
      </c>
      <c r="G111" s="184">
        <v>874</v>
      </c>
      <c r="H111" s="182">
        <v>2854</v>
      </c>
      <c r="I111" s="183">
        <v>2237</v>
      </c>
      <c r="J111" s="180">
        <v>332</v>
      </c>
      <c r="K111" s="181">
        <v>447</v>
      </c>
      <c r="L111" s="182">
        <v>865</v>
      </c>
      <c r="M111" s="180">
        <v>1775</v>
      </c>
      <c r="N111" s="185">
        <v>1970</v>
      </c>
      <c r="O111" s="198">
        <v>2382</v>
      </c>
      <c r="P111" s="180">
        <v>1298</v>
      </c>
      <c r="Q111" s="181">
        <v>964</v>
      </c>
      <c r="R111" s="182">
        <v>1811</v>
      </c>
      <c r="S111" s="183">
        <v>1438</v>
      </c>
      <c r="T111" s="189">
        <v>354</v>
      </c>
      <c r="U111" s="180">
        <v>447</v>
      </c>
      <c r="V111" s="182">
        <v>1007</v>
      </c>
      <c r="W111" s="199">
        <v>2448</v>
      </c>
      <c r="X111" s="180">
        <v>1096</v>
      </c>
      <c r="Y111" s="184">
        <v>599</v>
      </c>
      <c r="Z111" s="182">
        <v>3065</v>
      </c>
      <c r="AA111" s="180">
        <v>3232</v>
      </c>
      <c r="AB111" s="162">
        <f t="shared" si="212"/>
        <v>19232</v>
      </c>
      <c r="AC111" s="165">
        <f t="shared" si="242"/>
        <v>19174</v>
      </c>
      <c r="AE111" s="256" t="str">
        <f>$AE$18</f>
        <v>18:00 - 18:59</v>
      </c>
      <c r="AF111" s="120">
        <f t="shared" si="260"/>
        <v>2194</v>
      </c>
      <c r="AG111" s="181">
        <f t="shared" si="260"/>
        <v>4910.4035441778169</v>
      </c>
      <c r="AH111" s="182">
        <f t="shared" si="260"/>
        <v>1284</v>
      </c>
      <c r="AI111" s="183">
        <f t="shared" si="260"/>
        <v>1852.7647075085702</v>
      </c>
      <c r="AJ111" s="180">
        <f t="shared" si="260"/>
        <v>1508</v>
      </c>
      <c r="AK111" s="184">
        <f t="shared" si="260"/>
        <v>3290.9976777618049</v>
      </c>
      <c r="AL111" s="182">
        <f t="shared" si="260"/>
        <v>3275</v>
      </c>
      <c r="AM111" s="183">
        <f t="shared" si="260"/>
        <v>6151.8452947030855</v>
      </c>
      <c r="AN111" s="180">
        <f t="shared" si="260"/>
        <v>948</v>
      </c>
      <c r="AO111" s="184">
        <f t="shared" si="260"/>
        <v>318.44528917394672</v>
      </c>
      <c r="AP111" s="182">
        <f t="shared" si="261"/>
        <v>3868</v>
      </c>
      <c r="AQ111" s="180">
        <f t="shared" si="261"/>
        <v>1181.1448910759705</v>
      </c>
      <c r="AR111" s="185">
        <f t="shared" si="261"/>
        <v>5269</v>
      </c>
      <c r="AS111" s="186">
        <f t="shared" si="261"/>
        <v>3225.1379520070773</v>
      </c>
      <c r="AT111" s="180">
        <f t="shared" si="261"/>
        <v>2487</v>
      </c>
      <c r="AU111" s="184">
        <f t="shared" si="261"/>
        <v>2332.5182738029416</v>
      </c>
      <c r="AV111" s="182">
        <f t="shared" si="261"/>
        <v>2443</v>
      </c>
      <c r="AW111" s="183">
        <f t="shared" si="261"/>
        <v>3617.7447196726748</v>
      </c>
      <c r="AX111" s="180">
        <f t="shared" si="261"/>
        <v>1792</v>
      </c>
      <c r="AY111" s="184">
        <f t="shared" si="261"/>
        <v>316.60187437797191</v>
      </c>
      <c r="AZ111" s="182">
        <f t="shared" si="262"/>
        <v>4374</v>
      </c>
      <c r="BA111" s="183">
        <f t="shared" si="262"/>
        <v>2482.0402244830257</v>
      </c>
      <c r="BB111" s="180">
        <f t="shared" si="262"/>
        <v>2656</v>
      </c>
      <c r="BC111" s="184">
        <f t="shared" si="262"/>
        <v>968.5022393011169</v>
      </c>
      <c r="BD111" s="182">
        <f t="shared" si="262"/>
        <v>4309</v>
      </c>
      <c r="BE111" s="180">
        <f t="shared" si="262"/>
        <v>6166.8533119539979</v>
      </c>
      <c r="BF111" s="164">
        <f>SUM(AF111,AH111,AJ111,AL111,AN111,AP111,AR111,AT111,AV111,AX111,AZ111,BB111,BD111)</f>
        <v>36407</v>
      </c>
      <c r="BG111" s="165">
        <f>SUM(AG111,AI111,AK111,AM111,AO111,AQ111,AS111,AU111,AW111,AY111,BA111,BC111,BE111)</f>
        <v>36815</v>
      </c>
      <c r="BI111" s="131" t="s">
        <v>25</v>
      </c>
      <c r="BJ111" s="123">
        <f t="shared" si="243"/>
        <v>0.10352537437603994</v>
      </c>
      <c r="BK111" s="124">
        <f t="shared" si="244"/>
        <v>8.6992802753729004E-2</v>
      </c>
      <c r="BL111" s="125">
        <f t="shared" si="216"/>
        <v>5.3244592346089852E-2</v>
      </c>
      <c r="BM111" s="126">
        <f t="shared" si="217"/>
        <v>3.4578074475852719E-2</v>
      </c>
      <c r="BN111" s="123">
        <f t="shared" si="218"/>
        <v>8.1374792013311145E-2</v>
      </c>
      <c r="BO111" s="124">
        <f t="shared" si="219"/>
        <v>4.5582559716282466E-2</v>
      </c>
      <c r="BP111" s="125">
        <f t="shared" si="220"/>
        <v>0.14839850249584027</v>
      </c>
      <c r="BQ111" s="126">
        <f t="shared" si="221"/>
        <v>0.11666840513194951</v>
      </c>
      <c r="BR111" s="123">
        <f t="shared" si="222"/>
        <v>1.7262895174708817E-2</v>
      </c>
      <c r="BS111" s="124">
        <f t="shared" si="223"/>
        <v>2.3312819442995722E-2</v>
      </c>
      <c r="BT111" s="125">
        <f t="shared" si="224"/>
        <v>4.4977121464226291E-2</v>
      </c>
      <c r="BU111" s="123">
        <f t="shared" si="225"/>
        <v>9.2573276311672059E-2</v>
      </c>
      <c r="BV111" s="127">
        <f t="shared" si="226"/>
        <v>0.10243344425956739</v>
      </c>
      <c r="BW111" s="128">
        <f t="shared" si="227"/>
        <v>0.12423072911233962</v>
      </c>
      <c r="BX111" s="123">
        <f t="shared" si="228"/>
        <v>6.7491680532445919E-2</v>
      </c>
      <c r="BY111" s="124">
        <f t="shared" si="229"/>
        <v>5.0276415979972879E-2</v>
      </c>
      <c r="BZ111" s="125">
        <f t="shared" si="230"/>
        <v>9.4165973377703827E-2</v>
      </c>
      <c r="CA111" s="126">
        <f t="shared" si="231"/>
        <v>7.4997392302075722E-2</v>
      </c>
      <c r="CB111" s="123">
        <f t="shared" si="232"/>
        <v>1.8406821963394344E-2</v>
      </c>
      <c r="CC111" s="124">
        <f t="shared" si="233"/>
        <v>2.3312819442995722E-2</v>
      </c>
      <c r="CD111" s="125">
        <f t="shared" si="234"/>
        <v>5.236064891846922E-2</v>
      </c>
      <c r="CE111" s="126">
        <f t="shared" si="235"/>
        <v>0.12767289037237928</v>
      </c>
      <c r="CF111" s="123">
        <f t="shared" si="236"/>
        <v>5.6988352745424291E-2</v>
      </c>
      <c r="CG111" s="124">
        <f t="shared" si="237"/>
        <v>3.1240221132783977E-2</v>
      </c>
      <c r="CH111" s="125">
        <f t="shared" si="238"/>
        <v>0.1593698003327787</v>
      </c>
      <c r="CI111" s="123">
        <f t="shared" si="239"/>
        <v>0.16856159382497132</v>
      </c>
      <c r="CJ111" s="129">
        <f t="shared" ref="CJ111" si="265">AB111/AB126</f>
        <v>4.6133843799325454E-2</v>
      </c>
      <c r="CK111" s="130">
        <f t="shared" ref="CK111" si="266">AC111/AC126</f>
        <v>4.6135152368234261E-2</v>
      </c>
    </row>
    <row r="112" spans="1:89" ht="13.8" thickBot="1" x14ac:dyDescent="0.3">
      <c r="A112" s="139" t="s">
        <v>26</v>
      </c>
      <c r="B112" s="194">
        <v>1813</v>
      </c>
      <c r="C112" s="188">
        <v>1678</v>
      </c>
      <c r="D112" s="189">
        <v>885</v>
      </c>
      <c r="E112" s="190">
        <v>783</v>
      </c>
      <c r="F112" s="187">
        <v>1318</v>
      </c>
      <c r="G112" s="191">
        <v>958</v>
      </c>
      <c r="H112" s="189">
        <v>2408</v>
      </c>
      <c r="I112" s="190">
        <v>2101</v>
      </c>
      <c r="J112" s="187">
        <v>344</v>
      </c>
      <c r="K112" s="188">
        <v>385</v>
      </c>
      <c r="L112" s="189">
        <v>984</v>
      </c>
      <c r="M112" s="187">
        <v>1506</v>
      </c>
      <c r="N112" s="192">
        <v>1912</v>
      </c>
      <c r="O112" s="195">
        <v>2094</v>
      </c>
      <c r="P112" s="187">
        <v>1262</v>
      </c>
      <c r="Q112" s="188">
        <v>981</v>
      </c>
      <c r="R112" s="189">
        <v>1649</v>
      </c>
      <c r="S112" s="190">
        <v>1276</v>
      </c>
      <c r="T112" s="187">
        <v>309</v>
      </c>
      <c r="U112" s="191">
        <v>484</v>
      </c>
      <c r="V112" s="189">
        <v>1105</v>
      </c>
      <c r="W112" s="196">
        <v>2085</v>
      </c>
      <c r="X112" s="187">
        <v>1022</v>
      </c>
      <c r="Y112" s="191">
        <v>626</v>
      </c>
      <c r="Z112" s="189">
        <v>2999</v>
      </c>
      <c r="AA112" s="187">
        <v>2902</v>
      </c>
      <c r="AB112" s="162">
        <f t="shared" si="212"/>
        <v>18010</v>
      </c>
      <c r="AC112" s="165">
        <f t="shared" si="242"/>
        <v>17859</v>
      </c>
      <c r="AE112" s="254"/>
      <c r="AF112" s="120"/>
      <c r="AG112" s="188"/>
      <c r="AH112" s="189"/>
      <c r="AI112" s="190"/>
      <c r="AJ112" s="187"/>
      <c r="AK112" s="191"/>
      <c r="AL112" s="189"/>
      <c r="AM112" s="190"/>
      <c r="AN112" s="187"/>
      <c r="AO112" s="191"/>
      <c r="AP112" s="189"/>
      <c r="AQ112" s="187"/>
      <c r="AR112" s="192"/>
      <c r="AS112" s="193"/>
      <c r="AT112" s="187"/>
      <c r="AU112" s="191"/>
      <c r="AV112" s="189"/>
      <c r="AW112" s="190"/>
      <c r="AX112" s="187"/>
      <c r="AY112" s="191"/>
      <c r="AZ112" s="189"/>
      <c r="BA112" s="190"/>
      <c r="BB112" s="187"/>
      <c r="BC112" s="191"/>
      <c r="BD112" s="189"/>
      <c r="BE112" s="187"/>
      <c r="BF112" s="164"/>
      <c r="BG112" s="165"/>
      <c r="BI112" s="139" t="s">
        <v>26</v>
      </c>
      <c r="BJ112" s="123">
        <f t="shared" si="243"/>
        <v>0.10066629650194336</v>
      </c>
      <c r="BK112" s="124">
        <f t="shared" si="244"/>
        <v>9.3958228344252201E-2</v>
      </c>
      <c r="BL112" s="125">
        <f t="shared" si="216"/>
        <v>4.9139367018323152E-2</v>
      </c>
      <c r="BM112" s="126">
        <f t="shared" si="217"/>
        <v>4.3843440282210648E-2</v>
      </c>
      <c r="BN112" s="123">
        <f t="shared" si="218"/>
        <v>7.3181565796779563E-2</v>
      </c>
      <c r="BO112" s="124">
        <f t="shared" si="219"/>
        <v>5.3642421188196426E-2</v>
      </c>
      <c r="BP112" s="125">
        <f t="shared" si="220"/>
        <v>0.1337034980566352</v>
      </c>
      <c r="BQ112" s="126">
        <f t="shared" si="221"/>
        <v>0.11764376504843496</v>
      </c>
      <c r="BR112" s="123">
        <f t="shared" si="222"/>
        <v>1.9100499722376457E-2</v>
      </c>
      <c r="BS112" s="124">
        <f t="shared" si="223"/>
        <v>2.1557757993168711E-2</v>
      </c>
      <c r="BT112" s="125">
        <f t="shared" si="224"/>
        <v>5.4636313159355916E-2</v>
      </c>
      <c r="BU112" s="123">
        <f t="shared" si="225"/>
        <v>8.4327229968083325E-2</v>
      </c>
      <c r="BV112" s="127">
        <f t="shared" si="226"/>
        <v>0.10616324264297612</v>
      </c>
      <c r="BW112" s="128">
        <f t="shared" si="227"/>
        <v>0.11725180581219553</v>
      </c>
      <c r="BX112" s="123">
        <f t="shared" si="228"/>
        <v>7.0072182121043866E-2</v>
      </c>
      <c r="BY112" s="124">
        <f t="shared" si="229"/>
        <v>5.4930287250125984E-2</v>
      </c>
      <c r="BZ112" s="125">
        <f t="shared" si="230"/>
        <v>9.1560244308717384E-2</v>
      </c>
      <c r="CA112" s="126">
        <f t="shared" si="231"/>
        <v>7.1448569348787724E-2</v>
      </c>
      <c r="CB112" s="123">
        <f t="shared" si="232"/>
        <v>1.7157134925041645E-2</v>
      </c>
      <c r="CC112" s="124">
        <f t="shared" si="233"/>
        <v>2.7101181477126379E-2</v>
      </c>
      <c r="CD112" s="125">
        <f t="shared" si="234"/>
        <v>6.1354802887284843E-2</v>
      </c>
      <c r="CE112" s="126">
        <f t="shared" si="235"/>
        <v>0.11674785822274483</v>
      </c>
      <c r="CF112" s="123">
        <f t="shared" si="236"/>
        <v>5.6746252082176568E-2</v>
      </c>
      <c r="CG112" s="124">
        <f t="shared" si="237"/>
        <v>3.5052354555126265E-2</v>
      </c>
      <c r="CH112" s="125">
        <f t="shared" si="238"/>
        <v>0.16651860077734593</v>
      </c>
      <c r="CI112" s="123">
        <f t="shared" si="239"/>
        <v>0.16249510050954702</v>
      </c>
      <c r="CJ112" s="129">
        <f t="shared" ref="CJ112" si="267">AB112/AB126</f>
        <v>4.3202502434788452E-2</v>
      </c>
      <c r="CK112" s="130">
        <f t="shared" ref="CK112" si="268">AC112/AC126</f>
        <v>4.2971090338181687E-2</v>
      </c>
    </row>
    <row r="113" spans="1:89" ht="14.4" thickTop="1" thickBot="1" x14ac:dyDescent="0.3">
      <c r="A113" s="131" t="s">
        <v>27</v>
      </c>
      <c r="B113" s="197">
        <v>1503</v>
      </c>
      <c r="C113" s="181">
        <v>1723</v>
      </c>
      <c r="D113" s="182">
        <v>815</v>
      </c>
      <c r="E113" s="183">
        <v>640</v>
      </c>
      <c r="F113" s="180">
        <v>1043</v>
      </c>
      <c r="G113" s="184">
        <v>1169</v>
      </c>
      <c r="H113" s="182">
        <v>2223</v>
      </c>
      <c r="I113" s="183">
        <v>2676</v>
      </c>
      <c r="J113" s="180">
        <v>375</v>
      </c>
      <c r="K113" s="181">
        <v>331</v>
      </c>
      <c r="L113" s="182">
        <v>1179</v>
      </c>
      <c r="M113" s="180">
        <v>1255</v>
      </c>
      <c r="N113" s="185">
        <v>2051</v>
      </c>
      <c r="O113" s="198">
        <v>1903</v>
      </c>
      <c r="P113" s="180">
        <v>1481</v>
      </c>
      <c r="Q113" s="181">
        <v>974</v>
      </c>
      <c r="R113" s="182">
        <v>1400</v>
      </c>
      <c r="S113" s="183">
        <v>1475</v>
      </c>
      <c r="T113" s="180">
        <v>445</v>
      </c>
      <c r="U113" s="184">
        <v>361</v>
      </c>
      <c r="V113" s="182">
        <v>1468</v>
      </c>
      <c r="W113" s="199">
        <v>1722</v>
      </c>
      <c r="X113" s="180">
        <v>1110</v>
      </c>
      <c r="Y113" s="184">
        <v>561</v>
      </c>
      <c r="Z113" s="182">
        <v>2834</v>
      </c>
      <c r="AA113" s="180">
        <v>3097</v>
      </c>
      <c r="AB113" s="162">
        <f t="shared" si="212"/>
        <v>17927</v>
      </c>
      <c r="AC113" s="165">
        <f t="shared" si="242"/>
        <v>17887</v>
      </c>
      <c r="AE113" s="251" t="s">
        <v>13</v>
      </c>
      <c r="AF113" s="14">
        <f t="shared" ref="AF113:BG113" si="269">SUM(AF110:AF112)</f>
        <v>4414</v>
      </c>
      <c r="AG113" s="1">
        <f t="shared" si="269"/>
        <v>9489.8891284826223</v>
      </c>
      <c r="AH113" s="14">
        <f t="shared" si="269"/>
        <v>2982</v>
      </c>
      <c r="AI113" s="1">
        <f t="shared" si="269"/>
        <v>3451.6563196780326</v>
      </c>
      <c r="AJ113" s="14">
        <f t="shared" si="269"/>
        <v>3125</v>
      </c>
      <c r="AK113" s="1">
        <f t="shared" si="269"/>
        <v>6528.1094207245569</v>
      </c>
      <c r="AL113" s="14">
        <f t="shared" si="269"/>
        <v>6311</v>
      </c>
      <c r="AM113" s="1">
        <f t="shared" si="269"/>
        <v>11871.567216795778</v>
      </c>
      <c r="AN113" s="14">
        <f t="shared" si="269"/>
        <v>2273</v>
      </c>
      <c r="AO113" s="1">
        <f t="shared" si="269"/>
        <v>663.4338589777567</v>
      </c>
      <c r="AP113" s="14">
        <f t="shared" si="269"/>
        <v>7580</v>
      </c>
      <c r="AQ113" s="1">
        <f t="shared" si="269"/>
        <v>2333.7827073966982</v>
      </c>
      <c r="AR113" s="14">
        <f t="shared" si="269"/>
        <v>10234</v>
      </c>
      <c r="AS113" s="1">
        <f t="shared" si="269"/>
        <v>6170.9868573241092</v>
      </c>
      <c r="AT113" s="14">
        <f t="shared" si="269"/>
        <v>5088</v>
      </c>
      <c r="AU113" s="1">
        <f t="shared" si="269"/>
        <v>4236.3954418438861</v>
      </c>
      <c r="AV113" s="14">
        <f t="shared" si="269"/>
        <v>4973</v>
      </c>
      <c r="AW113" s="1">
        <f t="shared" si="269"/>
        <v>6734.8046002527144</v>
      </c>
      <c r="AX113" s="14">
        <f t="shared" si="269"/>
        <v>3675</v>
      </c>
      <c r="AY113" s="1">
        <f t="shared" si="269"/>
        <v>680.77429405383202</v>
      </c>
      <c r="AZ113" s="14">
        <f t="shared" si="269"/>
        <v>8111</v>
      </c>
      <c r="BA113" s="1">
        <f t="shared" si="269"/>
        <v>4907.1380351170883</v>
      </c>
      <c r="BB113" s="14">
        <f t="shared" si="269"/>
        <v>5730</v>
      </c>
      <c r="BC113" s="1">
        <f t="shared" si="269"/>
        <v>1833.1514858180349</v>
      </c>
      <c r="BD113" s="14">
        <f t="shared" si="269"/>
        <v>8342</v>
      </c>
      <c r="BE113" s="1">
        <f t="shared" si="269"/>
        <v>12166.310633534891</v>
      </c>
      <c r="BF113" s="166">
        <f t="shared" si="269"/>
        <v>72838</v>
      </c>
      <c r="BG113" s="167">
        <f t="shared" si="269"/>
        <v>71068</v>
      </c>
      <c r="BI113" s="131" t="s">
        <v>27</v>
      </c>
      <c r="BJ113" s="123">
        <f t="shared" si="243"/>
        <v>8.3840017850170132E-2</v>
      </c>
      <c r="BK113" s="124">
        <f t="shared" si="244"/>
        <v>9.632694135405602E-2</v>
      </c>
      <c r="BL113" s="125">
        <f t="shared" si="216"/>
        <v>4.546215206113683E-2</v>
      </c>
      <c r="BM113" s="126">
        <f t="shared" si="217"/>
        <v>3.5780175546486277E-2</v>
      </c>
      <c r="BN113" s="123">
        <f t="shared" si="218"/>
        <v>5.8180398281921127E-2</v>
      </c>
      <c r="BO113" s="124">
        <f t="shared" si="219"/>
        <v>6.5354726896628842E-2</v>
      </c>
      <c r="BP113" s="125">
        <f t="shared" si="220"/>
        <v>0.12400290065264685</v>
      </c>
      <c r="BQ113" s="126">
        <f t="shared" si="221"/>
        <v>0.14960585900374573</v>
      </c>
      <c r="BR113" s="123">
        <f t="shared" si="222"/>
        <v>2.0918168126289955E-2</v>
      </c>
      <c r="BS113" s="124">
        <f t="shared" si="223"/>
        <v>1.8505059540448371E-2</v>
      </c>
      <c r="BT113" s="125">
        <f t="shared" si="224"/>
        <v>6.5766720589055611E-2</v>
      </c>
      <c r="BU113" s="123">
        <f t="shared" si="225"/>
        <v>7.0162687985687935E-2</v>
      </c>
      <c r="BV113" s="127">
        <f t="shared" si="226"/>
        <v>0.11440843420538852</v>
      </c>
      <c r="BW113" s="128">
        <f t="shared" si="227"/>
        <v>0.10639011572650528</v>
      </c>
      <c r="BX113" s="123">
        <f t="shared" si="228"/>
        <v>8.2612818653427789E-2</v>
      </c>
      <c r="BY113" s="124">
        <f t="shared" si="229"/>
        <v>5.4452954659808803E-2</v>
      </c>
      <c r="BZ113" s="125">
        <f t="shared" si="230"/>
        <v>7.8094494338149162E-2</v>
      </c>
      <c r="CA113" s="126">
        <f t="shared" si="231"/>
        <v>8.246212332979258E-2</v>
      </c>
      <c r="CB113" s="123">
        <f t="shared" si="232"/>
        <v>2.482289284319741E-2</v>
      </c>
      <c r="CC113" s="124">
        <f t="shared" si="233"/>
        <v>2.0182255269189913E-2</v>
      </c>
      <c r="CD113" s="125">
        <f t="shared" si="234"/>
        <v>8.1887655491716407E-2</v>
      </c>
      <c r="CE113" s="126">
        <f t="shared" si="235"/>
        <v>9.6271034829764637E-2</v>
      </c>
      <c r="CF113" s="123">
        <f t="shared" si="236"/>
        <v>6.1917777653818264E-2</v>
      </c>
      <c r="CG113" s="124">
        <f t="shared" si="237"/>
        <v>3.1363560127466876E-2</v>
      </c>
      <c r="CH113" s="125">
        <f t="shared" si="238"/>
        <v>0.15808556925308195</v>
      </c>
      <c r="CI113" s="123">
        <f t="shared" si="239"/>
        <v>0.17314250573041873</v>
      </c>
      <c r="CJ113" s="129">
        <f t="shared" ref="CJ113" si="270">AB113/AB126</f>
        <v>4.3003401507409916E-2</v>
      </c>
      <c r="CK113" s="130">
        <f t="shared" ref="CK113" si="271">AC113/AC126</f>
        <v>4.3038462001179001E-2</v>
      </c>
    </row>
    <row r="114" spans="1:89" ht="13.8" thickTop="1" x14ac:dyDescent="0.25">
      <c r="A114" s="139" t="s">
        <v>28</v>
      </c>
      <c r="B114" s="194">
        <v>1488</v>
      </c>
      <c r="C114" s="188">
        <v>2310</v>
      </c>
      <c r="D114" s="189">
        <v>850</v>
      </c>
      <c r="E114" s="190">
        <v>850</v>
      </c>
      <c r="F114" s="187">
        <v>1232</v>
      </c>
      <c r="G114" s="191">
        <v>1591</v>
      </c>
      <c r="H114" s="189">
        <v>2348</v>
      </c>
      <c r="I114" s="190">
        <v>2825</v>
      </c>
      <c r="J114" s="187">
        <v>555</v>
      </c>
      <c r="K114" s="188">
        <v>281</v>
      </c>
      <c r="L114" s="189">
        <v>1991</v>
      </c>
      <c r="M114" s="187">
        <v>1085</v>
      </c>
      <c r="N114" s="192">
        <v>2713</v>
      </c>
      <c r="O114" s="195">
        <v>1881</v>
      </c>
      <c r="P114" s="187">
        <v>1494</v>
      </c>
      <c r="Q114" s="188">
        <v>1080</v>
      </c>
      <c r="R114" s="189">
        <v>1621</v>
      </c>
      <c r="S114" s="190">
        <v>1721</v>
      </c>
      <c r="T114" s="187">
        <v>651</v>
      </c>
      <c r="U114" s="191">
        <v>267</v>
      </c>
      <c r="V114" s="189">
        <v>1808</v>
      </c>
      <c r="W114" s="196">
        <v>1641</v>
      </c>
      <c r="X114" s="187">
        <v>1419</v>
      </c>
      <c r="Y114" s="191">
        <v>509</v>
      </c>
      <c r="Z114" s="189">
        <v>2907</v>
      </c>
      <c r="AA114" s="187">
        <v>3571</v>
      </c>
      <c r="AB114" s="162">
        <f t="shared" si="212"/>
        <v>21077</v>
      </c>
      <c r="AC114" s="165">
        <f t="shared" si="242"/>
        <v>19612</v>
      </c>
      <c r="BI114" s="139" t="s">
        <v>28</v>
      </c>
      <c r="BJ114" s="123">
        <f t="shared" si="243"/>
        <v>7.0598282488020123E-2</v>
      </c>
      <c r="BK114" s="124">
        <f t="shared" si="244"/>
        <v>0.11778502957373037</v>
      </c>
      <c r="BL114" s="125">
        <f t="shared" si="216"/>
        <v>4.0328319969635144E-2</v>
      </c>
      <c r="BM114" s="126">
        <f t="shared" si="217"/>
        <v>4.3340811747909443E-2</v>
      </c>
      <c r="BN114" s="123">
        <f t="shared" si="218"/>
        <v>5.8452341414812356E-2</v>
      </c>
      <c r="BO114" s="124">
        <f t="shared" si="219"/>
        <v>8.1123801754028141E-2</v>
      </c>
      <c r="BP114" s="125">
        <f t="shared" si="220"/>
        <v>0.11140105328082744</v>
      </c>
      <c r="BQ114" s="126">
        <f t="shared" si="221"/>
        <v>0.14404446257393433</v>
      </c>
      <c r="BR114" s="123">
        <f t="shared" si="222"/>
        <v>2.633202068605589E-2</v>
      </c>
      <c r="BS114" s="124">
        <f t="shared" si="223"/>
        <v>1.4327962471955946E-2</v>
      </c>
      <c r="BT114" s="125">
        <f t="shared" si="224"/>
        <v>9.4463158893580687E-2</v>
      </c>
      <c r="BU114" s="123">
        <f t="shared" si="225"/>
        <v>5.5323271466449116E-2</v>
      </c>
      <c r="BV114" s="127">
        <f t="shared" si="226"/>
        <v>0.12871850832661194</v>
      </c>
      <c r="BW114" s="128">
        <f t="shared" si="227"/>
        <v>9.5910666938609015E-2</v>
      </c>
      <c r="BX114" s="123">
        <f t="shared" si="228"/>
        <v>7.0882952981923431E-2</v>
      </c>
      <c r="BY114" s="124">
        <f t="shared" si="229"/>
        <v>5.5068325514990822E-2</v>
      </c>
      <c r="BZ114" s="125">
        <f t="shared" si="230"/>
        <v>7.6908478436210084E-2</v>
      </c>
      <c r="CA114" s="126">
        <f t="shared" si="231"/>
        <v>8.7752396491943704E-2</v>
      </c>
      <c r="CB114" s="123">
        <f t="shared" si="232"/>
        <v>3.0886748588508803E-2</v>
      </c>
      <c r="CC114" s="124">
        <f t="shared" si="233"/>
        <v>1.3614113807872731E-2</v>
      </c>
      <c r="CD114" s="125">
        <f t="shared" si="234"/>
        <v>8.5780708829529817E-2</v>
      </c>
      <c r="CE114" s="126">
        <f t="shared" si="235"/>
        <v>8.3673261268611049E-2</v>
      </c>
      <c r="CF114" s="123">
        <f t="shared" si="236"/>
        <v>6.7324571808132089E-2</v>
      </c>
      <c r="CG114" s="124">
        <f t="shared" si="237"/>
        <v>2.5953497858454008E-2</v>
      </c>
      <c r="CH114" s="125">
        <f t="shared" si="238"/>
        <v>0.1379228542961522</v>
      </c>
      <c r="CI114" s="123">
        <f t="shared" si="239"/>
        <v>0.18208239853151131</v>
      </c>
      <c r="CJ114" s="129">
        <f t="shared" ref="CJ114" si="272">AB114/AB126</f>
        <v>5.0559641522378462E-2</v>
      </c>
      <c r="CK114" s="130">
        <f t="shared" ref="CK114" si="273">AC114/AC126</f>
        <v>4.7189037667978009E-2</v>
      </c>
    </row>
    <row r="115" spans="1:89" x14ac:dyDescent="0.25">
      <c r="A115" s="131" t="s">
        <v>29</v>
      </c>
      <c r="B115" s="197">
        <v>1855</v>
      </c>
      <c r="C115" s="181">
        <v>3247</v>
      </c>
      <c r="D115" s="182">
        <v>1378</v>
      </c>
      <c r="E115" s="183">
        <v>1266</v>
      </c>
      <c r="F115" s="180">
        <v>1612</v>
      </c>
      <c r="G115" s="184">
        <v>2441</v>
      </c>
      <c r="H115" s="182">
        <v>2618</v>
      </c>
      <c r="I115" s="183">
        <v>4418</v>
      </c>
      <c r="J115" s="180">
        <v>966</v>
      </c>
      <c r="K115" s="181">
        <v>332</v>
      </c>
      <c r="L115" s="182">
        <v>2791</v>
      </c>
      <c r="M115" s="180">
        <v>1125</v>
      </c>
      <c r="N115" s="185">
        <v>3614</v>
      </c>
      <c r="O115" s="198">
        <v>2303</v>
      </c>
      <c r="P115" s="180">
        <v>2051</v>
      </c>
      <c r="Q115" s="181">
        <v>1250</v>
      </c>
      <c r="R115" s="182">
        <v>2045</v>
      </c>
      <c r="S115" s="183">
        <v>2288</v>
      </c>
      <c r="T115" s="180">
        <v>1361</v>
      </c>
      <c r="U115" s="184">
        <v>272</v>
      </c>
      <c r="V115" s="182">
        <v>3059</v>
      </c>
      <c r="W115" s="199">
        <v>2069</v>
      </c>
      <c r="X115" s="180">
        <v>2184</v>
      </c>
      <c r="Y115" s="184">
        <v>648</v>
      </c>
      <c r="Z115" s="182">
        <v>3344</v>
      </c>
      <c r="AA115" s="180">
        <v>4561</v>
      </c>
      <c r="AB115" s="162">
        <f t="shared" si="212"/>
        <v>28878</v>
      </c>
      <c r="AC115" s="165">
        <f t="shared" si="242"/>
        <v>26220</v>
      </c>
      <c r="BI115" s="131" t="s">
        <v>29</v>
      </c>
      <c r="BJ115" s="123">
        <f t="shared" si="243"/>
        <v>6.4235750398227029E-2</v>
      </c>
      <c r="BK115" s="124">
        <f t="shared" si="244"/>
        <v>0.12383676582761251</v>
      </c>
      <c r="BL115" s="125">
        <f t="shared" si="216"/>
        <v>4.7717986010111506E-2</v>
      </c>
      <c r="BM115" s="126">
        <f t="shared" si="217"/>
        <v>4.8283752860411901E-2</v>
      </c>
      <c r="BN115" s="123">
        <f t="shared" si="218"/>
        <v>5.5821040238243642E-2</v>
      </c>
      <c r="BO115" s="124">
        <f t="shared" si="219"/>
        <v>9.309687261632342E-2</v>
      </c>
      <c r="BP115" s="125">
        <f t="shared" si="220"/>
        <v>9.0657247731837379E-2</v>
      </c>
      <c r="BQ115" s="126">
        <f t="shared" si="221"/>
        <v>0.1684973302822273</v>
      </c>
      <c r="BR115" s="123">
        <f t="shared" si="222"/>
        <v>3.3451070018699354E-2</v>
      </c>
      <c r="BS115" s="124">
        <f t="shared" si="223"/>
        <v>1.2662090007627766E-2</v>
      </c>
      <c r="BT115" s="125">
        <f t="shared" si="224"/>
        <v>9.6647967310755589E-2</v>
      </c>
      <c r="BU115" s="123">
        <f t="shared" si="225"/>
        <v>4.2906178489702518E-2</v>
      </c>
      <c r="BV115" s="127">
        <f t="shared" si="226"/>
        <v>0.12514717085670754</v>
      </c>
      <c r="BW115" s="128">
        <f t="shared" si="227"/>
        <v>8.7833714721586575E-2</v>
      </c>
      <c r="BX115" s="123">
        <f t="shared" si="228"/>
        <v>7.1022924025209502E-2</v>
      </c>
      <c r="BY115" s="124">
        <f t="shared" si="229"/>
        <v>4.7673531655225018E-2</v>
      </c>
      <c r="BZ115" s="125">
        <f t="shared" si="230"/>
        <v>7.0815153403975345E-2</v>
      </c>
      <c r="CA115" s="126">
        <f t="shared" si="231"/>
        <v>8.7261632341723877E-2</v>
      </c>
      <c r="CB115" s="123">
        <f t="shared" si="232"/>
        <v>4.7129302583281393E-2</v>
      </c>
      <c r="CC115" s="124">
        <f t="shared" si="233"/>
        <v>1.0373760488176963E-2</v>
      </c>
      <c r="CD115" s="125">
        <f t="shared" si="234"/>
        <v>0.10592838839254796</v>
      </c>
      <c r="CE115" s="126">
        <f t="shared" si="235"/>
        <v>7.890922959572845E-2</v>
      </c>
      <c r="CF115" s="123">
        <f t="shared" si="236"/>
        <v>7.562850612923333E-2</v>
      </c>
      <c r="CG115" s="124">
        <f t="shared" si="237"/>
        <v>2.4713958810068649E-2</v>
      </c>
      <c r="CH115" s="125">
        <f t="shared" si="238"/>
        <v>0.11579749290117045</v>
      </c>
      <c r="CI115" s="123">
        <f t="shared" si="239"/>
        <v>0.17395118230358506</v>
      </c>
      <c r="CJ115" s="129">
        <f t="shared" ref="CJ115" si="274">AB115/AB126</f>
        <v>6.9272729889606935E-2</v>
      </c>
      <c r="CK115" s="130">
        <f t="shared" ref="CK115" si="275">AC115/AC126</f>
        <v>6.3088750135344859E-2</v>
      </c>
    </row>
    <row r="116" spans="1:89" x14ac:dyDescent="0.25">
      <c r="A116" s="139" t="s">
        <v>30</v>
      </c>
      <c r="B116" s="280">
        <v>2220</v>
      </c>
      <c r="C116" s="267">
        <v>4579.4855843048053</v>
      </c>
      <c r="D116" s="268">
        <v>1698</v>
      </c>
      <c r="E116" s="269">
        <v>1598.8916121694626</v>
      </c>
      <c r="F116" s="266">
        <v>1617</v>
      </c>
      <c r="G116" s="270">
        <v>3237.1117429627525</v>
      </c>
      <c r="H116" s="268">
        <v>3036</v>
      </c>
      <c r="I116" s="269">
        <v>5719.7219220926927</v>
      </c>
      <c r="J116" s="266">
        <v>1325</v>
      </c>
      <c r="K116" s="267">
        <v>344.98856980381004</v>
      </c>
      <c r="L116" s="268">
        <v>3712</v>
      </c>
      <c r="M116" s="266">
        <v>1152.6378163207278</v>
      </c>
      <c r="N116" s="271">
        <v>4965</v>
      </c>
      <c r="O116" s="281">
        <v>2945.8489053170315</v>
      </c>
      <c r="P116" s="266">
        <v>2601</v>
      </c>
      <c r="Q116" s="267">
        <v>1903.8771680409441</v>
      </c>
      <c r="R116" s="268">
        <v>2530</v>
      </c>
      <c r="S116" s="269">
        <v>3117.0598805800396</v>
      </c>
      <c r="T116" s="266">
        <v>1883</v>
      </c>
      <c r="U116" s="270">
        <v>364.17241967586011</v>
      </c>
      <c r="V116" s="268">
        <v>3737</v>
      </c>
      <c r="W116" s="282">
        <v>2425.0978106340631</v>
      </c>
      <c r="X116" s="266">
        <v>3074</v>
      </c>
      <c r="Y116" s="270">
        <v>864.64924651691786</v>
      </c>
      <c r="Z116" s="268">
        <v>4033</v>
      </c>
      <c r="AA116" s="266">
        <v>5999.4573215808932</v>
      </c>
      <c r="AB116" s="286">
        <f t="shared" si="212"/>
        <v>36431</v>
      </c>
      <c r="AC116" s="287">
        <f t="shared" si="242"/>
        <v>34253</v>
      </c>
      <c r="BI116" s="139" t="s">
        <v>30</v>
      </c>
      <c r="BJ116" s="123">
        <f t="shared" si="243"/>
        <v>6.0937113996321811E-2</v>
      </c>
      <c r="BK116" s="124">
        <f t="shared" si="244"/>
        <v>0.13369589771128967</v>
      </c>
      <c r="BL116" s="125">
        <f t="shared" si="216"/>
        <v>4.6608657462051548E-2</v>
      </c>
      <c r="BM116" s="126">
        <f t="shared" si="217"/>
        <v>4.6678878117813405E-2</v>
      </c>
      <c r="BN116" s="123">
        <f t="shared" si="218"/>
        <v>4.438527627569927E-2</v>
      </c>
      <c r="BO116" s="124">
        <f t="shared" si="219"/>
        <v>9.4505933581372506E-2</v>
      </c>
      <c r="BP116" s="125">
        <f t="shared" si="220"/>
        <v>8.3335620762537393E-2</v>
      </c>
      <c r="BQ116" s="126">
        <f t="shared" si="221"/>
        <v>0.16698455382280947</v>
      </c>
      <c r="BR116" s="123">
        <f t="shared" si="222"/>
        <v>3.6370124344651533E-2</v>
      </c>
      <c r="BS116" s="124">
        <f t="shared" si="223"/>
        <v>1.0071776772948647E-2</v>
      </c>
      <c r="BT116" s="125">
        <f t="shared" si="224"/>
        <v>0.10189124646592188</v>
      </c>
      <c r="BU116" s="123">
        <f t="shared" si="225"/>
        <v>3.3650711363113532E-2</v>
      </c>
      <c r="BV116" s="127">
        <f t="shared" si="226"/>
        <v>0.13628503197826028</v>
      </c>
      <c r="BW116" s="128">
        <f t="shared" si="227"/>
        <v>8.6002653937378673E-2</v>
      </c>
      <c r="BX116" s="123">
        <f t="shared" si="228"/>
        <v>7.1395240317312175E-2</v>
      </c>
      <c r="BY116" s="124">
        <f t="shared" si="229"/>
        <v>5.5582785976146444E-2</v>
      </c>
      <c r="BZ116" s="125">
        <f t="shared" si="230"/>
        <v>6.9446350635447837E-2</v>
      </c>
      <c r="CA116" s="126">
        <f t="shared" si="231"/>
        <v>9.1001076710946177E-2</v>
      </c>
      <c r="CB116" s="123">
        <f t="shared" si="232"/>
        <v>5.1686750295078368E-2</v>
      </c>
      <c r="CC116" s="124">
        <f t="shared" si="233"/>
        <v>1.0631840121328354E-2</v>
      </c>
      <c r="CD116" s="125">
        <f t="shared" si="234"/>
        <v>0.10257747522714172</v>
      </c>
      <c r="CE116" s="126">
        <f t="shared" si="235"/>
        <v>7.0799574070419036E-2</v>
      </c>
      <c r="CF116" s="123">
        <f t="shared" si="236"/>
        <v>8.4378688479591554E-2</v>
      </c>
      <c r="CG116" s="124">
        <f t="shared" si="237"/>
        <v>2.5243022407290393E-2</v>
      </c>
      <c r="CH116" s="125">
        <f t="shared" si="238"/>
        <v>0.11070242375998463</v>
      </c>
      <c r="CI116" s="123">
        <f t="shared" si="239"/>
        <v>0.17515129540714369</v>
      </c>
      <c r="CJ116" s="129">
        <f t="shared" ref="CJ116" si="276">AB116/AB126</f>
        <v>8.739091428105375E-2</v>
      </c>
      <c r="CK116" s="130">
        <f t="shared" ref="CK116" si="277">AC116/AC126</f>
        <v>8.2417199023110885E-2</v>
      </c>
    </row>
    <row r="117" spans="1:89" x14ac:dyDescent="0.25">
      <c r="A117" s="131" t="s">
        <v>31</v>
      </c>
      <c r="B117" s="283">
        <v>2194</v>
      </c>
      <c r="C117" s="274">
        <v>4910.4035441778169</v>
      </c>
      <c r="D117" s="275">
        <v>1284</v>
      </c>
      <c r="E117" s="276">
        <v>1852.7647075085702</v>
      </c>
      <c r="F117" s="273">
        <v>1508</v>
      </c>
      <c r="G117" s="277">
        <v>3290.9976777618049</v>
      </c>
      <c r="H117" s="275">
        <v>3275</v>
      </c>
      <c r="I117" s="276">
        <v>6151.8452947030855</v>
      </c>
      <c r="J117" s="273">
        <v>948</v>
      </c>
      <c r="K117" s="274">
        <v>318.44528917394672</v>
      </c>
      <c r="L117" s="275">
        <v>3868</v>
      </c>
      <c r="M117" s="273">
        <v>1181.1448910759705</v>
      </c>
      <c r="N117" s="278">
        <v>5269</v>
      </c>
      <c r="O117" s="284">
        <v>3225.1379520070773</v>
      </c>
      <c r="P117" s="273">
        <v>2487</v>
      </c>
      <c r="Q117" s="274">
        <v>2332.5182738029416</v>
      </c>
      <c r="R117" s="275">
        <v>2443</v>
      </c>
      <c r="S117" s="276">
        <v>3617.7447196726748</v>
      </c>
      <c r="T117" s="273">
        <v>1792</v>
      </c>
      <c r="U117" s="277">
        <v>316.60187437797191</v>
      </c>
      <c r="V117" s="275">
        <v>4374</v>
      </c>
      <c r="W117" s="285">
        <v>2482.0402244830257</v>
      </c>
      <c r="X117" s="273">
        <v>2656</v>
      </c>
      <c r="Y117" s="277">
        <v>968.5022393011169</v>
      </c>
      <c r="Z117" s="275">
        <v>4309</v>
      </c>
      <c r="AA117" s="273">
        <v>6166.8533119539979</v>
      </c>
      <c r="AB117" s="286">
        <f t="shared" si="212"/>
        <v>36407</v>
      </c>
      <c r="AC117" s="287">
        <f t="shared" si="242"/>
        <v>36815</v>
      </c>
      <c r="BI117" s="131" t="s">
        <v>31</v>
      </c>
      <c r="BJ117" s="123">
        <f t="shared" si="243"/>
        <v>6.0263136210069491E-2</v>
      </c>
      <c r="BK117" s="124">
        <f t="shared" si="244"/>
        <v>0.1333805118614102</v>
      </c>
      <c r="BL117" s="125">
        <f t="shared" si="216"/>
        <v>3.5267942977998734E-2</v>
      </c>
      <c r="BM117" s="126">
        <f t="shared" si="217"/>
        <v>5.0326353592518545E-2</v>
      </c>
      <c r="BN117" s="123">
        <f t="shared" si="218"/>
        <v>4.1420605927431541E-2</v>
      </c>
      <c r="BO117" s="124">
        <f t="shared" si="219"/>
        <v>8.9392847419850735E-2</v>
      </c>
      <c r="BP117" s="125">
        <f t="shared" si="220"/>
        <v>8.9955228390144748E-2</v>
      </c>
      <c r="BQ117" s="126">
        <f t="shared" si="221"/>
        <v>0.16710159703118527</v>
      </c>
      <c r="BR117" s="123">
        <f t="shared" si="222"/>
        <v>2.6038948553849535E-2</v>
      </c>
      <c r="BS117" s="124">
        <f t="shared" si="223"/>
        <v>8.6498788312901458E-3</v>
      </c>
      <c r="BT117" s="125">
        <f t="shared" si="224"/>
        <v>0.10624330485895569</v>
      </c>
      <c r="BU117" s="123">
        <f t="shared" si="225"/>
        <v>3.2083251149693619E-2</v>
      </c>
      <c r="BV117" s="127">
        <f t="shared" si="226"/>
        <v>0.14472491553822067</v>
      </c>
      <c r="BW117" s="128">
        <f t="shared" si="227"/>
        <v>8.7603910145513442E-2</v>
      </c>
      <c r="BX117" s="123">
        <f t="shared" si="228"/>
        <v>6.8311039085890077E-2</v>
      </c>
      <c r="BY117" s="124">
        <f t="shared" si="229"/>
        <v>6.3357823544830688E-2</v>
      </c>
      <c r="BZ117" s="125">
        <f t="shared" si="230"/>
        <v>6.7102480292251493E-2</v>
      </c>
      <c r="CA117" s="126">
        <f t="shared" si="231"/>
        <v>9.8268225442691148E-2</v>
      </c>
      <c r="CB117" s="123">
        <f t="shared" si="232"/>
        <v>4.922130359546241E-2</v>
      </c>
      <c r="CC117" s="124">
        <f t="shared" si="233"/>
        <v>8.5998064478601637E-3</v>
      </c>
      <c r="CD117" s="125">
        <f t="shared" si="234"/>
        <v>0.12014173098579943</v>
      </c>
      <c r="CE117" s="126">
        <f t="shared" si="235"/>
        <v>6.7419264552031122E-2</v>
      </c>
      <c r="CF117" s="123">
        <f t="shared" si="236"/>
        <v>7.295300354327465E-2</v>
      </c>
      <c r="CG117" s="124">
        <f t="shared" si="237"/>
        <v>2.6307272560128124E-2</v>
      </c>
      <c r="CH117" s="125">
        <f t="shared" si="238"/>
        <v>0.11835636004065152</v>
      </c>
      <c r="CI117" s="123">
        <f t="shared" si="239"/>
        <v>0.16750925742099682</v>
      </c>
      <c r="CJ117" s="129">
        <f t="shared" ref="CJ117" si="278">AB117/AB126</f>
        <v>8.7333342928558752E-2</v>
      </c>
      <c r="CK117" s="130">
        <f t="shared" ref="CK117" si="279">AC117/AC126</f>
        <v>8.8581706187365411E-2</v>
      </c>
    </row>
    <row r="118" spans="1:89" x14ac:dyDescent="0.25">
      <c r="A118" s="139" t="s">
        <v>32</v>
      </c>
      <c r="B118" s="194">
        <v>2478</v>
      </c>
      <c r="C118" s="188">
        <v>4007</v>
      </c>
      <c r="D118" s="189">
        <v>999</v>
      </c>
      <c r="E118" s="190">
        <v>1612</v>
      </c>
      <c r="F118" s="187">
        <v>1044</v>
      </c>
      <c r="G118" s="191">
        <v>2989</v>
      </c>
      <c r="H118" s="189">
        <v>3001</v>
      </c>
      <c r="I118" s="190">
        <v>5613</v>
      </c>
      <c r="J118" s="187">
        <v>713</v>
      </c>
      <c r="K118" s="188">
        <v>267</v>
      </c>
      <c r="L118" s="189">
        <v>2914</v>
      </c>
      <c r="M118" s="187">
        <v>1234</v>
      </c>
      <c r="N118" s="192">
        <v>4243</v>
      </c>
      <c r="O118" s="195">
        <v>2923</v>
      </c>
      <c r="P118" s="187">
        <v>1756</v>
      </c>
      <c r="Q118" s="188">
        <v>2067</v>
      </c>
      <c r="R118" s="189">
        <v>2208</v>
      </c>
      <c r="S118" s="190">
        <v>2910</v>
      </c>
      <c r="T118" s="187">
        <v>1064</v>
      </c>
      <c r="U118" s="191">
        <v>334</v>
      </c>
      <c r="V118" s="189">
        <v>3732</v>
      </c>
      <c r="W118" s="196">
        <v>2167</v>
      </c>
      <c r="X118" s="187">
        <v>2087</v>
      </c>
      <c r="Y118" s="191">
        <v>856</v>
      </c>
      <c r="Z118" s="189">
        <v>3727</v>
      </c>
      <c r="AA118" s="187">
        <v>5300</v>
      </c>
      <c r="AB118" s="162">
        <f t="shared" si="212"/>
        <v>29966</v>
      </c>
      <c r="AC118" s="165">
        <f t="shared" si="242"/>
        <v>32279</v>
      </c>
      <c r="BI118" s="139" t="s">
        <v>32</v>
      </c>
      <c r="BJ118" s="123">
        <f t="shared" si="243"/>
        <v>8.2693719548822001E-2</v>
      </c>
      <c r="BK118" s="124">
        <f t="shared" si="244"/>
        <v>0.12413643545339074</v>
      </c>
      <c r="BL118" s="125">
        <f t="shared" si="216"/>
        <v>3.3337782820529932E-2</v>
      </c>
      <c r="BM118" s="126">
        <f t="shared" si="217"/>
        <v>4.9939589206604913E-2</v>
      </c>
      <c r="BN118" s="123">
        <f t="shared" si="218"/>
        <v>3.4839484749382636E-2</v>
      </c>
      <c r="BO118" s="124">
        <f t="shared" si="219"/>
        <v>9.2598903311750677E-2</v>
      </c>
      <c r="BP118" s="125">
        <f t="shared" si="220"/>
        <v>0.10014683307748783</v>
      </c>
      <c r="BQ118" s="126">
        <f t="shared" si="221"/>
        <v>0.1738901452957031</v>
      </c>
      <c r="BR118" s="123">
        <f t="shared" si="222"/>
        <v>2.3793632783821666E-2</v>
      </c>
      <c r="BS118" s="124">
        <f t="shared" si="223"/>
        <v>8.2716317110195486E-3</v>
      </c>
      <c r="BT118" s="125">
        <f t="shared" si="224"/>
        <v>9.724354268170593E-2</v>
      </c>
      <c r="BU118" s="123">
        <f t="shared" si="225"/>
        <v>3.8229189256172746E-2</v>
      </c>
      <c r="BV118" s="127">
        <f t="shared" si="226"/>
        <v>0.14159380631382235</v>
      </c>
      <c r="BW118" s="128">
        <f t="shared" si="227"/>
        <v>9.0554230304532357E-2</v>
      </c>
      <c r="BX118" s="123">
        <f t="shared" si="228"/>
        <v>5.8599746379229795E-2</v>
      </c>
      <c r="BY118" s="124">
        <f t="shared" si="229"/>
        <v>6.4035440998791784E-2</v>
      </c>
      <c r="BZ118" s="125">
        <f t="shared" si="230"/>
        <v>7.3683507975705803E-2</v>
      </c>
      <c r="CA118" s="126">
        <f t="shared" si="231"/>
        <v>9.0151491681898455E-2</v>
      </c>
      <c r="CB118" s="123">
        <f t="shared" si="232"/>
        <v>3.5506907828872725E-2</v>
      </c>
      <c r="CC118" s="124">
        <f t="shared" si="233"/>
        <v>1.0347284612286626E-2</v>
      </c>
      <c r="CD118" s="125">
        <f t="shared" si="234"/>
        <v>0.12454114663285057</v>
      </c>
      <c r="CE118" s="126">
        <f t="shared" si="235"/>
        <v>6.7133430403668024E-2</v>
      </c>
      <c r="CF118" s="123">
        <f t="shared" si="236"/>
        <v>6.9645598344790768E-2</v>
      </c>
      <c r="CG118" s="124">
        <f t="shared" si="237"/>
        <v>2.6518789305740573E-2</v>
      </c>
      <c r="CH118" s="125">
        <f t="shared" si="238"/>
        <v>0.12437429086297805</v>
      </c>
      <c r="CI118" s="123">
        <f t="shared" si="239"/>
        <v>0.16419343845844048</v>
      </c>
      <c r="CJ118" s="129">
        <f t="shared" ref="CJ118" si="280">AB118/AB126</f>
        <v>7.1882631202713529E-2</v>
      </c>
      <c r="CK118" s="130">
        <f t="shared" ref="CK118" si="281">AC118/AC126</f>
        <v>7.766749678180003E-2</v>
      </c>
    </row>
    <row r="119" spans="1:89" x14ac:dyDescent="0.25">
      <c r="A119" s="131" t="s">
        <v>33</v>
      </c>
      <c r="B119" s="197">
        <v>2259</v>
      </c>
      <c r="C119" s="181">
        <v>2910</v>
      </c>
      <c r="D119" s="182">
        <v>742</v>
      </c>
      <c r="E119" s="183">
        <v>1233</v>
      </c>
      <c r="F119" s="180">
        <v>986</v>
      </c>
      <c r="G119" s="184">
        <v>2191</v>
      </c>
      <c r="H119" s="182">
        <v>2486</v>
      </c>
      <c r="I119" s="183">
        <v>4163</v>
      </c>
      <c r="J119" s="180">
        <v>541</v>
      </c>
      <c r="K119" s="181">
        <v>173</v>
      </c>
      <c r="L119" s="182">
        <v>1982</v>
      </c>
      <c r="M119" s="180">
        <v>1205</v>
      </c>
      <c r="N119" s="185">
        <v>3002</v>
      </c>
      <c r="O119" s="198">
        <v>2542</v>
      </c>
      <c r="P119" s="180">
        <v>1218</v>
      </c>
      <c r="Q119" s="181">
        <v>1819</v>
      </c>
      <c r="R119" s="182">
        <v>1852</v>
      </c>
      <c r="S119" s="183">
        <v>2205</v>
      </c>
      <c r="T119" s="180">
        <v>519</v>
      </c>
      <c r="U119" s="184">
        <v>341</v>
      </c>
      <c r="V119" s="182">
        <v>2851</v>
      </c>
      <c r="W119" s="199">
        <v>1743</v>
      </c>
      <c r="X119" s="180">
        <v>1347</v>
      </c>
      <c r="Y119" s="184">
        <v>628</v>
      </c>
      <c r="Z119" s="182">
        <v>2949</v>
      </c>
      <c r="AA119" s="180">
        <v>3761</v>
      </c>
      <c r="AB119" s="162">
        <f t="shared" si="212"/>
        <v>22734</v>
      </c>
      <c r="AC119" s="165">
        <f t="shared" si="242"/>
        <v>24914</v>
      </c>
      <c r="BI119" s="131" t="s">
        <v>33</v>
      </c>
      <c r="BJ119" s="123">
        <f t="shared" si="243"/>
        <v>9.9366587490102923E-2</v>
      </c>
      <c r="BK119" s="124">
        <f t="shared" si="244"/>
        <v>0.11680179818575902</v>
      </c>
      <c r="BL119" s="125">
        <f t="shared" si="216"/>
        <v>3.2638339051640715E-2</v>
      </c>
      <c r="BM119" s="126">
        <f t="shared" si="217"/>
        <v>4.9490246447780363E-2</v>
      </c>
      <c r="BN119" s="123">
        <f t="shared" si="218"/>
        <v>4.3371162136007745E-2</v>
      </c>
      <c r="BO119" s="124">
        <f t="shared" si="219"/>
        <v>8.7942522276631616E-2</v>
      </c>
      <c r="BP119" s="125">
        <f t="shared" si="220"/>
        <v>0.10935163191695259</v>
      </c>
      <c r="BQ119" s="126">
        <f t="shared" si="221"/>
        <v>0.16709480613309785</v>
      </c>
      <c r="BR119" s="123">
        <f t="shared" si="222"/>
        <v>2.3796956100994106E-2</v>
      </c>
      <c r="BS119" s="124">
        <f t="shared" si="223"/>
        <v>6.9438869711808621E-3</v>
      </c>
      <c r="BT119" s="125">
        <f t="shared" si="224"/>
        <v>8.7182194070555122E-2</v>
      </c>
      <c r="BU119" s="123">
        <f t="shared" si="225"/>
        <v>4.8366380348398491E-2</v>
      </c>
      <c r="BV119" s="127">
        <f t="shared" si="226"/>
        <v>0.13204891352159762</v>
      </c>
      <c r="BW119" s="128">
        <f t="shared" si="227"/>
        <v>0.10203098659388296</v>
      </c>
      <c r="BX119" s="123">
        <f t="shared" si="228"/>
        <v>5.3576141462127212E-2</v>
      </c>
      <c r="BY119" s="124">
        <f t="shared" si="229"/>
        <v>7.3011158384843858E-2</v>
      </c>
      <c r="BZ119" s="125">
        <f t="shared" si="230"/>
        <v>8.1463886689539897E-2</v>
      </c>
      <c r="CA119" s="126">
        <f t="shared" si="231"/>
        <v>8.8504455326322548E-2</v>
      </c>
      <c r="CB119" s="123">
        <f t="shared" si="232"/>
        <v>2.2829242544206915E-2</v>
      </c>
      <c r="CC119" s="124">
        <f t="shared" si="233"/>
        <v>1.3687083567472103E-2</v>
      </c>
      <c r="CD119" s="125">
        <f t="shared" si="234"/>
        <v>0.12540687956364915</v>
      </c>
      <c r="CE119" s="126">
        <f t="shared" si="235"/>
        <v>6.9960664686521637E-2</v>
      </c>
      <c r="CF119" s="123">
        <f t="shared" si="236"/>
        <v>5.9250461863288466E-2</v>
      </c>
      <c r="CG119" s="124">
        <f t="shared" si="237"/>
        <v>2.520671108613631E-2</v>
      </c>
      <c r="CH119" s="125">
        <f t="shared" si="238"/>
        <v>0.12971760358933757</v>
      </c>
      <c r="CI119" s="123">
        <f t="shared" si="239"/>
        <v>0.15095929999197238</v>
      </c>
      <c r="CJ119" s="129">
        <f t="shared" ref="CJ119" si="282">AB119/AB126</f>
        <v>5.4534463650887322E-2</v>
      </c>
      <c r="CK119" s="130">
        <f t="shared" ref="CK119" si="283">AC119/AC126</f>
        <v>5.9946343282684278E-2</v>
      </c>
    </row>
    <row r="120" spans="1:89" x14ac:dyDescent="0.25">
      <c r="A120" s="139" t="s">
        <v>34</v>
      </c>
      <c r="B120" s="194">
        <v>837</v>
      </c>
      <c r="C120" s="188">
        <v>2051</v>
      </c>
      <c r="D120" s="189">
        <v>363</v>
      </c>
      <c r="E120" s="190">
        <v>1012</v>
      </c>
      <c r="F120" s="187">
        <v>488</v>
      </c>
      <c r="G120" s="191">
        <v>1701</v>
      </c>
      <c r="H120" s="189">
        <v>1233</v>
      </c>
      <c r="I120" s="190">
        <v>2731</v>
      </c>
      <c r="J120" s="187">
        <v>383</v>
      </c>
      <c r="K120" s="188">
        <v>120</v>
      </c>
      <c r="L120" s="189">
        <v>1396</v>
      </c>
      <c r="M120" s="187">
        <v>737</v>
      </c>
      <c r="N120" s="192">
        <v>2391</v>
      </c>
      <c r="O120" s="195">
        <v>1969</v>
      </c>
      <c r="P120" s="187">
        <v>753</v>
      </c>
      <c r="Q120" s="188">
        <v>1267</v>
      </c>
      <c r="R120" s="189">
        <v>1149</v>
      </c>
      <c r="S120" s="190">
        <v>1634</v>
      </c>
      <c r="T120" s="187">
        <v>401</v>
      </c>
      <c r="U120" s="191">
        <v>313</v>
      </c>
      <c r="V120" s="189">
        <v>2440</v>
      </c>
      <c r="W120" s="196">
        <v>1384</v>
      </c>
      <c r="X120" s="187">
        <v>823</v>
      </c>
      <c r="Y120" s="191">
        <v>548</v>
      </c>
      <c r="Z120" s="189">
        <v>2261</v>
      </c>
      <c r="AA120" s="187">
        <v>2861</v>
      </c>
      <c r="AB120" s="162">
        <f t="shared" si="212"/>
        <v>14918</v>
      </c>
      <c r="AC120" s="165">
        <f t="shared" si="242"/>
        <v>18328</v>
      </c>
      <c r="BI120" s="139" t="s">
        <v>34</v>
      </c>
      <c r="BJ120" s="123">
        <f t="shared" si="243"/>
        <v>5.6106716718058718E-2</v>
      </c>
      <c r="BK120" s="124">
        <f t="shared" si="244"/>
        <v>0.11190528153644697</v>
      </c>
      <c r="BL120" s="125">
        <f t="shared" si="216"/>
        <v>2.4333020512132993E-2</v>
      </c>
      <c r="BM120" s="126">
        <f t="shared" si="217"/>
        <v>5.5216062854648626E-2</v>
      </c>
      <c r="BN120" s="123">
        <f t="shared" si="218"/>
        <v>3.2712159806944634E-2</v>
      </c>
      <c r="BO120" s="124">
        <f t="shared" si="219"/>
        <v>9.2808817110432124E-2</v>
      </c>
      <c r="BP120" s="125">
        <f t="shared" si="220"/>
        <v>8.2651830004021987E-2</v>
      </c>
      <c r="BQ120" s="126">
        <f t="shared" si="221"/>
        <v>0.14900698384984723</v>
      </c>
      <c r="BR120" s="123">
        <f t="shared" si="222"/>
        <v>2.5673682799302856E-2</v>
      </c>
      <c r="BS120" s="124">
        <f t="shared" si="223"/>
        <v>6.5473592317765164E-3</v>
      </c>
      <c r="BT120" s="125">
        <f t="shared" si="224"/>
        <v>9.3578227644456363E-2</v>
      </c>
      <c r="BU120" s="123">
        <f t="shared" si="225"/>
        <v>4.0211697948494107E-2</v>
      </c>
      <c r="BV120" s="127">
        <f t="shared" si="226"/>
        <v>0.16027617643115699</v>
      </c>
      <c r="BW120" s="128">
        <f t="shared" si="227"/>
        <v>0.10743125272806635</v>
      </c>
      <c r="BX120" s="123">
        <f t="shared" si="228"/>
        <v>5.04759351119453E-2</v>
      </c>
      <c r="BY120" s="124">
        <f t="shared" si="229"/>
        <v>6.9129201222173725E-2</v>
      </c>
      <c r="BZ120" s="125">
        <f t="shared" si="230"/>
        <v>7.7021048397908562E-2</v>
      </c>
      <c r="CA120" s="126">
        <f t="shared" si="231"/>
        <v>8.9153208206023571E-2</v>
      </c>
      <c r="CB120" s="123">
        <f t="shared" si="232"/>
        <v>2.6880278857755732E-2</v>
      </c>
      <c r="CC120" s="124">
        <f t="shared" si="233"/>
        <v>1.7077695329550415E-2</v>
      </c>
      <c r="CD120" s="125">
        <f t="shared" si="234"/>
        <v>0.16356079903472315</v>
      </c>
      <c r="CE120" s="126">
        <f t="shared" si="235"/>
        <v>7.5512876473155827E-2</v>
      </c>
      <c r="CF120" s="123">
        <f t="shared" si="236"/>
        <v>5.5168253117039816E-2</v>
      </c>
      <c r="CG120" s="124">
        <f t="shared" si="237"/>
        <v>2.9899607158446095E-2</v>
      </c>
      <c r="CH120" s="125">
        <f t="shared" si="238"/>
        <v>0.15156187156455289</v>
      </c>
      <c r="CI120" s="123">
        <f t="shared" si="239"/>
        <v>0.15609995635093846</v>
      </c>
      <c r="CJ120" s="129">
        <f t="shared" ref="CJ120" si="284">AB120/AB126</f>
        <v>3.5785393188349481E-2</v>
      </c>
      <c r="CK120" s="130">
        <f t="shared" ref="CK120" si="285">AC120/AC126</f>
        <v>4.4099565693386751E-2</v>
      </c>
    </row>
    <row r="121" spans="1:89" x14ac:dyDescent="0.25">
      <c r="A121" s="131" t="s">
        <v>35</v>
      </c>
      <c r="B121" s="197">
        <v>0</v>
      </c>
      <c r="C121" s="181">
        <v>1033</v>
      </c>
      <c r="D121" s="182">
        <v>6</v>
      </c>
      <c r="E121" s="183">
        <v>582</v>
      </c>
      <c r="F121" s="180">
        <v>23</v>
      </c>
      <c r="G121" s="184">
        <v>1012</v>
      </c>
      <c r="H121" s="182">
        <v>104</v>
      </c>
      <c r="I121" s="183">
        <v>1333</v>
      </c>
      <c r="J121" s="180">
        <v>82</v>
      </c>
      <c r="K121" s="181">
        <v>37</v>
      </c>
      <c r="L121" s="182">
        <v>769</v>
      </c>
      <c r="M121" s="180">
        <v>167</v>
      </c>
      <c r="N121" s="185">
        <v>503</v>
      </c>
      <c r="O121" s="198">
        <v>393</v>
      </c>
      <c r="P121" s="180">
        <v>160</v>
      </c>
      <c r="Q121" s="181">
        <v>236</v>
      </c>
      <c r="R121" s="182">
        <v>221</v>
      </c>
      <c r="S121" s="183">
        <v>170</v>
      </c>
      <c r="T121" s="180">
        <v>39</v>
      </c>
      <c r="U121" s="184">
        <v>7</v>
      </c>
      <c r="V121" s="182">
        <v>454</v>
      </c>
      <c r="W121" s="199">
        <v>53</v>
      </c>
      <c r="X121" s="180">
        <v>91</v>
      </c>
      <c r="Y121" s="184">
        <v>15</v>
      </c>
      <c r="Z121" s="182">
        <v>119</v>
      </c>
      <c r="AA121" s="180">
        <v>223</v>
      </c>
      <c r="AB121" s="162">
        <f t="shared" si="212"/>
        <v>2571</v>
      </c>
      <c r="AC121" s="165">
        <f t="shared" si="242"/>
        <v>5261</v>
      </c>
      <c r="BI121" s="131" t="s">
        <v>35</v>
      </c>
      <c r="BJ121" s="123">
        <f t="shared" si="243"/>
        <v>0</v>
      </c>
      <c r="BK121" s="124">
        <f t="shared" si="244"/>
        <v>0.19635050370651969</v>
      </c>
      <c r="BL121" s="125">
        <f t="shared" si="216"/>
        <v>2.3337222870478411E-3</v>
      </c>
      <c r="BM121" s="126">
        <f t="shared" si="217"/>
        <v>0.11062535639612241</v>
      </c>
      <c r="BN121" s="123">
        <f t="shared" si="218"/>
        <v>8.9459354336833916E-3</v>
      </c>
      <c r="BO121" s="124">
        <f t="shared" si="219"/>
        <v>0.19235886713552555</v>
      </c>
      <c r="BP121" s="125">
        <f t="shared" si="220"/>
        <v>4.0451186308829247E-2</v>
      </c>
      <c r="BQ121" s="126">
        <f t="shared" si="221"/>
        <v>0.25337388329214977</v>
      </c>
      <c r="BR121" s="123">
        <f t="shared" si="222"/>
        <v>3.1894204589653828E-2</v>
      </c>
      <c r="BS121" s="124">
        <f t="shared" si="223"/>
        <v>7.0328834822277137E-3</v>
      </c>
      <c r="BT121" s="125">
        <f t="shared" si="224"/>
        <v>0.29910540645663164</v>
      </c>
      <c r="BU121" s="123">
        <f t="shared" si="225"/>
        <v>3.1743014636000759E-2</v>
      </c>
      <c r="BV121" s="127">
        <f t="shared" si="226"/>
        <v>0.19564371839751069</v>
      </c>
      <c r="BW121" s="128">
        <f t="shared" si="227"/>
        <v>7.4700627257175439E-2</v>
      </c>
      <c r="BX121" s="123">
        <f t="shared" si="228"/>
        <v>6.2232594321275765E-2</v>
      </c>
      <c r="BY121" s="124">
        <f t="shared" si="229"/>
        <v>4.4858391940695685E-2</v>
      </c>
      <c r="BZ121" s="125">
        <f t="shared" si="230"/>
        <v>8.5958770906262152E-2</v>
      </c>
      <c r="CA121" s="126">
        <f t="shared" si="231"/>
        <v>3.231324843185706E-2</v>
      </c>
      <c r="CB121" s="123">
        <f t="shared" si="232"/>
        <v>1.5169194865810968E-2</v>
      </c>
      <c r="CC121" s="124">
        <f t="shared" si="233"/>
        <v>1.3305455236647026E-3</v>
      </c>
      <c r="CD121" s="125">
        <f t="shared" si="234"/>
        <v>0.17658498638661999</v>
      </c>
      <c r="CE121" s="126">
        <f t="shared" si="235"/>
        <v>1.007413039346132E-2</v>
      </c>
      <c r="CF121" s="123">
        <f t="shared" si="236"/>
        <v>3.5394788020225595E-2</v>
      </c>
      <c r="CG121" s="124">
        <f t="shared" si="237"/>
        <v>2.8511689792815056E-3</v>
      </c>
      <c r="CH121" s="125">
        <f t="shared" si="238"/>
        <v>4.6285492026448855E-2</v>
      </c>
      <c r="CI121" s="123">
        <f t="shared" si="239"/>
        <v>4.2387378825318379E-2</v>
      </c>
      <c r="CJ121" s="129">
        <f t="shared" ref="CJ121" si="286">AB121/AB126</f>
        <v>6.1673311360267132E-3</v>
      </c>
      <c r="CK121" s="130">
        <f t="shared" ref="CK121" si="287">AC121/AC126</f>
        <v>1.2658654251031628E-2</v>
      </c>
    </row>
    <row r="122" spans="1:89" x14ac:dyDescent="0.25">
      <c r="A122" s="139" t="s">
        <v>36</v>
      </c>
      <c r="B122" s="194"/>
      <c r="C122" s="188"/>
      <c r="D122" s="189"/>
      <c r="E122" s="190"/>
      <c r="F122" s="187"/>
      <c r="G122" s="191"/>
      <c r="H122" s="189"/>
      <c r="I122" s="190"/>
      <c r="J122" s="187"/>
      <c r="K122" s="191"/>
      <c r="L122" s="189"/>
      <c r="M122" s="187"/>
      <c r="N122" s="192"/>
      <c r="O122" s="195"/>
      <c r="P122" s="187"/>
      <c r="Q122" s="191"/>
      <c r="R122" s="189"/>
      <c r="S122" s="190"/>
      <c r="T122" s="187"/>
      <c r="U122" s="191"/>
      <c r="V122" s="189"/>
      <c r="W122" s="190"/>
      <c r="X122" s="187"/>
      <c r="Y122" s="191"/>
      <c r="Z122" s="189"/>
      <c r="AA122" s="187"/>
      <c r="AB122" s="162">
        <f t="shared" si="212"/>
        <v>0</v>
      </c>
      <c r="AC122" s="165">
        <f t="shared" si="242"/>
        <v>0</v>
      </c>
      <c r="BI122" s="139" t="s">
        <v>36</v>
      </c>
      <c r="BJ122" s="123" t="e">
        <f t="shared" si="243"/>
        <v>#DIV/0!</v>
      </c>
      <c r="BK122" s="124" t="e">
        <f t="shared" si="244"/>
        <v>#DIV/0!</v>
      </c>
      <c r="BL122" s="125" t="e">
        <f t="shared" si="216"/>
        <v>#DIV/0!</v>
      </c>
      <c r="BM122" s="126" t="e">
        <f t="shared" si="217"/>
        <v>#DIV/0!</v>
      </c>
      <c r="BN122" s="123" t="e">
        <f t="shared" si="218"/>
        <v>#DIV/0!</v>
      </c>
      <c r="BO122" s="124" t="e">
        <f t="shared" si="219"/>
        <v>#DIV/0!</v>
      </c>
      <c r="BP122" s="125" t="e">
        <f t="shared" si="220"/>
        <v>#DIV/0!</v>
      </c>
      <c r="BQ122" s="126" t="e">
        <f t="shared" si="221"/>
        <v>#DIV/0!</v>
      </c>
      <c r="BR122" s="123" t="e">
        <f t="shared" si="222"/>
        <v>#DIV/0!</v>
      </c>
      <c r="BS122" s="124" t="e">
        <f t="shared" si="223"/>
        <v>#DIV/0!</v>
      </c>
      <c r="BT122" s="125" t="e">
        <f t="shared" si="224"/>
        <v>#DIV/0!</v>
      </c>
      <c r="BU122" s="123" t="e">
        <f t="shared" si="225"/>
        <v>#DIV/0!</v>
      </c>
      <c r="BV122" s="127" t="e">
        <f t="shared" si="226"/>
        <v>#DIV/0!</v>
      </c>
      <c r="BW122" s="128" t="e">
        <f t="shared" si="227"/>
        <v>#DIV/0!</v>
      </c>
      <c r="BX122" s="123" t="e">
        <f t="shared" si="228"/>
        <v>#DIV/0!</v>
      </c>
      <c r="BY122" s="124" t="e">
        <f t="shared" si="229"/>
        <v>#DIV/0!</v>
      </c>
      <c r="BZ122" s="125" t="e">
        <f t="shared" si="230"/>
        <v>#DIV/0!</v>
      </c>
      <c r="CA122" s="126" t="e">
        <f t="shared" si="231"/>
        <v>#DIV/0!</v>
      </c>
      <c r="CB122" s="123" t="e">
        <f t="shared" si="232"/>
        <v>#DIV/0!</v>
      </c>
      <c r="CC122" s="124" t="e">
        <f t="shared" si="233"/>
        <v>#DIV/0!</v>
      </c>
      <c r="CD122" s="125" t="e">
        <f t="shared" si="234"/>
        <v>#DIV/0!</v>
      </c>
      <c r="CE122" s="126" t="e">
        <f t="shared" si="235"/>
        <v>#DIV/0!</v>
      </c>
      <c r="CF122" s="123" t="e">
        <f t="shared" si="236"/>
        <v>#DIV/0!</v>
      </c>
      <c r="CG122" s="124" t="e">
        <f t="shared" si="237"/>
        <v>#DIV/0!</v>
      </c>
      <c r="CH122" s="125" t="e">
        <f t="shared" si="238"/>
        <v>#DIV/0!</v>
      </c>
      <c r="CI122" s="123" t="e">
        <f t="shared" si="239"/>
        <v>#DIV/0!</v>
      </c>
      <c r="CJ122" s="129">
        <f t="shared" ref="CJ122" si="288">AB122/AB126</f>
        <v>0</v>
      </c>
      <c r="CK122" s="130">
        <f t="shared" ref="CK122" si="289">AC122/AC126</f>
        <v>0</v>
      </c>
    </row>
    <row r="123" spans="1:89" x14ac:dyDescent="0.25">
      <c r="A123" s="131" t="s">
        <v>37</v>
      </c>
      <c r="B123" s="56"/>
      <c r="C123" s="57"/>
      <c r="D123" s="133"/>
      <c r="E123" s="134"/>
      <c r="F123" s="132"/>
      <c r="G123" s="135"/>
      <c r="H123" s="133"/>
      <c r="I123" s="134"/>
      <c r="J123" s="132"/>
      <c r="K123" s="135"/>
      <c r="L123" s="133"/>
      <c r="M123" s="132"/>
      <c r="N123" s="136"/>
      <c r="O123" s="137"/>
      <c r="P123" s="132"/>
      <c r="Q123" s="135"/>
      <c r="R123" s="133"/>
      <c r="S123" s="134"/>
      <c r="T123" s="132"/>
      <c r="U123" s="135"/>
      <c r="V123" s="133"/>
      <c r="W123" s="134"/>
      <c r="X123" s="132"/>
      <c r="Y123" s="135"/>
      <c r="Z123" s="138"/>
      <c r="AA123" s="2"/>
      <c r="AB123" s="162">
        <f t="shared" si="212"/>
        <v>0</v>
      </c>
      <c r="AC123" s="165">
        <f t="shared" si="242"/>
        <v>0</v>
      </c>
      <c r="BI123" s="131" t="s">
        <v>37</v>
      </c>
      <c r="BJ123" s="123" t="e">
        <f t="shared" si="243"/>
        <v>#DIV/0!</v>
      </c>
      <c r="BK123" s="124" t="e">
        <f t="shared" si="244"/>
        <v>#DIV/0!</v>
      </c>
      <c r="BL123" s="125" t="e">
        <f t="shared" si="216"/>
        <v>#DIV/0!</v>
      </c>
      <c r="BM123" s="126" t="e">
        <f t="shared" si="217"/>
        <v>#DIV/0!</v>
      </c>
      <c r="BN123" s="123" t="e">
        <f t="shared" si="218"/>
        <v>#DIV/0!</v>
      </c>
      <c r="BO123" s="124" t="e">
        <f t="shared" si="219"/>
        <v>#DIV/0!</v>
      </c>
      <c r="BP123" s="125" t="e">
        <f t="shared" si="220"/>
        <v>#DIV/0!</v>
      </c>
      <c r="BQ123" s="126" t="e">
        <f t="shared" si="221"/>
        <v>#DIV/0!</v>
      </c>
      <c r="BR123" s="123" t="e">
        <f t="shared" si="222"/>
        <v>#DIV/0!</v>
      </c>
      <c r="BS123" s="124" t="e">
        <f t="shared" si="223"/>
        <v>#DIV/0!</v>
      </c>
      <c r="BT123" s="125" t="e">
        <f t="shared" si="224"/>
        <v>#DIV/0!</v>
      </c>
      <c r="BU123" s="123" t="e">
        <f t="shared" si="225"/>
        <v>#DIV/0!</v>
      </c>
      <c r="BV123" s="127" t="e">
        <f t="shared" si="226"/>
        <v>#DIV/0!</v>
      </c>
      <c r="BW123" s="128" t="e">
        <f t="shared" si="227"/>
        <v>#DIV/0!</v>
      </c>
      <c r="BX123" s="123" t="e">
        <f t="shared" si="228"/>
        <v>#DIV/0!</v>
      </c>
      <c r="BY123" s="124" t="e">
        <f t="shared" si="229"/>
        <v>#DIV/0!</v>
      </c>
      <c r="BZ123" s="125" t="e">
        <f t="shared" si="230"/>
        <v>#DIV/0!</v>
      </c>
      <c r="CA123" s="126" t="e">
        <f t="shared" si="231"/>
        <v>#DIV/0!</v>
      </c>
      <c r="CB123" s="123" t="e">
        <f t="shared" si="232"/>
        <v>#DIV/0!</v>
      </c>
      <c r="CC123" s="124" t="e">
        <f t="shared" si="233"/>
        <v>#DIV/0!</v>
      </c>
      <c r="CD123" s="125" t="e">
        <f t="shared" si="234"/>
        <v>#DIV/0!</v>
      </c>
      <c r="CE123" s="126" t="e">
        <f t="shared" si="235"/>
        <v>#DIV/0!</v>
      </c>
      <c r="CF123" s="123" t="e">
        <f t="shared" si="236"/>
        <v>#DIV/0!</v>
      </c>
      <c r="CG123" s="124" t="e">
        <f t="shared" si="237"/>
        <v>#DIV/0!</v>
      </c>
      <c r="CH123" s="125" t="e">
        <f t="shared" si="238"/>
        <v>#DIV/0!</v>
      </c>
      <c r="CI123" s="123" t="e">
        <f t="shared" si="239"/>
        <v>#DIV/0!</v>
      </c>
      <c r="CJ123" s="129">
        <f t="shared" ref="CJ123" si="290">AB123/AB126</f>
        <v>0</v>
      </c>
      <c r="CK123" s="130">
        <f t="shared" ref="CK123" si="291">AC123/AC126</f>
        <v>0</v>
      </c>
    </row>
    <row r="124" spans="1:89" x14ac:dyDescent="0.25">
      <c r="A124" s="139" t="s">
        <v>38</v>
      </c>
      <c r="B124" s="54"/>
      <c r="C124" s="55"/>
      <c r="D124" s="144"/>
      <c r="E124" s="141"/>
      <c r="F124" s="142"/>
      <c r="G124" s="143"/>
      <c r="H124" s="144"/>
      <c r="I124" s="141"/>
      <c r="J124" s="142"/>
      <c r="K124" s="143"/>
      <c r="L124" s="144"/>
      <c r="M124" s="142"/>
      <c r="N124" s="146"/>
      <c r="O124" s="145"/>
      <c r="P124" s="142"/>
      <c r="Q124" s="143"/>
      <c r="R124" s="144"/>
      <c r="S124" s="141"/>
      <c r="T124" s="142"/>
      <c r="U124" s="143"/>
      <c r="V124" s="144"/>
      <c r="W124" s="141"/>
      <c r="X124" s="142"/>
      <c r="Y124" s="143"/>
      <c r="Z124" s="3"/>
      <c r="AA124" s="140"/>
      <c r="AB124" s="162">
        <f t="shared" si="212"/>
        <v>0</v>
      </c>
      <c r="AC124" s="165">
        <f t="shared" si="242"/>
        <v>0</v>
      </c>
      <c r="BI124" s="139" t="s">
        <v>38</v>
      </c>
      <c r="BJ124" s="123" t="e">
        <f t="shared" si="243"/>
        <v>#DIV/0!</v>
      </c>
      <c r="BK124" s="124" t="e">
        <f t="shared" si="244"/>
        <v>#DIV/0!</v>
      </c>
      <c r="BL124" s="125" t="e">
        <f t="shared" si="216"/>
        <v>#DIV/0!</v>
      </c>
      <c r="BM124" s="126" t="e">
        <f t="shared" si="217"/>
        <v>#DIV/0!</v>
      </c>
      <c r="BN124" s="123" t="e">
        <f t="shared" si="218"/>
        <v>#DIV/0!</v>
      </c>
      <c r="BO124" s="124" t="e">
        <f t="shared" si="219"/>
        <v>#DIV/0!</v>
      </c>
      <c r="BP124" s="125" t="e">
        <f t="shared" si="220"/>
        <v>#DIV/0!</v>
      </c>
      <c r="BQ124" s="126" t="e">
        <f t="shared" si="221"/>
        <v>#DIV/0!</v>
      </c>
      <c r="BR124" s="123" t="e">
        <f t="shared" si="222"/>
        <v>#DIV/0!</v>
      </c>
      <c r="BS124" s="124" t="e">
        <f t="shared" si="223"/>
        <v>#DIV/0!</v>
      </c>
      <c r="BT124" s="125" t="e">
        <f t="shared" si="224"/>
        <v>#DIV/0!</v>
      </c>
      <c r="BU124" s="123" t="e">
        <f t="shared" si="225"/>
        <v>#DIV/0!</v>
      </c>
      <c r="BV124" s="127" t="e">
        <f t="shared" si="226"/>
        <v>#DIV/0!</v>
      </c>
      <c r="BW124" s="128" t="e">
        <f t="shared" si="227"/>
        <v>#DIV/0!</v>
      </c>
      <c r="BX124" s="123" t="e">
        <f t="shared" si="228"/>
        <v>#DIV/0!</v>
      </c>
      <c r="BY124" s="124" t="e">
        <f t="shared" si="229"/>
        <v>#DIV/0!</v>
      </c>
      <c r="BZ124" s="125" t="e">
        <f t="shared" si="230"/>
        <v>#DIV/0!</v>
      </c>
      <c r="CA124" s="126" t="e">
        <f t="shared" si="231"/>
        <v>#DIV/0!</v>
      </c>
      <c r="CB124" s="123" t="e">
        <f t="shared" si="232"/>
        <v>#DIV/0!</v>
      </c>
      <c r="CC124" s="124" t="e">
        <f t="shared" si="233"/>
        <v>#DIV/0!</v>
      </c>
      <c r="CD124" s="125" t="e">
        <f t="shared" si="234"/>
        <v>#DIV/0!</v>
      </c>
      <c r="CE124" s="126" t="e">
        <f t="shared" si="235"/>
        <v>#DIV/0!</v>
      </c>
      <c r="CF124" s="123" t="e">
        <f t="shared" si="236"/>
        <v>#DIV/0!</v>
      </c>
      <c r="CG124" s="124" t="e">
        <f t="shared" si="237"/>
        <v>#DIV/0!</v>
      </c>
      <c r="CH124" s="125" t="e">
        <f t="shared" si="238"/>
        <v>#DIV/0!</v>
      </c>
      <c r="CI124" s="123" t="e">
        <f t="shared" si="239"/>
        <v>#DIV/0!</v>
      </c>
      <c r="CJ124" s="129">
        <f t="shared" ref="CJ124" si="292">AB124/AB126</f>
        <v>0</v>
      </c>
      <c r="CK124" s="130">
        <f t="shared" ref="CK124" si="293">AC124/AC126</f>
        <v>0</v>
      </c>
    </row>
    <row r="125" spans="1:89" ht="13.8" thickBot="1" x14ac:dyDescent="0.3">
      <c r="A125" s="131" t="s">
        <v>39</v>
      </c>
      <c r="B125" s="56"/>
      <c r="C125" s="57"/>
      <c r="D125" s="133"/>
      <c r="E125" s="134"/>
      <c r="F125" s="132"/>
      <c r="G125" s="135"/>
      <c r="H125" s="133"/>
      <c r="I125" s="134"/>
      <c r="J125" s="132"/>
      <c r="K125" s="135"/>
      <c r="L125" s="133"/>
      <c r="M125" s="132"/>
      <c r="N125" s="136"/>
      <c r="O125" s="137"/>
      <c r="P125" s="132"/>
      <c r="Q125" s="135"/>
      <c r="R125" s="133"/>
      <c r="S125" s="134"/>
      <c r="T125" s="132"/>
      <c r="U125" s="135"/>
      <c r="V125" s="133"/>
      <c r="W125" s="134"/>
      <c r="X125" s="132"/>
      <c r="Y125" s="135"/>
      <c r="Z125" s="138"/>
      <c r="AA125" s="2"/>
      <c r="AB125" s="162">
        <f t="shared" si="212"/>
        <v>0</v>
      </c>
      <c r="AC125" s="165">
        <f t="shared" si="242"/>
        <v>0</v>
      </c>
      <c r="BI125" s="131" t="s">
        <v>39</v>
      </c>
      <c r="BJ125" s="123" t="e">
        <f t="shared" si="243"/>
        <v>#DIV/0!</v>
      </c>
      <c r="BK125" s="124" t="e">
        <f t="shared" si="244"/>
        <v>#DIV/0!</v>
      </c>
      <c r="BL125" s="125" t="e">
        <f t="shared" si="216"/>
        <v>#DIV/0!</v>
      </c>
      <c r="BM125" s="126" t="e">
        <f t="shared" si="217"/>
        <v>#DIV/0!</v>
      </c>
      <c r="BN125" s="123" t="e">
        <f t="shared" si="218"/>
        <v>#DIV/0!</v>
      </c>
      <c r="BO125" s="124" t="e">
        <f t="shared" si="219"/>
        <v>#DIV/0!</v>
      </c>
      <c r="BP125" s="125" t="e">
        <f t="shared" si="220"/>
        <v>#DIV/0!</v>
      </c>
      <c r="BQ125" s="126" t="e">
        <f t="shared" si="221"/>
        <v>#DIV/0!</v>
      </c>
      <c r="BR125" s="123" t="e">
        <f t="shared" si="222"/>
        <v>#DIV/0!</v>
      </c>
      <c r="BS125" s="124" t="e">
        <f t="shared" si="223"/>
        <v>#DIV/0!</v>
      </c>
      <c r="BT125" s="125" t="e">
        <f t="shared" si="224"/>
        <v>#DIV/0!</v>
      </c>
      <c r="BU125" s="123" t="e">
        <f t="shared" si="225"/>
        <v>#DIV/0!</v>
      </c>
      <c r="BV125" s="127" t="e">
        <f t="shared" si="226"/>
        <v>#DIV/0!</v>
      </c>
      <c r="BW125" s="128" t="e">
        <f t="shared" si="227"/>
        <v>#DIV/0!</v>
      </c>
      <c r="BX125" s="123" t="e">
        <f t="shared" si="228"/>
        <v>#DIV/0!</v>
      </c>
      <c r="BY125" s="124" t="e">
        <f t="shared" si="229"/>
        <v>#DIV/0!</v>
      </c>
      <c r="BZ125" s="125" t="e">
        <f t="shared" si="230"/>
        <v>#DIV/0!</v>
      </c>
      <c r="CA125" s="126" t="e">
        <f t="shared" si="231"/>
        <v>#DIV/0!</v>
      </c>
      <c r="CB125" s="123" t="e">
        <f t="shared" si="232"/>
        <v>#DIV/0!</v>
      </c>
      <c r="CC125" s="124" t="e">
        <f t="shared" si="233"/>
        <v>#DIV/0!</v>
      </c>
      <c r="CD125" s="125" t="e">
        <f t="shared" si="234"/>
        <v>#DIV/0!</v>
      </c>
      <c r="CE125" s="126" t="e">
        <f t="shared" si="235"/>
        <v>#DIV/0!</v>
      </c>
      <c r="CF125" s="123" t="e">
        <f t="shared" si="236"/>
        <v>#DIV/0!</v>
      </c>
      <c r="CG125" s="124" t="e">
        <f t="shared" si="237"/>
        <v>#DIV/0!</v>
      </c>
      <c r="CH125" s="125" t="e">
        <f t="shared" si="238"/>
        <v>#DIV/0!</v>
      </c>
      <c r="CI125" s="123" t="e">
        <f t="shared" si="239"/>
        <v>#DIV/0!</v>
      </c>
      <c r="CJ125" s="129">
        <f t="shared" ref="CJ125" si="294">AB125/AB126</f>
        <v>0</v>
      </c>
      <c r="CK125" s="130">
        <f t="shared" ref="CK125" si="295">AC125/AC126</f>
        <v>0</v>
      </c>
    </row>
    <row r="126" spans="1:89" ht="14.4" thickTop="1" thickBot="1" x14ac:dyDescent="0.3">
      <c r="A126" s="251" t="s">
        <v>13</v>
      </c>
      <c r="B126" s="14">
        <f t="shared" ref="B126" si="296">SUM(B103:B125)</f>
        <v>40387</v>
      </c>
      <c r="C126" s="1">
        <f t="shared" ref="C126" si="297">SUM(C103:C125)</f>
        <v>39764.348936326984</v>
      </c>
      <c r="D126" s="14">
        <f t="shared" ref="D126" si="298">SUM(D103:D125)</f>
        <v>20060</v>
      </c>
      <c r="E126" s="1">
        <f t="shared" ref="E126" si="299">SUM(E103:E125)</f>
        <v>18237.488488619842</v>
      </c>
      <c r="F126" s="14">
        <f t="shared" ref="F126" si="300">SUM(F103:F125)</f>
        <v>29957</v>
      </c>
      <c r="G126" s="1">
        <f t="shared" ref="G126" si="301">SUM(G103:G125)</f>
        <v>29066.198013065921</v>
      </c>
      <c r="H126" s="14">
        <f t="shared" ref="H126" si="302">SUM(H103:H125)</f>
        <v>47645</v>
      </c>
      <c r="I126" s="1">
        <f t="shared" ref="I126" si="303">SUM(I103:I125)</f>
        <v>54342.339232765124</v>
      </c>
      <c r="J126" s="14">
        <f t="shared" ref="J126" si="304">SUM(J103:J125)</f>
        <v>8380</v>
      </c>
      <c r="K126" s="1">
        <f t="shared" ref="K126" si="305">SUM(K103:K125)</f>
        <v>8706.6756204482517</v>
      </c>
      <c r="L126" s="14">
        <f t="shared" ref="L126" si="306">SUM(L103:L125)</f>
        <v>28786</v>
      </c>
      <c r="M126" s="1">
        <f t="shared" ref="M126" si="307">SUM(M103:M125)</f>
        <v>30823.641744531531</v>
      </c>
      <c r="N126" s="14">
        <f t="shared" ref="N126" si="308">SUM(N103:N125)</f>
        <v>49416</v>
      </c>
      <c r="O126" s="1">
        <f t="shared" ref="O126" si="309">SUM(O103:O125)</f>
        <v>47950.091011173849</v>
      </c>
      <c r="P126" s="14">
        <f t="shared" ref="P126" si="310">SUM(P103:P125)</f>
        <v>27991</v>
      </c>
      <c r="Q126" s="1">
        <f t="shared" ref="Q126" si="311">SUM(Q103:Q125)</f>
        <v>26069.716657953548</v>
      </c>
      <c r="R126" s="14">
        <f t="shared" ref="R126" si="312">SUM(R103:R125)</f>
        <v>34746</v>
      </c>
      <c r="S126" s="1">
        <f t="shared" ref="S126" si="313">SUM(S103:S125)</f>
        <v>33231.867078245414</v>
      </c>
      <c r="T126" s="14">
        <f t="shared" ref="T126" si="314">SUM(T103:T125)</f>
        <v>11022</v>
      </c>
      <c r="U126" s="1">
        <f t="shared" ref="U126" si="315">SUM(U103:U125)</f>
        <v>10661.840741794704</v>
      </c>
      <c r="V126" s="14">
        <f t="shared" ref="V126" si="316">SUM(V103:V125)</f>
        <v>33429</v>
      </c>
      <c r="W126" s="1">
        <f t="shared" ref="W126" si="317">SUM(W103:W125)</f>
        <v>40200.225589446462</v>
      </c>
      <c r="X126" s="14">
        <f t="shared" ref="X126" si="318">SUM(X103:X125)</f>
        <v>26863</v>
      </c>
      <c r="Y126" s="1">
        <f t="shared" ref="Y126" si="319">SUM(Y103:Y125)</f>
        <v>15580.196522711783</v>
      </c>
      <c r="Z126" s="14">
        <f t="shared" ref="Z126" si="320">SUM(Z103:Z125)</f>
        <v>58192</v>
      </c>
      <c r="AA126" s="1">
        <f t="shared" ref="AA126" si="321">SUM(AA103:AA125)</f>
        <v>60970.370362916598</v>
      </c>
      <c r="AB126" s="166">
        <f t="shared" ref="AB126:AC126" si="322">SUM(AB102:AB125)</f>
        <v>416874</v>
      </c>
      <c r="AC126" s="167">
        <f t="shared" si="322"/>
        <v>415605</v>
      </c>
      <c r="BI126" s="251" t="s">
        <v>13</v>
      </c>
      <c r="BJ126" s="147" t="e">
        <f>SUM(BJ102:BJ125)</f>
        <v>#DIV/0!</v>
      </c>
      <c r="BK126" s="148" t="e">
        <f t="shared" ref="BK126:CK126" si="323">SUM(BK102:BK125)</f>
        <v>#DIV/0!</v>
      </c>
      <c r="BL126" s="147" t="e">
        <f t="shared" si="323"/>
        <v>#DIV/0!</v>
      </c>
      <c r="BM126" s="148" t="e">
        <f t="shared" si="323"/>
        <v>#DIV/0!</v>
      </c>
      <c r="BN126" s="147" t="e">
        <f t="shared" si="323"/>
        <v>#DIV/0!</v>
      </c>
      <c r="BO126" s="148" t="e">
        <f t="shared" si="323"/>
        <v>#DIV/0!</v>
      </c>
      <c r="BP126" s="147" t="e">
        <f t="shared" si="323"/>
        <v>#DIV/0!</v>
      </c>
      <c r="BQ126" s="148" t="e">
        <f t="shared" si="323"/>
        <v>#DIV/0!</v>
      </c>
      <c r="BR126" s="147" t="e">
        <f t="shared" si="323"/>
        <v>#DIV/0!</v>
      </c>
      <c r="BS126" s="148" t="e">
        <f t="shared" si="323"/>
        <v>#DIV/0!</v>
      </c>
      <c r="BT126" s="147" t="e">
        <f t="shared" si="323"/>
        <v>#DIV/0!</v>
      </c>
      <c r="BU126" s="148" t="e">
        <f t="shared" si="323"/>
        <v>#DIV/0!</v>
      </c>
      <c r="BV126" s="147" t="e">
        <f t="shared" si="323"/>
        <v>#DIV/0!</v>
      </c>
      <c r="BW126" s="148" t="e">
        <f t="shared" si="323"/>
        <v>#DIV/0!</v>
      </c>
      <c r="BX126" s="147" t="e">
        <f t="shared" si="323"/>
        <v>#DIV/0!</v>
      </c>
      <c r="BY126" s="148" t="e">
        <f t="shared" si="323"/>
        <v>#DIV/0!</v>
      </c>
      <c r="BZ126" s="147" t="e">
        <f t="shared" si="323"/>
        <v>#DIV/0!</v>
      </c>
      <c r="CA126" s="148" t="e">
        <f t="shared" si="323"/>
        <v>#DIV/0!</v>
      </c>
      <c r="CB126" s="147" t="e">
        <f t="shared" si="323"/>
        <v>#DIV/0!</v>
      </c>
      <c r="CC126" s="148" t="e">
        <f t="shared" si="323"/>
        <v>#DIV/0!</v>
      </c>
      <c r="CD126" s="147" t="e">
        <f t="shared" si="323"/>
        <v>#DIV/0!</v>
      </c>
      <c r="CE126" s="148" t="e">
        <f t="shared" si="323"/>
        <v>#DIV/0!</v>
      </c>
      <c r="CF126" s="147" t="e">
        <f t="shared" si="323"/>
        <v>#DIV/0!</v>
      </c>
      <c r="CG126" s="148" t="e">
        <f t="shared" si="323"/>
        <v>#DIV/0!</v>
      </c>
      <c r="CH126" s="147" t="e">
        <f t="shared" si="323"/>
        <v>#DIV/0!</v>
      </c>
      <c r="CI126" s="148" t="e">
        <f t="shared" si="323"/>
        <v>#DIV/0!</v>
      </c>
      <c r="CJ126" s="147">
        <f t="shared" si="323"/>
        <v>1</v>
      </c>
      <c r="CK126" s="148">
        <f t="shared" si="323"/>
        <v>1</v>
      </c>
    </row>
    <row r="127" spans="1:89" ht="13.8" thickTop="1" x14ac:dyDescent="0.25">
      <c r="A127" s="178"/>
    </row>
    <row r="129" spans="1:89" x14ac:dyDescent="0.25">
      <c r="A129" s="305">
        <f>+A98+1</f>
        <v>45143</v>
      </c>
      <c r="B129" s="305"/>
      <c r="C129" s="305"/>
      <c r="D129" s="305"/>
      <c r="BI129" s="304">
        <f>+BI98+1</f>
        <v>45143</v>
      </c>
      <c r="BJ129" s="304"/>
      <c r="BK129" s="304"/>
      <c r="BL129" s="304"/>
    </row>
    <row r="130" spans="1:89" ht="13.8" thickBot="1" x14ac:dyDescent="0.3">
      <c r="AE130" t="s">
        <v>84</v>
      </c>
    </row>
    <row r="131" spans="1:89" ht="14.4" thickTop="1" thickBot="1" x14ac:dyDescent="0.3">
      <c r="A131" s="296" t="s">
        <v>0</v>
      </c>
      <c r="B131" s="298" t="s">
        <v>1</v>
      </c>
      <c r="C131" s="299"/>
      <c r="D131" s="298" t="s">
        <v>2</v>
      </c>
      <c r="E131" s="299"/>
      <c r="F131" s="298" t="s">
        <v>3</v>
      </c>
      <c r="G131" s="299"/>
      <c r="H131" s="298" t="s">
        <v>4</v>
      </c>
      <c r="I131" s="299"/>
      <c r="J131" s="298" t="s">
        <v>5</v>
      </c>
      <c r="K131" s="299"/>
      <c r="L131" s="298" t="s">
        <v>6</v>
      </c>
      <c r="M131" s="299"/>
      <c r="N131" s="298" t="s">
        <v>7</v>
      </c>
      <c r="O131" s="299"/>
      <c r="P131" s="298" t="s">
        <v>8</v>
      </c>
      <c r="Q131" s="299"/>
      <c r="R131" s="298" t="s">
        <v>9</v>
      </c>
      <c r="S131" s="299"/>
      <c r="T131" s="298" t="s">
        <v>10</v>
      </c>
      <c r="U131" s="299"/>
      <c r="V131" s="298" t="s">
        <v>11</v>
      </c>
      <c r="W131" s="299"/>
      <c r="X131" s="298" t="s">
        <v>12</v>
      </c>
      <c r="Y131" s="299"/>
      <c r="Z131" s="300" t="s">
        <v>40</v>
      </c>
      <c r="AA131" s="301"/>
      <c r="AB131" s="302" t="s">
        <v>41</v>
      </c>
      <c r="AC131" s="303"/>
      <c r="AE131" s="296" t="s">
        <v>0</v>
      </c>
      <c r="AF131" s="298" t="s">
        <v>1</v>
      </c>
      <c r="AG131" s="299"/>
      <c r="AH131" s="298" t="s">
        <v>2</v>
      </c>
      <c r="AI131" s="299"/>
      <c r="AJ131" s="298" t="s">
        <v>3</v>
      </c>
      <c r="AK131" s="299"/>
      <c r="AL131" s="298" t="s">
        <v>4</v>
      </c>
      <c r="AM131" s="299"/>
      <c r="AN131" s="298" t="s">
        <v>5</v>
      </c>
      <c r="AO131" s="299"/>
      <c r="AP131" s="298" t="s">
        <v>6</v>
      </c>
      <c r="AQ131" s="299"/>
      <c r="AR131" s="298" t="s">
        <v>7</v>
      </c>
      <c r="AS131" s="299"/>
      <c r="AT131" s="298" t="s">
        <v>8</v>
      </c>
      <c r="AU131" s="299"/>
      <c r="AV131" s="298" t="s">
        <v>9</v>
      </c>
      <c r="AW131" s="299"/>
      <c r="AX131" s="298" t="s">
        <v>10</v>
      </c>
      <c r="AY131" s="299"/>
      <c r="AZ131" s="298" t="s">
        <v>11</v>
      </c>
      <c r="BA131" s="299"/>
      <c r="BB131" s="298" t="s">
        <v>12</v>
      </c>
      <c r="BC131" s="299"/>
      <c r="BD131" s="300" t="s">
        <v>40</v>
      </c>
      <c r="BE131" s="301"/>
      <c r="BF131" s="302" t="s">
        <v>41</v>
      </c>
      <c r="BG131" s="303"/>
      <c r="BI131" s="296" t="s">
        <v>0</v>
      </c>
      <c r="BJ131" s="298" t="s">
        <v>1</v>
      </c>
      <c r="BK131" s="299"/>
      <c r="BL131" s="298" t="s">
        <v>2</v>
      </c>
      <c r="BM131" s="299"/>
      <c r="BN131" s="298" t="s">
        <v>3</v>
      </c>
      <c r="BO131" s="299"/>
      <c r="BP131" s="298" t="s">
        <v>4</v>
      </c>
      <c r="BQ131" s="299"/>
      <c r="BR131" s="298" t="s">
        <v>5</v>
      </c>
      <c r="BS131" s="299"/>
      <c r="BT131" s="298" t="s">
        <v>6</v>
      </c>
      <c r="BU131" s="299"/>
      <c r="BV131" s="298" t="s">
        <v>7</v>
      </c>
      <c r="BW131" s="299"/>
      <c r="BX131" s="298" t="s">
        <v>8</v>
      </c>
      <c r="BY131" s="299"/>
      <c r="BZ131" s="298" t="s">
        <v>9</v>
      </c>
      <c r="CA131" s="299"/>
      <c r="CB131" s="298" t="s">
        <v>10</v>
      </c>
      <c r="CC131" s="299"/>
      <c r="CD131" s="298" t="s">
        <v>11</v>
      </c>
      <c r="CE131" s="299"/>
      <c r="CF131" s="298" t="s">
        <v>12</v>
      </c>
      <c r="CG131" s="299"/>
      <c r="CH131" s="300" t="s">
        <v>40</v>
      </c>
      <c r="CI131" s="301"/>
      <c r="CJ131" s="298" t="s">
        <v>41</v>
      </c>
      <c r="CK131" s="299"/>
    </row>
    <row r="132" spans="1:89" ht="15" thickTop="1" thickBot="1" x14ac:dyDescent="0.35">
      <c r="A132" s="297"/>
      <c r="B132" s="111" t="s">
        <v>14</v>
      </c>
      <c r="C132" s="112" t="s">
        <v>15</v>
      </c>
      <c r="D132" s="113" t="s">
        <v>14</v>
      </c>
      <c r="E132" s="114" t="s">
        <v>15</v>
      </c>
      <c r="F132" s="111" t="s">
        <v>14</v>
      </c>
      <c r="G132" s="112" t="s">
        <v>15</v>
      </c>
      <c r="H132" s="113" t="s">
        <v>14</v>
      </c>
      <c r="I132" s="114" t="s">
        <v>15</v>
      </c>
      <c r="J132" s="111" t="s">
        <v>14</v>
      </c>
      <c r="K132" s="112" t="s">
        <v>15</v>
      </c>
      <c r="L132" s="113" t="s">
        <v>14</v>
      </c>
      <c r="M132" s="111" t="s">
        <v>15</v>
      </c>
      <c r="N132" s="115" t="s">
        <v>14</v>
      </c>
      <c r="O132" s="116" t="s">
        <v>15</v>
      </c>
      <c r="P132" s="111" t="s">
        <v>14</v>
      </c>
      <c r="Q132" s="112" t="s">
        <v>15</v>
      </c>
      <c r="R132" s="113" t="s">
        <v>14</v>
      </c>
      <c r="S132" s="114" t="s">
        <v>15</v>
      </c>
      <c r="T132" s="111" t="s">
        <v>14</v>
      </c>
      <c r="U132" s="112" t="s">
        <v>15</v>
      </c>
      <c r="V132" s="113" t="s">
        <v>14</v>
      </c>
      <c r="W132" s="114" t="s">
        <v>15</v>
      </c>
      <c r="X132" s="111" t="s">
        <v>14</v>
      </c>
      <c r="Y132" s="112" t="s">
        <v>15</v>
      </c>
      <c r="Z132" s="26" t="s">
        <v>14</v>
      </c>
      <c r="AA132" s="117" t="s">
        <v>15</v>
      </c>
      <c r="AB132" s="168" t="s">
        <v>14</v>
      </c>
      <c r="AC132" s="169" t="s">
        <v>15</v>
      </c>
      <c r="AE132" s="297"/>
      <c r="AF132" s="111" t="s">
        <v>14</v>
      </c>
      <c r="AG132" s="112" t="s">
        <v>15</v>
      </c>
      <c r="AH132" s="113" t="s">
        <v>14</v>
      </c>
      <c r="AI132" s="114" t="s">
        <v>15</v>
      </c>
      <c r="AJ132" s="111" t="s">
        <v>14</v>
      </c>
      <c r="AK132" s="112" t="s">
        <v>15</v>
      </c>
      <c r="AL132" s="113" t="s">
        <v>14</v>
      </c>
      <c r="AM132" s="114" t="s">
        <v>15</v>
      </c>
      <c r="AN132" s="111" t="s">
        <v>14</v>
      </c>
      <c r="AO132" s="112" t="s">
        <v>15</v>
      </c>
      <c r="AP132" s="113" t="s">
        <v>14</v>
      </c>
      <c r="AQ132" s="111" t="s">
        <v>15</v>
      </c>
      <c r="AR132" s="115" t="s">
        <v>14</v>
      </c>
      <c r="AS132" s="116" t="s">
        <v>15</v>
      </c>
      <c r="AT132" s="111" t="s">
        <v>14</v>
      </c>
      <c r="AU132" s="112" t="s">
        <v>15</v>
      </c>
      <c r="AV132" s="113" t="s">
        <v>14</v>
      </c>
      <c r="AW132" s="114" t="s">
        <v>15</v>
      </c>
      <c r="AX132" s="111" t="s">
        <v>14</v>
      </c>
      <c r="AY132" s="112" t="s">
        <v>15</v>
      </c>
      <c r="AZ132" s="113" t="s">
        <v>14</v>
      </c>
      <c r="BA132" s="114" t="s">
        <v>15</v>
      </c>
      <c r="BB132" s="111" t="s">
        <v>14</v>
      </c>
      <c r="BC132" s="112" t="s">
        <v>15</v>
      </c>
      <c r="BD132" s="26" t="s">
        <v>14</v>
      </c>
      <c r="BE132" s="117" t="s">
        <v>15</v>
      </c>
      <c r="BF132" s="168" t="s">
        <v>14</v>
      </c>
      <c r="BG132" s="169" t="s">
        <v>15</v>
      </c>
      <c r="BI132" s="297"/>
      <c r="BJ132" s="111" t="s">
        <v>14</v>
      </c>
      <c r="BK132" s="112" t="s">
        <v>15</v>
      </c>
      <c r="BL132" s="113" t="s">
        <v>14</v>
      </c>
      <c r="BM132" s="114" t="s">
        <v>15</v>
      </c>
      <c r="BN132" s="111" t="s">
        <v>14</v>
      </c>
      <c r="BO132" s="112" t="s">
        <v>15</v>
      </c>
      <c r="BP132" s="113" t="s">
        <v>14</v>
      </c>
      <c r="BQ132" s="114" t="s">
        <v>15</v>
      </c>
      <c r="BR132" s="111" t="s">
        <v>14</v>
      </c>
      <c r="BS132" s="112" t="s">
        <v>15</v>
      </c>
      <c r="BT132" s="113" t="s">
        <v>14</v>
      </c>
      <c r="BU132" s="111" t="s">
        <v>15</v>
      </c>
      <c r="BV132" s="115" t="s">
        <v>14</v>
      </c>
      <c r="BW132" s="116" t="s">
        <v>15</v>
      </c>
      <c r="BX132" s="111" t="s">
        <v>14</v>
      </c>
      <c r="BY132" s="112" t="s">
        <v>15</v>
      </c>
      <c r="BZ132" s="113" t="s">
        <v>14</v>
      </c>
      <c r="CA132" s="114" t="s">
        <v>15</v>
      </c>
      <c r="CB132" s="111" t="s">
        <v>14</v>
      </c>
      <c r="CC132" s="112" t="s">
        <v>15</v>
      </c>
      <c r="CD132" s="113" t="s">
        <v>14</v>
      </c>
      <c r="CE132" s="114" t="s">
        <v>15</v>
      </c>
      <c r="CF132" s="111" t="s">
        <v>14</v>
      </c>
      <c r="CG132" s="112" t="s">
        <v>15</v>
      </c>
      <c r="CH132" s="26" t="s">
        <v>14</v>
      </c>
      <c r="CI132" s="117" t="s">
        <v>15</v>
      </c>
      <c r="CJ132" s="115" t="s">
        <v>14</v>
      </c>
      <c r="CK132" s="116" t="s">
        <v>15</v>
      </c>
    </row>
    <row r="133" spans="1:89" ht="13.8" thickTop="1" x14ac:dyDescent="0.25">
      <c r="A133" s="119" t="s">
        <v>16</v>
      </c>
      <c r="B133" s="120"/>
      <c r="C133" s="177"/>
      <c r="D133" s="121"/>
      <c r="E133" s="172"/>
      <c r="F133" s="120"/>
      <c r="G133" s="122"/>
      <c r="H133" s="121"/>
      <c r="I133" s="172"/>
      <c r="J133" s="120"/>
      <c r="K133" s="122"/>
      <c r="L133" s="121"/>
      <c r="M133" s="120"/>
      <c r="N133" s="171"/>
      <c r="O133" s="173"/>
      <c r="P133" s="120"/>
      <c r="Q133" s="122"/>
      <c r="R133" s="121"/>
      <c r="S133" s="172"/>
      <c r="T133" s="120"/>
      <c r="U133" s="122"/>
      <c r="V133" s="121"/>
      <c r="W133" s="172"/>
      <c r="X133" s="120"/>
      <c r="Y133" s="122"/>
      <c r="Z133" s="21"/>
      <c r="AA133" s="176"/>
      <c r="AB133" s="162">
        <f t="shared" ref="AB133:AB156" si="324">B133+D133+F133+H133+J133+L133+N133+P133+R133+T133+V133+X133+Z133</f>
        <v>0</v>
      </c>
      <c r="AC133" s="163">
        <f>C133+E133+G133+I133+K133+M133+O133+Q133+S133+U133+W133+Y133+AA133</f>
        <v>0</v>
      </c>
      <c r="AE133" s="254" t="str">
        <f>$AE$9</f>
        <v>07:00 - 07:59</v>
      </c>
      <c r="AF133" s="120">
        <f t="shared" ref="AF133:AO134" si="325">SUMIF($A$9:$A$32,$AE133,B$133:B$156)</f>
        <v>2091</v>
      </c>
      <c r="AG133" s="177">
        <f t="shared" si="325"/>
        <v>1574.9064627528367</v>
      </c>
      <c r="AH133" s="121">
        <f t="shared" si="325"/>
        <v>999</v>
      </c>
      <c r="AI133" s="172">
        <f t="shared" si="325"/>
        <v>821.36359151455349</v>
      </c>
      <c r="AJ133" s="120">
        <f t="shared" si="325"/>
        <v>1904</v>
      </c>
      <c r="AK133" s="122">
        <f t="shared" si="325"/>
        <v>1305.9670448939319</v>
      </c>
      <c r="AL133" s="121">
        <f t="shared" si="325"/>
        <v>2614</v>
      </c>
      <c r="AM133" s="172">
        <f t="shared" si="325"/>
        <v>2348.6181549087323</v>
      </c>
      <c r="AN133" s="120">
        <f t="shared" si="325"/>
        <v>187</v>
      </c>
      <c r="AO133" s="122">
        <f t="shared" si="325"/>
        <v>669.68870251603357</v>
      </c>
      <c r="AP133" s="121">
        <f t="shared" ref="AP133:AY134" si="326">SUMIF($A$9:$A$32,$AE133,L$133:L$156)</f>
        <v>902</v>
      </c>
      <c r="AQ133" s="120">
        <f t="shared" si="326"/>
        <v>1637.7430685742477</v>
      </c>
      <c r="AR133" s="171">
        <f t="shared" si="326"/>
        <v>2482</v>
      </c>
      <c r="AS133" s="173">
        <f t="shared" si="326"/>
        <v>2655.9482979773065</v>
      </c>
      <c r="AT133" s="120">
        <f t="shared" si="326"/>
        <v>1348</v>
      </c>
      <c r="AU133" s="122">
        <f t="shared" si="326"/>
        <v>1182.0844597927971</v>
      </c>
      <c r="AV133" s="121">
        <f t="shared" si="326"/>
        <v>2164</v>
      </c>
      <c r="AW133" s="172">
        <f t="shared" si="326"/>
        <v>1560.4697582634435</v>
      </c>
      <c r="AX133" s="120">
        <f t="shared" si="326"/>
        <v>388</v>
      </c>
      <c r="AY133" s="122">
        <f t="shared" si="326"/>
        <v>743.0368031573754</v>
      </c>
      <c r="AZ133" s="121">
        <f t="shared" ref="AZ133:BE134" si="327">SUMIF($A$9:$A$32,$AE133,V$133:V$156)</f>
        <v>1112</v>
      </c>
      <c r="BA133" s="172">
        <f t="shared" si="327"/>
        <v>1868.9453379378392</v>
      </c>
      <c r="BB133" s="120">
        <f t="shared" si="327"/>
        <v>1180</v>
      </c>
      <c r="BC133" s="122">
        <f t="shared" si="327"/>
        <v>1121.8287123828318</v>
      </c>
      <c r="BD133" s="21">
        <f t="shared" si="327"/>
        <v>2922</v>
      </c>
      <c r="BE133" s="176">
        <f t="shared" si="327"/>
        <v>2899.3996053280712</v>
      </c>
      <c r="BF133" s="162">
        <f>AF133+AH133+AJ133+AL133+AN133+AP133+AR133+AT133+AV133+AX133+AZ133+BB133+BD133</f>
        <v>20293</v>
      </c>
      <c r="BG133" s="163">
        <f>AG133+AI133+AK133+AM133+AO133+AQ133+AS133+AU133+AW133+AY133+BA133+BC133+BE133</f>
        <v>20390.000000000004</v>
      </c>
      <c r="BI133" s="119" t="s">
        <v>16</v>
      </c>
      <c r="BJ133" s="290" t="e">
        <f>B133/$AB133</f>
        <v>#DIV/0!</v>
      </c>
      <c r="BK133" s="124" t="e">
        <f>C133/$AC133</f>
        <v>#DIV/0!</v>
      </c>
      <c r="BL133" s="125" t="e">
        <f t="shared" ref="BL133:BL156" si="328">D133/$AB133</f>
        <v>#DIV/0!</v>
      </c>
      <c r="BM133" s="126" t="e">
        <f t="shared" ref="BM133:BM156" si="329">E133/$AC133</f>
        <v>#DIV/0!</v>
      </c>
      <c r="BN133" s="123" t="e">
        <f t="shared" ref="BN133:BN156" si="330">F133/$AB133</f>
        <v>#DIV/0!</v>
      </c>
      <c r="BO133" s="124" t="e">
        <f t="shared" ref="BO133:BO156" si="331">G133/$AC133</f>
        <v>#DIV/0!</v>
      </c>
      <c r="BP133" s="125" t="e">
        <f t="shared" ref="BP133:BP156" si="332">H133/$AB133</f>
        <v>#DIV/0!</v>
      </c>
      <c r="BQ133" s="126" t="e">
        <f t="shared" ref="BQ133:BQ156" si="333">I133/$AC133</f>
        <v>#DIV/0!</v>
      </c>
      <c r="BR133" s="123" t="e">
        <f t="shared" ref="BR133:BR156" si="334">J133/$AB133</f>
        <v>#DIV/0!</v>
      </c>
      <c r="BS133" s="124" t="e">
        <f t="shared" ref="BS133:BS156" si="335">K133/$AC133</f>
        <v>#DIV/0!</v>
      </c>
      <c r="BT133" s="125" t="e">
        <f t="shared" ref="BT133:BT156" si="336">L133/$AB133</f>
        <v>#DIV/0!</v>
      </c>
      <c r="BU133" s="123" t="e">
        <f t="shared" ref="BU133:BU156" si="337">M133/$AC133</f>
        <v>#DIV/0!</v>
      </c>
      <c r="BV133" s="127" t="e">
        <f t="shared" ref="BV133:BV156" si="338">N133/$AB133</f>
        <v>#DIV/0!</v>
      </c>
      <c r="BW133" s="128" t="e">
        <f t="shared" ref="BW133:BW156" si="339">O133/$AC133</f>
        <v>#DIV/0!</v>
      </c>
      <c r="BX133" s="123" t="e">
        <f t="shared" ref="BX133:BX156" si="340">P133/$AB133</f>
        <v>#DIV/0!</v>
      </c>
      <c r="BY133" s="124" t="e">
        <f t="shared" ref="BY133:BY156" si="341">Q133/$AC133</f>
        <v>#DIV/0!</v>
      </c>
      <c r="BZ133" s="125" t="e">
        <f t="shared" ref="BZ133:BZ156" si="342">R133/$AB133</f>
        <v>#DIV/0!</v>
      </c>
      <c r="CA133" s="126" t="e">
        <f t="shared" ref="CA133:CA156" si="343">S133/$AC133</f>
        <v>#DIV/0!</v>
      </c>
      <c r="CB133" s="123" t="e">
        <f t="shared" ref="CB133:CB156" si="344">T133/$AB133</f>
        <v>#DIV/0!</v>
      </c>
      <c r="CC133" s="124" t="e">
        <f t="shared" ref="CC133:CC156" si="345">U133/$AC133</f>
        <v>#DIV/0!</v>
      </c>
      <c r="CD133" s="125" t="e">
        <f t="shared" ref="CD133:CD156" si="346">V133/$AB133</f>
        <v>#DIV/0!</v>
      </c>
      <c r="CE133" s="126" t="e">
        <f t="shared" ref="CE133:CE156" si="347">W133/$AC133</f>
        <v>#DIV/0!</v>
      </c>
      <c r="CF133" s="123" t="e">
        <f t="shared" ref="CF133:CF156" si="348">X133/$AB133</f>
        <v>#DIV/0!</v>
      </c>
      <c r="CG133" s="124" t="e">
        <f t="shared" ref="CG133:CG156" si="349">Y133/$AC133</f>
        <v>#DIV/0!</v>
      </c>
      <c r="CH133" s="123" t="e">
        <f t="shared" ref="CH133:CH156" si="350">Z133/$AB133</f>
        <v>#DIV/0!</v>
      </c>
      <c r="CI133" s="124" t="e">
        <f t="shared" ref="CI133:CI156" si="351">AA133/$AC133</f>
        <v>#DIV/0!</v>
      </c>
      <c r="CJ133" s="129">
        <f t="shared" ref="CJ133" si="352">AB133/AB157</f>
        <v>0</v>
      </c>
      <c r="CK133" s="130">
        <f t="shared" ref="CK133" si="353">AC133/AC157</f>
        <v>0</v>
      </c>
    </row>
    <row r="134" spans="1:89" x14ac:dyDescent="0.25">
      <c r="A134" s="131" t="s">
        <v>17</v>
      </c>
      <c r="B134" s="180">
        <v>238</v>
      </c>
      <c r="C134" s="181">
        <v>0</v>
      </c>
      <c r="D134" s="182">
        <v>222</v>
      </c>
      <c r="E134" s="183">
        <v>3</v>
      </c>
      <c r="F134" s="180">
        <v>449</v>
      </c>
      <c r="G134" s="184">
        <v>8</v>
      </c>
      <c r="H134" s="182">
        <v>321</v>
      </c>
      <c r="I134" s="183">
        <v>41</v>
      </c>
      <c r="J134" s="180">
        <v>15</v>
      </c>
      <c r="K134" s="184">
        <v>18</v>
      </c>
      <c r="L134" s="182">
        <v>21</v>
      </c>
      <c r="M134" s="180">
        <v>53</v>
      </c>
      <c r="N134" s="185">
        <v>144</v>
      </c>
      <c r="O134" s="186">
        <v>90</v>
      </c>
      <c r="P134" s="180">
        <v>74</v>
      </c>
      <c r="Q134" s="184">
        <v>45</v>
      </c>
      <c r="R134" s="182">
        <v>36</v>
      </c>
      <c r="S134" s="183">
        <v>63</v>
      </c>
      <c r="T134" s="180">
        <v>3</v>
      </c>
      <c r="U134" s="184">
        <v>35</v>
      </c>
      <c r="V134" s="182">
        <v>9</v>
      </c>
      <c r="W134" s="183">
        <v>54</v>
      </c>
      <c r="X134" s="180">
        <v>1</v>
      </c>
      <c r="Y134" s="184">
        <v>0</v>
      </c>
      <c r="Z134" s="182">
        <v>0</v>
      </c>
      <c r="AA134" s="180">
        <v>0</v>
      </c>
      <c r="AB134" s="162">
        <f t="shared" si="324"/>
        <v>1533</v>
      </c>
      <c r="AC134" s="165">
        <f t="shared" ref="AC134:AC156" si="354">SUM(C134,E134,G134,I134,K134,M134,O134,Q134,S134,U134,W134,Y134,AA134)</f>
        <v>410</v>
      </c>
      <c r="AE134" s="256" t="str">
        <f>$AE$10</f>
        <v>08:00 - 08:59</v>
      </c>
      <c r="AF134" s="120">
        <f t="shared" si="325"/>
        <v>1942</v>
      </c>
      <c r="AG134" s="181">
        <f t="shared" si="325"/>
        <v>1361.6910112359551</v>
      </c>
      <c r="AH134" s="182">
        <f t="shared" si="325"/>
        <v>935</v>
      </c>
      <c r="AI134" s="183">
        <f t="shared" si="325"/>
        <v>714.12921348314603</v>
      </c>
      <c r="AJ134" s="180">
        <f t="shared" si="325"/>
        <v>1633</v>
      </c>
      <c r="AK134" s="184">
        <f t="shared" si="325"/>
        <v>1017.7191011235955</v>
      </c>
      <c r="AL134" s="182">
        <f t="shared" si="325"/>
        <v>2523</v>
      </c>
      <c r="AM134" s="183">
        <f t="shared" si="325"/>
        <v>2137.6910112359551</v>
      </c>
      <c r="AN134" s="180">
        <f t="shared" si="325"/>
        <v>189</v>
      </c>
      <c r="AO134" s="184">
        <f t="shared" si="325"/>
        <v>535.25842696629218</v>
      </c>
      <c r="AP134" s="182">
        <f t="shared" si="326"/>
        <v>782</v>
      </c>
      <c r="AQ134" s="180">
        <f t="shared" si="326"/>
        <v>1616.8595505617977</v>
      </c>
      <c r="AR134" s="185">
        <f t="shared" si="326"/>
        <v>2093</v>
      </c>
      <c r="AS134" s="186">
        <f t="shared" si="326"/>
        <v>2421.7584269662921</v>
      </c>
      <c r="AT134" s="180">
        <f t="shared" si="326"/>
        <v>1128</v>
      </c>
      <c r="AU134" s="184">
        <f t="shared" si="326"/>
        <v>1047.8202247191011</v>
      </c>
      <c r="AV134" s="182">
        <f t="shared" si="326"/>
        <v>2000</v>
      </c>
      <c r="AW134" s="183">
        <f t="shared" si="326"/>
        <v>1354.7359550561798</v>
      </c>
      <c r="AX134" s="180">
        <f t="shared" si="326"/>
        <v>262</v>
      </c>
      <c r="AY134" s="184">
        <f t="shared" si="326"/>
        <v>543.88202247191009</v>
      </c>
      <c r="AZ134" s="182">
        <f t="shared" si="327"/>
        <v>911</v>
      </c>
      <c r="BA134" s="183">
        <f t="shared" si="327"/>
        <v>2042.6348314606741</v>
      </c>
      <c r="BB134" s="180">
        <f t="shared" si="327"/>
        <v>1083</v>
      </c>
      <c r="BC134" s="184">
        <f t="shared" si="327"/>
        <v>752.41011235955057</v>
      </c>
      <c r="BD134" s="182">
        <f t="shared" si="327"/>
        <v>2849</v>
      </c>
      <c r="BE134" s="180">
        <f t="shared" si="327"/>
        <v>2503.4101123595506</v>
      </c>
      <c r="BF134" s="164">
        <f>SUM(AF134,AH134,AJ134,AL134,AN134,AP134,AR134,AT134,AV134,AX134,AZ134,BB134,BD134)</f>
        <v>18330</v>
      </c>
      <c r="BG134" s="165">
        <f>SUM(AG134,AI134,AK134,AM134,AO134,AQ134,AS134,AU134,AW134,AY134,BA134,BC134,BE134)</f>
        <v>18050</v>
      </c>
      <c r="BI134" s="131" t="s">
        <v>17</v>
      </c>
      <c r="BJ134" s="123">
        <f t="shared" ref="BJ134:BJ156" si="355">B134/$AB134</f>
        <v>0.15525114155251141</v>
      </c>
      <c r="BK134" s="124">
        <f t="shared" ref="BK134:BK156" si="356">C134/$AC134</f>
        <v>0</v>
      </c>
      <c r="BL134" s="125">
        <f t="shared" si="328"/>
        <v>0.14481409001956946</v>
      </c>
      <c r="BM134" s="126">
        <f t="shared" si="329"/>
        <v>7.3170731707317077E-3</v>
      </c>
      <c r="BN134" s="123">
        <f t="shared" si="330"/>
        <v>0.29288975864318328</v>
      </c>
      <c r="BO134" s="124">
        <f t="shared" si="331"/>
        <v>1.9512195121951219E-2</v>
      </c>
      <c r="BP134" s="125">
        <f t="shared" si="332"/>
        <v>0.20939334637964774</v>
      </c>
      <c r="BQ134" s="126">
        <f t="shared" si="333"/>
        <v>0.1</v>
      </c>
      <c r="BR134" s="123">
        <f t="shared" si="334"/>
        <v>9.7847358121330719E-3</v>
      </c>
      <c r="BS134" s="124">
        <f t="shared" si="335"/>
        <v>4.3902439024390241E-2</v>
      </c>
      <c r="BT134" s="125">
        <f t="shared" si="336"/>
        <v>1.3698630136986301E-2</v>
      </c>
      <c r="BU134" s="123">
        <f t="shared" si="337"/>
        <v>0.12926829268292683</v>
      </c>
      <c r="BV134" s="127">
        <f t="shared" si="338"/>
        <v>9.393346379647749E-2</v>
      </c>
      <c r="BW134" s="128">
        <f t="shared" si="339"/>
        <v>0.21951219512195122</v>
      </c>
      <c r="BX134" s="123">
        <f t="shared" si="340"/>
        <v>4.8271363339856488E-2</v>
      </c>
      <c r="BY134" s="124">
        <f t="shared" si="341"/>
        <v>0.10975609756097561</v>
      </c>
      <c r="BZ134" s="125">
        <f t="shared" si="342"/>
        <v>2.3483365949119372E-2</v>
      </c>
      <c r="CA134" s="126">
        <f t="shared" si="343"/>
        <v>0.15365853658536585</v>
      </c>
      <c r="CB134" s="123">
        <f t="shared" si="344"/>
        <v>1.9569471624266144E-3</v>
      </c>
      <c r="CC134" s="124">
        <f t="shared" si="345"/>
        <v>8.5365853658536592E-2</v>
      </c>
      <c r="CD134" s="125">
        <f t="shared" si="346"/>
        <v>5.8708414872798431E-3</v>
      </c>
      <c r="CE134" s="126">
        <f t="shared" si="347"/>
        <v>0.13170731707317074</v>
      </c>
      <c r="CF134" s="123">
        <f t="shared" si="348"/>
        <v>6.5231572080887146E-4</v>
      </c>
      <c r="CG134" s="124">
        <f t="shared" si="349"/>
        <v>0</v>
      </c>
      <c r="CH134" s="125">
        <f t="shared" si="350"/>
        <v>0</v>
      </c>
      <c r="CI134" s="123">
        <f t="shared" si="351"/>
        <v>0</v>
      </c>
      <c r="CJ134" s="129">
        <f t="shared" ref="CJ134" si="357">AB134/AB157</f>
        <v>4.6470458065943797E-3</v>
      </c>
      <c r="CK134" s="130">
        <f t="shared" ref="CK134" si="358">AC134/AC157</f>
        <v>1.2471255277470221E-3</v>
      </c>
    </row>
    <row r="135" spans="1:89" ht="13.8" thickBot="1" x14ac:dyDescent="0.3">
      <c r="A135" s="139" t="s">
        <v>18</v>
      </c>
      <c r="B135" s="187">
        <v>1184</v>
      </c>
      <c r="C135" s="188">
        <v>514</v>
      </c>
      <c r="D135" s="189">
        <v>870</v>
      </c>
      <c r="E135" s="190">
        <v>254</v>
      </c>
      <c r="F135" s="187">
        <v>1747</v>
      </c>
      <c r="G135" s="191">
        <v>509</v>
      </c>
      <c r="H135" s="189">
        <v>1557</v>
      </c>
      <c r="I135" s="190">
        <v>870</v>
      </c>
      <c r="J135" s="187">
        <v>71</v>
      </c>
      <c r="K135" s="191">
        <v>284</v>
      </c>
      <c r="L135" s="189">
        <v>546</v>
      </c>
      <c r="M135" s="187">
        <v>742</v>
      </c>
      <c r="N135" s="192">
        <v>1519</v>
      </c>
      <c r="O135" s="193">
        <v>1416</v>
      </c>
      <c r="P135" s="187">
        <v>838</v>
      </c>
      <c r="Q135" s="191">
        <v>720</v>
      </c>
      <c r="R135" s="189">
        <v>1127</v>
      </c>
      <c r="S135" s="190">
        <v>878</v>
      </c>
      <c r="T135" s="187">
        <v>127</v>
      </c>
      <c r="U135" s="191">
        <v>375</v>
      </c>
      <c r="V135" s="189">
        <v>685</v>
      </c>
      <c r="W135" s="190">
        <v>845</v>
      </c>
      <c r="X135" s="187">
        <v>664</v>
      </c>
      <c r="Y135" s="191">
        <v>597</v>
      </c>
      <c r="Z135" s="189">
        <v>1878</v>
      </c>
      <c r="AA135" s="187">
        <v>1423</v>
      </c>
      <c r="AB135" s="162">
        <f t="shared" si="324"/>
        <v>12813</v>
      </c>
      <c r="AC135" s="165">
        <f t="shared" si="354"/>
        <v>9427</v>
      </c>
      <c r="AE135" s="254"/>
      <c r="AF135" s="120"/>
      <c r="AG135" s="188"/>
      <c r="AH135" s="189"/>
      <c r="AI135" s="190"/>
      <c r="AJ135" s="187"/>
      <c r="AK135" s="191"/>
      <c r="AL135" s="189"/>
      <c r="AM135" s="190"/>
      <c r="AN135" s="187"/>
      <c r="AO135" s="191"/>
      <c r="AP135" s="189"/>
      <c r="AQ135" s="187"/>
      <c r="AR135" s="192"/>
      <c r="AS135" s="193"/>
      <c r="AT135" s="187"/>
      <c r="AU135" s="191"/>
      <c r="AV135" s="189"/>
      <c r="AW135" s="190"/>
      <c r="AX135" s="187"/>
      <c r="AY135" s="191"/>
      <c r="AZ135" s="189"/>
      <c r="BA135" s="190"/>
      <c r="BB135" s="187"/>
      <c r="BC135" s="191"/>
      <c r="BD135" s="189"/>
      <c r="BE135" s="187"/>
      <c r="BF135" s="164"/>
      <c r="BG135" s="165"/>
      <c r="BI135" s="139" t="s">
        <v>18</v>
      </c>
      <c r="BJ135" s="123">
        <f t="shared" si="355"/>
        <v>9.2406150003902288E-2</v>
      </c>
      <c r="BK135" s="124">
        <f t="shared" si="356"/>
        <v>5.4524238888299568E-2</v>
      </c>
      <c r="BL135" s="125">
        <f t="shared" si="328"/>
        <v>6.7899789276516034E-2</v>
      </c>
      <c r="BM135" s="126">
        <f t="shared" si="329"/>
        <v>2.6943884586825076E-2</v>
      </c>
      <c r="BN135" s="123">
        <f t="shared" si="330"/>
        <v>0.13634589869663624</v>
      </c>
      <c r="BO135" s="124">
        <f t="shared" si="331"/>
        <v>5.3993847459425058E-2</v>
      </c>
      <c r="BP135" s="125">
        <f t="shared" si="332"/>
        <v>0.12151720908452353</v>
      </c>
      <c r="BQ135" s="126">
        <f t="shared" si="333"/>
        <v>9.228810862416463E-2</v>
      </c>
      <c r="BR135" s="123">
        <f t="shared" si="334"/>
        <v>5.5412471708421139E-3</v>
      </c>
      <c r="BS135" s="124">
        <f t="shared" si="335"/>
        <v>3.0126233160072135E-2</v>
      </c>
      <c r="BT135" s="125">
        <f t="shared" si="336"/>
        <v>4.261297120112386E-2</v>
      </c>
      <c r="BU135" s="123">
        <f t="shared" si="337"/>
        <v>7.87100880449772E-2</v>
      </c>
      <c r="BV135" s="127">
        <f t="shared" si="338"/>
        <v>0.11855147116210099</v>
      </c>
      <c r="BW135" s="128">
        <f t="shared" si="339"/>
        <v>0.15020685265726105</v>
      </c>
      <c r="BX135" s="123">
        <f t="shared" si="340"/>
        <v>6.5402325762897062E-2</v>
      </c>
      <c r="BY135" s="124">
        <f t="shared" si="341"/>
        <v>7.6376365757929346E-2</v>
      </c>
      <c r="BZ135" s="125">
        <f t="shared" si="342"/>
        <v>8.7957543120268475E-2</v>
      </c>
      <c r="CA135" s="126">
        <f t="shared" si="343"/>
        <v>9.3136734910363853E-2</v>
      </c>
      <c r="CB135" s="123">
        <f t="shared" si="344"/>
        <v>9.911808319675329E-3</v>
      </c>
      <c r="CC135" s="124">
        <f t="shared" si="345"/>
        <v>3.9779357165588204E-2</v>
      </c>
      <c r="CD135" s="125">
        <f t="shared" si="346"/>
        <v>5.3461328338406305E-2</v>
      </c>
      <c r="CE135" s="126">
        <f t="shared" si="347"/>
        <v>8.9636151479792092E-2</v>
      </c>
      <c r="CF135" s="123">
        <f t="shared" si="348"/>
        <v>5.1822367907593848E-2</v>
      </c>
      <c r="CG135" s="124">
        <f t="shared" si="349"/>
        <v>6.3328736607616426E-2</v>
      </c>
      <c r="CH135" s="125">
        <f t="shared" si="350"/>
        <v>0.14656988995551393</v>
      </c>
      <c r="CI135" s="123">
        <f t="shared" si="351"/>
        <v>0.15094940065768536</v>
      </c>
      <c r="CJ135" s="129">
        <f t="shared" ref="CJ135" si="359">AB135/AB157</f>
        <v>3.8840572680948322E-2</v>
      </c>
      <c r="CK135" s="130">
        <f t="shared" ref="CK135" si="360">AC135/AC157</f>
        <v>2.8674761829441897E-2</v>
      </c>
    </row>
    <row r="136" spans="1:89" ht="14.4" thickTop="1" thickBot="1" x14ac:dyDescent="0.3">
      <c r="A136" s="131" t="s">
        <v>19</v>
      </c>
      <c r="B136" s="180">
        <v>1749</v>
      </c>
      <c r="C136" s="181">
        <v>1575</v>
      </c>
      <c r="D136" s="182">
        <v>1097</v>
      </c>
      <c r="E136" s="183">
        <v>679</v>
      </c>
      <c r="F136" s="180">
        <v>2063</v>
      </c>
      <c r="G136" s="184">
        <v>1259</v>
      </c>
      <c r="H136" s="182">
        <v>2388</v>
      </c>
      <c r="I136" s="183">
        <v>2087</v>
      </c>
      <c r="J136" s="180">
        <v>173</v>
      </c>
      <c r="K136" s="184">
        <v>619</v>
      </c>
      <c r="L136" s="182">
        <v>891</v>
      </c>
      <c r="M136" s="180">
        <v>1330</v>
      </c>
      <c r="N136" s="185">
        <v>2556</v>
      </c>
      <c r="O136" s="186">
        <v>2402</v>
      </c>
      <c r="P136" s="180">
        <v>1472</v>
      </c>
      <c r="Q136" s="184">
        <v>1423</v>
      </c>
      <c r="R136" s="182">
        <v>2065</v>
      </c>
      <c r="S136" s="183">
        <v>1468</v>
      </c>
      <c r="T136" s="180">
        <v>305</v>
      </c>
      <c r="U136" s="184">
        <v>756</v>
      </c>
      <c r="V136" s="182">
        <v>1214</v>
      </c>
      <c r="W136" s="183">
        <v>1887</v>
      </c>
      <c r="X136" s="180">
        <v>1237</v>
      </c>
      <c r="Y136" s="184">
        <v>953</v>
      </c>
      <c r="Z136" s="182">
        <v>2650</v>
      </c>
      <c r="AA136" s="180">
        <v>2563</v>
      </c>
      <c r="AB136" s="162">
        <f t="shared" si="324"/>
        <v>19860</v>
      </c>
      <c r="AC136" s="165">
        <f t="shared" si="354"/>
        <v>19001</v>
      </c>
      <c r="AE136" s="251" t="s">
        <v>13</v>
      </c>
      <c r="AF136" s="14">
        <f t="shared" ref="AF136:BG136" si="361">SUM(AF133:AF135)</f>
        <v>4033</v>
      </c>
      <c r="AG136" s="1">
        <f t="shared" si="361"/>
        <v>2936.5974739887915</v>
      </c>
      <c r="AH136" s="14">
        <f t="shared" si="361"/>
        <v>1934</v>
      </c>
      <c r="AI136" s="1">
        <f t="shared" si="361"/>
        <v>1535.4928049976995</v>
      </c>
      <c r="AJ136" s="14">
        <f t="shared" si="361"/>
        <v>3537</v>
      </c>
      <c r="AK136" s="1">
        <f t="shared" si="361"/>
        <v>2323.6861460175273</v>
      </c>
      <c r="AL136" s="14">
        <f t="shared" si="361"/>
        <v>5137</v>
      </c>
      <c r="AM136" s="1">
        <f t="shared" si="361"/>
        <v>4486.309166144687</v>
      </c>
      <c r="AN136" s="14">
        <f t="shared" si="361"/>
        <v>376</v>
      </c>
      <c r="AO136" s="1">
        <f t="shared" si="361"/>
        <v>1204.9471294823256</v>
      </c>
      <c r="AP136" s="14">
        <f t="shared" si="361"/>
        <v>1684</v>
      </c>
      <c r="AQ136" s="1">
        <f t="shared" si="361"/>
        <v>3254.6026191360452</v>
      </c>
      <c r="AR136" s="14">
        <f t="shared" si="361"/>
        <v>4575</v>
      </c>
      <c r="AS136" s="1">
        <f t="shared" si="361"/>
        <v>5077.7067249435986</v>
      </c>
      <c r="AT136" s="14">
        <f t="shared" si="361"/>
        <v>2476</v>
      </c>
      <c r="AU136" s="1">
        <f t="shared" si="361"/>
        <v>2229.9046845118983</v>
      </c>
      <c r="AV136" s="14">
        <f t="shared" si="361"/>
        <v>4164</v>
      </c>
      <c r="AW136" s="1">
        <f t="shared" si="361"/>
        <v>2915.2057133196231</v>
      </c>
      <c r="AX136" s="14">
        <f t="shared" si="361"/>
        <v>650</v>
      </c>
      <c r="AY136" s="1">
        <f t="shared" si="361"/>
        <v>1286.9188256292855</v>
      </c>
      <c r="AZ136" s="14">
        <f t="shared" si="361"/>
        <v>2023</v>
      </c>
      <c r="BA136" s="1">
        <f t="shared" si="361"/>
        <v>3911.5801693985131</v>
      </c>
      <c r="BB136" s="14">
        <f t="shared" si="361"/>
        <v>2263</v>
      </c>
      <c r="BC136" s="1">
        <f t="shared" si="361"/>
        <v>1874.2388247423823</v>
      </c>
      <c r="BD136" s="14">
        <f t="shared" si="361"/>
        <v>5771</v>
      </c>
      <c r="BE136" s="1">
        <f t="shared" si="361"/>
        <v>5402.8097176876217</v>
      </c>
      <c r="BF136" s="166">
        <f t="shared" si="361"/>
        <v>38623</v>
      </c>
      <c r="BG136" s="167">
        <f t="shared" si="361"/>
        <v>38440</v>
      </c>
      <c r="BI136" s="131" t="s">
        <v>19</v>
      </c>
      <c r="BJ136" s="123">
        <f t="shared" si="355"/>
        <v>8.806646525679758E-2</v>
      </c>
      <c r="BK136" s="124">
        <f t="shared" si="356"/>
        <v>8.2890374190832061E-2</v>
      </c>
      <c r="BL136" s="125">
        <f t="shared" si="328"/>
        <v>5.523665659617321E-2</v>
      </c>
      <c r="BM136" s="126">
        <f t="shared" si="329"/>
        <v>3.573496131782538E-2</v>
      </c>
      <c r="BN136" s="123">
        <f t="shared" si="330"/>
        <v>0.10387713997985901</v>
      </c>
      <c r="BO136" s="124">
        <f t="shared" si="331"/>
        <v>6.6259670543655599E-2</v>
      </c>
      <c r="BP136" s="125">
        <f t="shared" si="332"/>
        <v>0.1202416918429003</v>
      </c>
      <c r="BQ136" s="126">
        <f t="shared" si="333"/>
        <v>0.10983632440397874</v>
      </c>
      <c r="BR136" s="123">
        <f t="shared" si="334"/>
        <v>8.7109768378650556E-3</v>
      </c>
      <c r="BS136" s="124">
        <f t="shared" si="335"/>
        <v>3.2577232777222249E-2</v>
      </c>
      <c r="BT136" s="125">
        <f t="shared" si="336"/>
        <v>4.486404833836858E-2</v>
      </c>
      <c r="BU136" s="123">
        <f t="shared" si="337"/>
        <v>6.9996315983369292E-2</v>
      </c>
      <c r="BV136" s="127">
        <f t="shared" si="338"/>
        <v>0.12870090634441086</v>
      </c>
      <c r="BW136" s="128">
        <f t="shared" si="339"/>
        <v>0.12641439924214515</v>
      </c>
      <c r="BX136" s="123">
        <f t="shared" si="340"/>
        <v>7.4118831822759315E-2</v>
      </c>
      <c r="BY136" s="124">
        <f t="shared" si="341"/>
        <v>7.4890795221304138E-2</v>
      </c>
      <c r="BZ136" s="125">
        <f t="shared" si="342"/>
        <v>0.1039778449144008</v>
      </c>
      <c r="CA136" s="126">
        <f t="shared" si="343"/>
        <v>7.7259091626756482E-2</v>
      </c>
      <c r="CB136" s="123">
        <f t="shared" si="344"/>
        <v>1.5357502517623363E-2</v>
      </c>
      <c r="CC136" s="124">
        <f t="shared" si="345"/>
        <v>3.9787379611599387E-2</v>
      </c>
      <c r="CD136" s="125">
        <f t="shared" si="346"/>
        <v>6.1127895266868078E-2</v>
      </c>
      <c r="CE136" s="126">
        <f t="shared" si="347"/>
        <v>9.9310562601968314E-2</v>
      </c>
      <c r="CF136" s="123">
        <f t="shared" si="348"/>
        <v>6.2286002014098688E-2</v>
      </c>
      <c r="CG136" s="124">
        <f t="shared" si="349"/>
        <v>5.0155254986579655E-2</v>
      </c>
      <c r="CH136" s="125">
        <f t="shared" si="350"/>
        <v>0.13343403826787512</v>
      </c>
      <c r="CI136" s="123">
        <f t="shared" si="351"/>
        <v>0.13488763749276353</v>
      </c>
      <c r="CJ136" s="129">
        <f t="shared" ref="CJ136" si="362">AB136/AB157</f>
        <v>6.0202432954314662E-2</v>
      </c>
      <c r="CK136" s="130">
        <f t="shared" ref="CK136" si="363">AC136/AC157</f>
        <v>5.7796663787124801E-2</v>
      </c>
    </row>
    <row r="137" spans="1:89" ht="13.8" thickTop="1" x14ac:dyDescent="0.25">
      <c r="A137" s="139" t="s">
        <v>20</v>
      </c>
      <c r="B137" s="266">
        <v>2091</v>
      </c>
      <c r="C137" s="267">
        <v>1574.9064627528367</v>
      </c>
      <c r="D137" s="268">
        <v>999</v>
      </c>
      <c r="E137" s="269">
        <v>821.36359151455349</v>
      </c>
      <c r="F137" s="266">
        <v>1904</v>
      </c>
      <c r="G137" s="270">
        <v>1305.9670448939319</v>
      </c>
      <c r="H137" s="268">
        <v>2614</v>
      </c>
      <c r="I137" s="269">
        <v>2348.6181549087323</v>
      </c>
      <c r="J137" s="266">
        <v>187</v>
      </c>
      <c r="K137" s="270">
        <v>669.68870251603357</v>
      </c>
      <c r="L137" s="268">
        <v>902</v>
      </c>
      <c r="M137" s="266">
        <v>1637.7430685742477</v>
      </c>
      <c r="N137" s="271">
        <v>2482</v>
      </c>
      <c r="O137" s="272">
        <v>2655.9482979773065</v>
      </c>
      <c r="P137" s="266">
        <v>1348</v>
      </c>
      <c r="Q137" s="270">
        <v>1182.0844597927971</v>
      </c>
      <c r="R137" s="268">
        <v>2164</v>
      </c>
      <c r="S137" s="269">
        <v>1560.4697582634435</v>
      </c>
      <c r="T137" s="266">
        <v>388</v>
      </c>
      <c r="U137" s="270">
        <v>743.0368031573754</v>
      </c>
      <c r="V137" s="268">
        <v>1112</v>
      </c>
      <c r="W137" s="269">
        <v>1868.9453379378392</v>
      </c>
      <c r="X137" s="266">
        <v>1180</v>
      </c>
      <c r="Y137" s="270">
        <v>1121.8287123828318</v>
      </c>
      <c r="Z137" s="268">
        <v>2922</v>
      </c>
      <c r="AA137" s="266">
        <v>2899.3996053280712</v>
      </c>
      <c r="AB137" s="286">
        <f t="shared" si="324"/>
        <v>20293</v>
      </c>
      <c r="AC137" s="287">
        <f t="shared" si="354"/>
        <v>20390.000000000004</v>
      </c>
      <c r="BI137" s="139" t="s">
        <v>20</v>
      </c>
      <c r="BJ137" s="123">
        <f t="shared" si="355"/>
        <v>0.10304045730054699</v>
      </c>
      <c r="BK137" s="124">
        <f t="shared" si="356"/>
        <v>7.7239159526867898E-2</v>
      </c>
      <c r="BL137" s="125">
        <f t="shared" si="328"/>
        <v>4.9228798107721877E-2</v>
      </c>
      <c r="BM137" s="126">
        <f t="shared" si="329"/>
        <v>4.0282667558340035E-2</v>
      </c>
      <c r="BN137" s="123">
        <f t="shared" si="330"/>
        <v>9.3825457054156611E-2</v>
      </c>
      <c r="BO137" s="124">
        <f t="shared" si="331"/>
        <v>6.4049389156151632E-2</v>
      </c>
      <c r="BP137" s="125">
        <f t="shared" si="332"/>
        <v>0.12881289114472971</v>
      </c>
      <c r="BQ137" s="126">
        <f t="shared" si="333"/>
        <v>0.11518480406614673</v>
      </c>
      <c r="BR137" s="123">
        <f t="shared" si="334"/>
        <v>9.2150002463903813E-3</v>
      </c>
      <c r="BS137" s="124">
        <f t="shared" si="335"/>
        <v>3.2843977563316994E-2</v>
      </c>
      <c r="BT137" s="125">
        <f t="shared" si="336"/>
        <v>4.4448824717883015E-2</v>
      </c>
      <c r="BU137" s="123">
        <f t="shared" si="337"/>
        <v>8.0320895957540328E-2</v>
      </c>
      <c r="BV137" s="127">
        <f t="shared" si="338"/>
        <v>0.12230818508845415</v>
      </c>
      <c r="BW137" s="128">
        <f t="shared" si="339"/>
        <v>0.1302573956830459</v>
      </c>
      <c r="BX137" s="123">
        <f t="shared" si="340"/>
        <v>6.6426846695904998E-2</v>
      </c>
      <c r="BY137" s="124">
        <f t="shared" si="341"/>
        <v>5.7973735154134232E-2</v>
      </c>
      <c r="BZ137" s="125">
        <f t="shared" si="342"/>
        <v>0.10663775686197211</v>
      </c>
      <c r="CA137" s="126">
        <f t="shared" si="343"/>
        <v>7.6531130861375349E-2</v>
      </c>
      <c r="CB137" s="123">
        <f t="shared" si="344"/>
        <v>1.9119893559355443E-2</v>
      </c>
      <c r="CC137" s="124">
        <f t="shared" si="345"/>
        <v>3.6441236054800159E-2</v>
      </c>
      <c r="CD137" s="125">
        <f t="shared" si="346"/>
        <v>5.4797220716503225E-2</v>
      </c>
      <c r="CE137" s="126">
        <f t="shared" si="347"/>
        <v>9.1659898868947473E-2</v>
      </c>
      <c r="CF137" s="123">
        <f t="shared" si="348"/>
        <v>5.8148129897008821E-2</v>
      </c>
      <c r="CG137" s="124">
        <f t="shared" si="349"/>
        <v>5.5018573437117781E-2</v>
      </c>
      <c r="CH137" s="125">
        <f t="shared" si="350"/>
        <v>0.14399053860937269</v>
      </c>
      <c r="CI137" s="123">
        <f t="shared" si="351"/>
        <v>0.14219713611221532</v>
      </c>
      <c r="CJ137" s="129">
        <f t="shared" ref="CJ137" si="364">AB137/AB157</f>
        <v>6.151500362245254E-2</v>
      </c>
      <c r="CK137" s="130">
        <f t="shared" ref="CK137" si="365">AC137/AC157</f>
        <v>6.2021681733565329E-2</v>
      </c>
    </row>
    <row r="138" spans="1:89" ht="13.8" thickBot="1" x14ac:dyDescent="0.3">
      <c r="A138" s="131" t="s">
        <v>21</v>
      </c>
      <c r="B138" s="273">
        <v>1942</v>
      </c>
      <c r="C138" s="274">
        <v>1361.6910112359551</v>
      </c>
      <c r="D138" s="275">
        <v>935</v>
      </c>
      <c r="E138" s="276">
        <v>714.12921348314603</v>
      </c>
      <c r="F138" s="273">
        <v>1633</v>
      </c>
      <c r="G138" s="277">
        <v>1017.7191011235955</v>
      </c>
      <c r="H138" s="275">
        <v>2523</v>
      </c>
      <c r="I138" s="276">
        <v>2137.6910112359551</v>
      </c>
      <c r="J138" s="273">
        <v>189</v>
      </c>
      <c r="K138" s="277">
        <v>535.25842696629218</v>
      </c>
      <c r="L138" s="275">
        <v>782</v>
      </c>
      <c r="M138" s="273">
        <v>1616.8595505617977</v>
      </c>
      <c r="N138" s="278">
        <v>2093</v>
      </c>
      <c r="O138" s="279">
        <v>2421.7584269662921</v>
      </c>
      <c r="P138" s="273">
        <v>1128</v>
      </c>
      <c r="Q138" s="277">
        <v>1047.8202247191011</v>
      </c>
      <c r="R138" s="275">
        <v>2000</v>
      </c>
      <c r="S138" s="276">
        <v>1354.7359550561798</v>
      </c>
      <c r="T138" s="273">
        <v>262</v>
      </c>
      <c r="U138" s="277">
        <v>543.88202247191009</v>
      </c>
      <c r="V138" s="275">
        <v>911</v>
      </c>
      <c r="W138" s="276">
        <v>2042.6348314606741</v>
      </c>
      <c r="X138" s="273">
        <v>1083</v>
      </c>
      <c r="Y138" s="277">
        <v>752.41011235955057</v>
      </c>
      <c r="Z138" s="275">
        <v>2849</v>
      </c>
      <c r="AA138" s="273">
        <v>2503.4101123595506</v>
      </c>
      <c r="AB138" s="286">
        <f t="shared" si="324"/>
        <v>18330</v>
      </c>
      <c r="AC138" s="287">
        <f t="shared" si="354"/>
        <v>18050</v>
      </c>
      <c r="AE138" t="s">
        <v>85</v>
      </c>
      <c r="BI138" s="131" t="s">
        <v>21</v>
      </c>
      <c r="BJ138" s="123">
        <f t="shared" si="355"/>
        <v>0.10594653573376978</v>
      </c>
      <c r="BK138" s="124">
        <f t="shared" si="356"/>
        <v>7.5439945220828544E-2</v>
      </c>
      <c r="BL138" s="125">
        <f t="shared" si="328"/>
        <v>5.1009274413529732E-2</v>
      </c>
      <c r="BM138" s="126">
        <f t="shared" si="329"/>
        <v>3.9563945345326652E-2</v>
      </c>
      <c r="BN138" s="123">
        <f t="shared" si="330"/>
        <v>8.908892525913803E-2</v>
      </c>
      <c r="BO138" s="124">
        <f t="shared" si="331"/>
        <v>5.6383329702138253E-2</v>
      </c>
      <c r="BP138" s="125">
        <f t="shared" si="332"/>
        <v>0.13764320785597381</v>
      </c>
      <c r="BQ138" s="126">
        <f t="shared" si="333"/>
        <v>0.11843163497152105</v>
      </c>
      <c r="BR138" s="123">
        <f t="shared" si="334"/>
        <v>1.0310965630114566E-2</v>
      </c>
      <c r="BS138" s="124">
        <f t="shared" si="335"/>
        <v>2.9654206480126989E-2</v>
      </c>
      <c r="BT138" s="125">
        <f t="shared" si="336"/>
        <v>4.2662302236770325E-2</v>
      </c>
      <c r="BU138" s="123">
        <f t="shared" si="337"/>
        <v>8.9576706402315659E-2</v>
      </c>
      <c r="BV138" s="127">
        <f t="shared" si="338"/>
        <v>0.11418439716312057</v>
      </c>
      <c r="BW138" s="128">
        <f t="shared" si="339"/>
        <v>0.13416944193719069</v>
      </c>
      <c r="BX138" s="123">
        <f t="shared" si="340"/>
        <v>6.1538461538461542E-2</v>
      </c>
      <c r="BY138" s="124">
        <f t="shared" si="341"/>
        <v>5.8050981978897569E-2</v>
      </c>
      <c r="BZ138" s="125">
        <f t="shared" si="342"/>
        <v>0.10911074740861974</v>
      </c>
      <c r="CA138" s="126">
        <f t="shared" si="343"/>
        <v>7.5054623548818825E-2</v>
      </c>
      <c r="CB138" s="123">
        <f t="shared" si="344"/>
        <v>1.4293507910529187E-2</v>
      </c>
      <c r="CC138" s="124">
        <f t="shared" si="345"/>
        <v>3.013196800398394E-2</v>
      </c>
      <c r="CD138" s="125">
        <f t="shared" si="346"/>
        <v>4.9699945444626296E-2</v>
      </c>
      <c r="CE138" s="126">
        <f t="shared" si="347"/>
        <v>0.11316536462386007</v>
      </c>
      <c r="CF138" s="123">
        <f t="shared" si="348"/>
        <v>5.9083469721767597E-2</v>
      </c>
      <c r="CG138" s="124">
        <f t="shared" si="349"/>
        <v>4.168477076784214E-2</v>
      </c>
      <c r="CH138" s="125">
        <f t="shared" si="350"/>
        <v>0.15542825968357885</v>
      </c>
      <c r="CI138" s="123">
        <f t="shared" si="351"/>
        <v>0.13869308101714961</v>
      </c>
      <c r="CJ138" s="129">
        <f t="shared" ref="CJ138" si="366">AB138/AB157</f>
        <v>5.5564481170825158E-2</v>
      </c>
      <c r="CK138" s="130">
        <f t="shared" ref="CK138" si="367">AC138/AC157</f>
        <v>5.4903940916667678E-2</v>
      </c>
    </row>
    <row r="139" spans="1:89" ht="14.4" thickTop="1" thickBot="1" x14ac:dyDescent="0.3">
      <c r="A139" s="139" t="s">
        <v>22</v>
      </c>
      <c r="B139" s="187">
        <v>1865</v>
      </c>
      <c r="C139" s="188">
        <v>1493</v>
      </c>
      <c r="D139" s="189">
        <v>865</v>
      </c>
      <c r="E139" s="190">
        <v>623</v>
      </c>
      <c r="F139" s="187">
        <v>1565</v>
      </c>
      <c r="G139" s="191">
        <v>818</v>
      </c>
      <c r="H139" s="189">
        <v>2583</v>
      </c>
      <c r="I139" s="190">
        <v>2319</v>
      </c>
      <c r="J139" s="187">
        <v>206</v>
      </c>
      <c r="K139" s="191">
        <v>661</v>
      </c>
      <c r="L139" s="189">
        <v>548</v>
      </c>
      <c r="M139" s="187">
        <v>1566</v>
      </c>
      <c r="N139" s="192">
        <v>1833</v>
      </c>
      <c r="O139" s="193">
        <v>2659</v>
      </c>
      <c r="P139" s="187">
        <v>1155</v>
      </c>
      <c r="Q139" s="191">
        <v>832</v>
      </c>
      <c r="R139" s="189">
        <v>2027</v>
      </c>
      <c r="S139" s="190">
        <v>1161</v>
      </c>
      <c r="T139" s="187">
        <v>215</v>
      </c>
      <c r="U139" s="191">
        <v>374</v>
      </c>
      <c r="V139" s="189">
        <v>773</v>
      </c>
      <c r="W139" s="190">
        <v>2319</v>
      </c>
      <c r="X139" s="187">
        <v>1024</v>
      </c>
      <c r="Y139" s="191">
        <v>554</v>
      </c>
      <c r="Z139" s="189">
        <v>2795</v>
      </c>
      <c r="AA139" s="187">
        <v>2716</v>
      </c>
      <c r="AB139" s="162">
        <f t="shared" si="324"/>
        <v>17454</v>
      </c>
      <c r="AC139" s="165">
        <f t="shared" si="354"/>
        <v>18095</v>
      </c>
      <c r="AE139" s="296" t="s">
        <v>0</v>
      </c>
      <c r="AF139" s="298" t="s">
        <v>1</v>
      </c>
      <c r="AG139" s="299"/>
      <c r="AH139" s="298" t="s">
        <v>2</v>
      </c>
      <c r="AI139" s="299"/>
      <c r="AJ139" s="298" t="s">
        <v>3</v>
      </c>
      <c r="AK139" s="299"/>
      <c r="AL139" s="298" t="s">
        <v>4</v>
      </c>
      <c r="AM139" s="299"/>
      <c r="AN139" s="298" t="s">
        <v>5</v>
      </c>
      <c r="AO139" s="299"/>
      <c r="AP139" s="298" t="s">
        <v>6</v>
      </c>
      <c r="AQ139" s="299"/>
      <c r="AR139" s="298" t="s">
        <v>7</v>
      </c>
      <c r="AS139" s="299"/>
      <c r="AT139" s="298" t="s">
        <v>8</v>
      </c>
      <c r="AU139" s="299"/>
      <c r="AV139" s="298" t="s">
        <v>9</v>
      </c>
      <c r="AW139" s="299"/>
      <c r="AX139" s="298" t="s">
        <v>10</v>
      </c>
      <c r="AY139" s="299"/>
      <c r="AZ139" s="298" t="s">
        <v>11</v>
      </c>
      <c r="BA139" s="299"/>
      <c r="BB139" s="298" t="s">
        <v>12</v>
      </c>
      <c r="BC139" s="299"/>
      <c r="BD139" s="300" t="s">
        <v>40</v>
      </c>
      <c r="BE139" s="301"/>
      <c r="BF139" s="302" t="s">
        <v>41</v>
      </c>
      <c r="BG139" s="303"/>
      <c r="BI139" s="139" t="s">
        <v>22</v>
      </c>
      <c r="BJ139" s="123">
        <f t="shared" si="355"/>
        <v>0.1068522974676292</v>
      </c>
      <c r="BK139" s="124">
        <f t="shared" si="356"/>
        <v>8.2508980381320804E-2</v>
      </c>
      <c r="BL139" s="125">
        <f t="shared" si="328"/>
        <v>4.9558840380428557E-2</v>
      </c>
      <c r="BM139" s="126">
        <f t="shared" si="329"/>
        <v>3.4429400386847192E-2</v>
      </c>
      <c r="BN139" s="123">
        <f t="shared" si="330"/>
        <v>8.9664260341469001E-2</v>
      </c>
      <c r="BO139" s="124">
        <f t="shared" si="331"/>
        <v>4.5205857971815422E-2</v>
      </c>
      <c r="BP139" s="125">
        <f t="shared" si="332"/>
        <v>0.14798899965623927</v>
      </c>
      <c r="BQ139" s="126">
        <f t="shared" si="333"/>
        <v>0.12815694943354519</v>
      </c>
      <c r="BR139" s="123">
        <f t="shared" si="334"/>
        <v>1.1802452159963332E-2</v>
      </c>
      <c r="BS139" s="124">
        <f t="shared" si="335"/>
        <v>3.6529428018789722E-2</v>
      </c>
      <c r="BT139" s="125">
        <f t="shared" si="336"/>
        <v>3.1396814483785951E-2</v>
      </c>
      <c r="BU139" s="123">
        <f t="shared" si="337"/>
        <v>8.6543243990052504E-2</v>
      </c>
      <c r="BV139" s="127">
        <f t="shared" si="338"/>
        <v>0.10501890684083878</v>
      </c>
      <c r="BW139" s="128">
        <f t="shared" si="339"/>
        <v>0.14694667035092568</v>
      </c>
      <c r="BX139" s="123">
        <f t="shared" si="340"/>
        <v>6.617394293571674E-2</v>
      </c>
      <c r="BY139" s="124">
        <f t="shared" si="341"/>
        <v>4.5979552362531088E-2</v>
      </c>
      <c r="BZ139" s="125">
        <f t="shared" si="342"/>
        <v>0.11613383751575571</v>
      </c>
      <c r="CA139" s="126">
        <f t="shared" si="343"/>
        <v>6.4161370544349269E-2</v>
      </c>
      <c r="CB139" s="123">
        <f t="shared" si="344"/>
        <v>1.2318093273748137E-2</v>
      </c>
      <c r="CC139" s="124">
        <f t="shared" si="345"/>
        <v>2.0668693009118541E-2</v>
      </c>
      <c r="CD139" s="125">
        <f t="shared" si="346"/>
        <v>4.4287842328406095E-2</v>
      </c>
      <c r="CE139" s="126">
        <f t="shared" si="347"/>
        <v>0.12815694943354519</v>
      </c>
      <c r="CF139" s="123">
        <f t="shared" si="348"/>
        <v>5.866850005729346E-2</v>
      </c>
      <c r="CG139" s="124">
        <f t="shared" si="349"/>
        <v>3.0616192318319978E-2</v>
      </c>
      <c r="CH139" s="125">
        <f t="shared" si="350"/>
        <v>0.16013521255872579</v>
      </c>
      <c r="CI139" s="123">
        <f t="shared" si="351"/>
        <v>0.15009671179883946</v>
      </c>
      <c r="CJ139" s="129">
        <f t="shared" ref="CJ139" si="368">AB139/AB157</f>
        <v>5.2909026424199805E-2</v>
      </c>
      <c r="CK139" s="130">
        <f t="shared" ref="CK139" si="369">AC139/AC157</f>
        <v>5.5040820547761868E-2</v>
      </c>
    </row>
    <row r="140" spans="1:89" ht="15" thickTop="1" thickBot="1" x14ac:dyDescent="0.35">
      <c r="A140" s="131" t="s">
        <v>23</v>
      </c>
      <c r="B140" s="180">
        <v>1771</v>
      </c>
      <c r="C140" s="181">
        <v>1568</v>
      </c>
      <c r="D140" s="182">
        <v>772</v>
      </c>
      <c r="E140" s="183">
        <v>564</v>
      </c>
      <c r="F140" s="180">
        <v>1328</v>
      </c>
      <c r="G140" s="184">
        <v>773</v>
      </c>
      <c r="H140" s="182">
        <v>2246</v>
      </c>
      <c r="I140" s="183">
        <v>2145</v>
      </c>
      <c r="J140" s="180">
        <v>191</v>
      </c>
      <c r="K140" s="184">
        <v>507</v>
      </c>
      <c r="L140" s="182">
        <v>573</v>
      </c>
      <c r="M140" s="180">
        <v>1338</v>
      </c>
      <c r="N140" s="185">
        <v>1682</v>
      </c>
      <c r="O140" s="186">
        <v>2096</v>
      </c>
      <c r="P140" s="180">
        <v>1154</v>
      </c>
      <c r="Q140" s="184">
        <v>649</v>
      </c>
      <c r="R140" s="182">
        <v>1825</v>
      </c>
      <c r="S140" s="183">
        <v>1116</v>
      </c>
      <c r="T140" s="180">
        <v>238</v>
      </c>
      <c r="U140" s="184">
        <v>304</v>
      </c>
      <c r="V140" s="182">
        <v>754</v>
      </c>
      <c r="W140" s="183">
        <v>2025</v>
      </c>
      <c r="X140" s="180">
        <v>987</v>
      </c>
      <c r="Y140" s="184">
        <v>420</v>
      </c>
      <c r="Z140" s="182">
        <v>2679</v>
      </c>
      <c r="AA140" s="180">
        <v>2607</v>
      </c>
      <c r="AB140" s="162">
        <f t="shared" si="324"/>
        <v>16200</v>
      </c>
      <c r="AC140" s="165">
        <f t="shared" si="354"/>
        <v>16112</v>
      </c>
      <c r="AE140" s="297"/>
      <c r="AF140" s="111" t="s">
        <v>14</v>
      </c>
      <c r="AG140" s="112" t="s">
        <v>15</v>
      </c>
      <c r="AH140" s="113" t="s">
        <v>14</v>
      </c>
      <c r="AI140" s="114" t="s">
        <v>15</v>
      </c>
      <c r="AJ140" s="111" t="s">
        <v>14</v>
      </c>
      <c r="AK140" s="112" t="s">
        <v>15</v>
      </c>
      <c r="AL140" s="113" t="s">
        <v>14</v>
      </c>
      <c r="AM140" s="114" t="s">
        <v>15</v>
      </c>
      <c r="AN140" s="111" t="s">
        <v>14</v>
      </c>
      <c r="AO140" s="112" t="s">
        <v>15</v>
      </c>
      <c r="AP140" s="113" t="s">
        <v>14</v>
      </c>
      <c r="AQ140" s="111" t="s">
        <v>15</v>
      </c>
      <c r="AR140" s="115" t="s">
        <v>14</v>
      </c>
      <c r="AS140" s="116" t="s">
        <v>15</v>
      </c>
      <c r="AT140" s="111" t="s">
        <v>14</v>
      </c>
      <c r="AU140" s="112" t="s">
        <v>15</v>
      </c>
      <c r="AV140" s="113" t="s">
        <v>14</v>
      </c>
      <c r="AW140" s="114" t="s">
        <v>15</v>
      </c>
      <c r="AX140" s="111" t="s">
        <v>14</v>
      </c>
      <c r="AY140" s="112" t="s">
        <v>15</v>
      </c>
      <c r="AZ140" s="113" t="s">
        <v>14</v>
      </c>
      <c r="BA140" s="114" t="s">
        <v>15</v>
      </c>
      <c r="BB140" s="111" t="s">
        <v>14</v>
      </c>
      <c r="BC140" s="112" t="s">
        <v>15</v>
      </c>
      <c r="BD140" s="26" t="s">
        <v>14</v>
      </c>
      <c r="BE140" s="117" t="s">
        <v>15</v>
      </c>
      <c r="BF140" s="168" t="s">
        <v>14</v>
      </c>
      <c r="BG140" s="169" t="s">
        <v>15</v>
      </c>
      <c r="BI140" s="131" t="s">
        <v>23</v>
      </c>
      <c r="BJ140" s="123">
        <f t="shared" si="355"/>
        <v>0.10932098765432098</v>
      </c>
      <c r="BK140" s="124">
        <f t="shared" si="356"/>
        <v>9.7318768619662363E-2</v>
      </c>
      <c r="BL140" s="125">
        <f t="shared" si="328"/>
        <v>4.7654320987654319E-2</v>
      </c>
      <c r="BM140" s="126">
        <f t="shared" si="329"/>
        <v>3.5004965243296923E-2</v>
      </c>
      <c r="BN140" s="123">
        <f t="shared" si="330"/>
        <v>8.1975308641975303E-2</v>
      </c>
      <c r="BO140" s="124">
        <f t="shared" si="331"/>
        <v>4.7976663356504468E-2</v>
      </c>
      <c r="BP140" s="125">
        <f t="shared" si="332"/>
        <v>0.13864197530864197</v>
      </c>
      <c r="BQ140" s="126">
        <f t="shared" si="333"/>
        <v>0.13313058589870905</v>
      </c>
      <c r="BR140" s="123">
        <f t="shared" si="334"/>
        <v>1.1790123456790123E-2</v>
      </c>
      <c r="BS140" s="124">
        <f t="shared" si="335"/>
        <v>3.146722939424032E-2</v>
      </c>
      <c r="BT140" s="125">
        <f t="shared" si="336"/>
        <v>3.5370370370370371E-2</v>
      </c>
      <c r="BU140" s="123">
        <f t="shared" si="337"/>
        <v>8.3043694141012911E-2</v>
      </c>
      <c r="BV140" s="127">
        <f t="shared" si="338"/>
        <v>0.10382716049382716</v>
      </c>
      <c r="BW140" s="128">
        <f t="shared" si="339"/>
        <v>0.13008937437934459</v>
      </c>
      <c r="BX140" s="123">
        <f t="shared" si="340"/>
        <v>7.1234567901234572E-2</v>
      </c>
      <c r="BY140" s="124">
        <f t="shared" si="341"/>
        <v>4.0280536246276068E-2</v>
      </c>
      <c r="BZ140" s="125">
        <f t="shared" si="342"/>
        <v>0.11265432098765432</v>
      </c>
      <c r="CA140" s="126">
        <f t="shared" si="343"/>
        <v>6.9265143992055606E-2</v>
      </c>
      <c r="CB140" s="123">
        <f t="shared" si="344"/>
        <v>1.4691358024691358E-2</v>
      </c>
      <c r="CC140" s="124">
        <f t="shared" si="345"/>
        <v>1.8867924528301886E-2</v>
      </c>
      <c r="CD140" s="125">
        <f t="shared" si="346"/>
        <v>4.6543209876543208E-2</v>
      </c>
      <c r="CE140" s="126">
        <f t="shared" si="347"/>
        <v>0.12568272095332672</v>
      </c>
      <c r="CF140" s="123">
        <f t="shared" si="348"/>
        <v>6.0925925925925925E-2</v>
      </c>
      <c r="CG140" s="124">
        <f t="shared" si="349"/>
        <v>2.6067527308838132E-2</v>
      </c>
      <c r="CH140" s="125">
        <f t="shared" si="350"/>
        <v>0.16537037037037036</v>
      </c>
      <c r="CI140" s="123">
        <f t="shared" si="351"/>
        <v>0.16180486593843099</v>
      </c>
      <c r="CJ140" s="129">
        <f t="shared" ref="CJ140" si="370">AB140/AB157</f>
        <v>4.9107724766359391E-2</v>
      </c>
      <c r="CK140" s="130">
        <f t="shared" ref="CK140" si="371">AC140/AC157</f>
        <v>4.9008991470878095E-2</v>
      </c>
    </row>
    <row r="141" spans="1:89" ht="13.8" thickTop="1" x14ac:dyDescent="0.25">
      <c r="A141" s="139" t="s">
        <v>24</v>
      </c>
      <c r="B141" s="194">
        <v>1854</v>
      </c>
      <c r="C141" s="188">
        <v>1650</v>
      </c>
      <c r="D141" s="189">
        <v>816</v>
      </c>
      <c r="E141" s="190">
        <v>594</v>
      </c>
      <c r="F141" s="187">
        <v>1386</v>
      </c>
      <c r="G141" s="191">
        <v>784</v>
      </c>
      <c r="H141" s="189">
        <v>2550</v>
      </c>
      <c r="I141" s="190">
        <v>2216</v>
      </c>
      <c r="J141" s="187">
        <v>275</v>
      </c>
      <c r="K141" s="191">
        <v>448</v>
      </c>
      <c r="L141" s="189">
        <v>552</v>
      </c>
      <c r="M141" s="187">
        <v>1393</v>
      </c>
      <c r="N141" s="192">
        <v>1785</v>
      </c>
      <c r="O141" s="195">
        <v>2194</v>
      </c>
      <c r="P141" s="187">
        <v>1193</v>
      </c>
      <c r="Q141" s="191">
        <v>662</v>
      </c>
      <c r="R141" s="189">
        <v>1764</v>
      </c>
      <c r="S141" s="190">
        <v>1062</v>
      </c>
      <c r="T141" s="187">
        <v>203</v>
      </c>
      <c r="U141" s="191">
        <v>269</v>
      </c>
      <c r="V141" s="189">
        <v>923</v>
      </c>
      <c r="W141" s="196">
        <v>2185</v>
      </c>
      <c r="X141" s="187">
        <v>978</v>
      </c>
      <c r="Y141" s="191">
        <v>434</v>
      </c>
      <c r="Z141" s="189">
        <v>2990</v>
      </c>
      <c r="AA141" s="187">
        <v>2626</v>
      </c>
      <c r="AB141" s="162">
        <f t="shared" si="324"/>
        <v>17269</v>
      </c>
      <c r="AC141" s="165">
        <f t="shared" si="354"/>
        <v>16517</v>
      </c>
      <c r="AE141" s="254" t="str">
        <f>$AE$17</f>
        <v>17:00 - 17:59</v>
      </c>
      <c r="AF141" s="120">
        <f t="shared" ref="AF141:AO142" si="372">SUMIF($A$9:$A$32,$AE141,B$133:B$156)</f>
        <v>2021</v>
      </c>
      <c r="AG141" s="177">
        <f t="shared" si="372"/>
        <v>3516.7232515380806</v>
      </c>
      <c r="AH141" s="121">
        <f t="shared" si="372"/>
        <v>1072</v>
      </c>
      <c r="AI141" s="172">
        <f t="shared" si="372"/>
        <v>1206.3666289512764</v>
      </c>
      <c r="AJ141" s="120">
        <f t="shared" si="372"/>
        <v>1297</v>
      </c>
      <c r="AK141" s="122">
        <f t="shared" si="372"/>
        <v>3420.2819814723143</v>
      </c>
      <c r="AL141" s="121">
        <f t="shared" si="372"/>
        <v>2852</v>
      </c>
      <c r="AM141" s="172">
        <f t="shared" si="372"/>
        <v>4598.4228130966694</v>
      </c>
      <c r="AN141" s="120">
        <f t="shared" si="372"/>
        <v>821</v>
      </c>
      <c r="AO141" s="122">
        <f t="shared" si="372"/>
        <v>263.94689201612334</v>
      </c>
      <c r="AP141" s="121">
        <f t="shared" ref="AP141:AY142" si="373">SUMIF($A$9:$A$32,$AE141,L$133:L$156)</f>
        <v>1899</v>
      </c>
      <c r="AQ141" s="120">
        <f t="shared" si="373"/>
        <v>961.47800721306839</v>
      </c>
      <c r="AR141" s="171">
        <f t="shared" si="373"/>
        <v>3744</v>
      </c>
      <c r="AS141" s="173">
        <f t="shared" si="373"/>
        <v>2644.6822714093769</v>
      </c>
      <c r="AT141" s="120">
        <f t="shared" si="373"/>
        <v>1855</v>
      </c>
      <c r="AU141" s="122">
        <f t="shared" si="373"/>
        <v>1187.3629870589068</v>
      </c>
      <c r="AV141" s="121">
        <f t="shared" si="373"/>
        <v>2336</v>
      </c>
      <c r="AW141" s="172">
        <f t="shared" si="373"/>
        <v>2504.4564740824553</v>
      </c>
      <c r="AX141" s="120">
        <f t="shared" si="373"/>
        <v>864</v>
      </c>
      <c r="AY141" s="122">
        <f t="shared" si="373"/>
        <v>250.83763524503217</v>
      </c>
      <c r="AZ141" s="121">
        <f t="shared" ref="AZ141:BE142" si="374">SUMIF($A$9:$A$32,$AE141,V$133:V$156)</f>
        <v>2198</v>
      </c>
      <c r="BA141" s="172">
        <f t="shared" si="374"/>
        <v>2009.6610211441907</v>
      </c>
      <c r="BB141" s="120">
        <f t="shared" si="374"/>
        <v>2238</v>
      </c>
      <c r="BC141" s="122">
        <f t="shared" si="374"/>
        <v>651.3380949013507</v>
      </c>
      <c r="BD141" s="21">
        <f t="shared" si="374"/>
        <v>3904</v>
      </c>
      <c r="BE141" s="176">
        <f t="shared" si="374"/>
        <v>4937.441941871155</v>
      </c>
      <c r="BF141" s="162">
        <f>AF141+AH141+AJ141+AL141+AN141+AP141+AR141+AT141+AV141+AX141+AZ141+BB141+BD141</f>
        <v>27101</v>
      </c>
      <c r="BG141" s="163">
        <f>AG141+AI141+AK141+AM141+AO141+AQ141+AS141+AU141+AW141+AY141+BA141+BC141+BE141</f>
        <v>28153</v>
      </c>
      <c r="BI141" s="139" t="s">
        <v>24</v>
      </c>
      <c r="BJ141" s="123">
        <f t="shared" si="355"/>
        <v>0.10736000926515722</v>
      </c>
      <c r="BK141" s="124">
        <f t="shared" si="356"/>
        <v>9.9897075740146515E-2</v>
      </c>
      <c r="BL141" s="125">
        <f t="shared" si="328"/>
        <v>4.7252301812496379E-2</v>
      </c>
      <c r="BM141" s="126">
        <f t="shared" si="329"/>
        <v>3.5962947266452744E-2</v>
      </c>
      <c r="BN141" s="123">
        <f t="shared" si="330"/>
        <v>8.0259424402107829E-2</v>
      </c>
      <c r="BO141" s="124">
        <f t="shared" si="331"/>
        <v>4.7466246897136286E-2</v>
      </c>
      <c r="BP141" s="125">
        <f t="shared" si="332"/>
        <v>0.14766344316405119</v>
      </c>
      <c r="BQ141" s="126">
        <f t="shared" si="333"/>
        <v>0.1341647999031301</v>
      </c>
      <c r="BR141" s="123">
        <f t="shared" si="334"/>
        <v>1.5924488968672188E-2</v>
      </c>
      <c r="BS141" s="124">
        <f t="shared" si="335"/>
        <v>2.7123569655506448E-2</v>
      </c>
      <c r="BT141" s="125">
        <f t="shared" si="336"/>
        <v>3.1964792402571079E-2</v>
      </c>
      <c r="BU141" s="123">
        <f t="shared" si="337"/>
        <v>8.4337349397590355E-2</v>
      </c>
      <c r="BV141" s="127">
        <f t="shared" si="338"/>
        <v>0.10336441021483583</v>
      </c>
      <c r="BW141" s="128">
        <f t="shared" si="339"/>
        <v>0.1328328388932615</v>
      </c>
      <c r="BX141" s="123">
        <f t="shared" si="340"/>
        <v>6.9083328507730621E-2</v>
      </c>
      <c r="BY141" s="124">
        <f t="shared" si="341"/>
        <v>4.0079917660592115E-2</v>
      </c>
      <c r="BZ141" s="125">
        <f t="shared" si="342"/>
        <v>0.1021483583299554</v>
      </c>
      <c r="CA141" s="126">
        <f t="shared" si="343"/>
        <v>6.4297390567294305E-2</v>
      </c>
      <c r="CB141" s="123">
        <f t="shared" si="344"/>
        <v>1.1755168220510741E-2</v>
      </c>
      <c r="CC141" s="124">
        <f t="shared" si="345"/>
        <v>1.6286250529757219E-2</v>
      </c>
      <c r="CD141" s="125">
        <f t="shared" si="346"/>
        <v>5.3448375702125198E-2</v>
      </c>
      <c r="CE141" s="126">
        <f t="shared" si="347"/>
        <v>0.13228794575286068</v>
      </c>
      <c r="CF141" s="123">
        <f t="shared" si="348"/>
        <v>5.6633273495859636E-2</v>
      </c>
      <c r="CG141" s="124">
        <f t="shared" si="349"/>
        <v>2.6275958103771872E-2</v>
      </c>
      <c r="CH141" s="125">
        <f t="shared" si="350"/>
        <v>0.1731426255139267</v>
      </c>
      <c r="CI141" s="123">
        <f t="shared" si="351"/>
        <v>0.15898770963249984</v>
      </c>
      <c r="CJ141" s="129">
        <f t="shared" ref="CJ141" si="375">AB141/AB157</f>
        <v>5.2348228332732116E-2</v>
      </c>
      <c r="CK141" s="130">
        <f t="shared" ref="CK141" si="376">AC141/AC157</f>
        <v>5.0240908150725766E-2</v>
      </c>
    </row>
    <row r="142" spans="1:89" x14ac:dyDescent="0.25">
      <c r="A142" s="131" t="s">
        <v>25</v>
      </c>
      <c r="B142" s="197">
        <v>1964</v>
      </c>
      <c r="C142" s="181">
        <v>2209</v>
      </c>
      <c r="D142" s="182">
        <v>981</v>
      </c>
      <c r="E142" s="183">
        <v>554</v>
      </c>
      <c r="F142" s="180">
        <v>1378</v>
      </c>
      <c r="G142" s="184">
        <v>1086</v>
      </c>
      <c r="H142" s="182">
        <v>2719</v>
      </c>
      <c r="I142" s="183">
        <v>2823</v>
      </c>
      <c r="J142" s="180">
        <v>385</v>
      </c>
      <c r="K142" s="181">
        <v>424</v>
      </c>
      <c r="L142" s="182">
        <v>720</v>
      </c>
      <c r="M142" s="180">
        <v>1540</v>
      </c>
      <c r="N142" s="185">
        <v>1997</v>
      </c>
      <c r="O142" s="198">
        <v>2480</v>
      </c>
      <c r="P142" s="180">
        <v>1387</v>
      </c>
      <c r="Q142" s="181">
        <v>778</v>
      </c>
      <c r="R142" s="182">
        <v>1957</v>
      </c>
      <c r="S142" s="183">
        <v>1244</v>
      </c>
      <c r="T142" s="189">
        <v>274</v>
      </c>
      <c r="U142" s="180">
        <v>225</v>
      </c>
      <c r="V142" s="182">
        <v>1159</v>
      </c>
      <c r="W142" s="199">
        <v>2244</v>
      </c>
      <c r="X142" s="180">
        <v>1260</v>
      </c>
      <c r="Y142" s="184">
        <v>437</v>
      </c>
      <c r="Z142" s="182">
        <v>3111</v>
      </c>
      <c r="AA142" s="180">
        <v>3112</v>
      </c>
      <c r="AB142" s="162">
        <f t="shared" si="324"/>
        <v>19292</v>
      </c>
      <c r="AC142" s="165">
        <f t="shared" si="354"/>
        <v>19156</v>
      </c>
      <c r="AE142" s="256" t="str">
        <f>$AE$18</f>
        <v>18:00 - 18:59</v>
      </c>
      <c r="AF142" s="120">
        <f t="shared" si="372"/>
        <v>1971</v>
      </c>
      <c r="AG142" s="181">
        <f t="shared" si="372"/>
        <v>2997.7982248036651</v>
      </c>
      <c r="AH142" s="182">
        <f t="shared" si="372"/>
        <v>807</v>
      </c>
      <c r="AI142" s="183">
        <f t="shared" si="372"/>
        <v>1121.3939790575917</v>
      </c>
      <c r="AJ142" s="180">
        <f t="shared" si="372"/>
        <v>944</v>
      </c>
      <c r="AK142" s="184">
        <f t="shared" si="372"/>
        <v>3078.4087859947645</v>
      </c>
      <c r="AL142" s="182">
        <f t="shared" si="372"/>
        <v>2684</v>
      </c>
      <c r="AM142" s="183">
        <f t="shared" si="372"/>
        <v>4045.9765215968587</v>
      </c>
      <c r="AN142" s="180">
        <f t="shared" si="372"/>
        <v>609</v>
      </c>
      <c r="AO142" s="184">
        <f t="shared" si="372"/>
        <v>235.47300392670158</v>
      </c>
      <c r="AP142" s="182">
        <f t="shared" si="373"/>
        <v>1706</v>
      </c>
      <c r="AQ142" s="180">
        <f t="shared" si="373"/>
        <v>926.84375</v>
      </c>
      <c r="AR142" s="185">
        <f t="shared" si="373"/>
        <v>3411</v>
      </c>
      <c r="AS142" s="186">
        <f t="shared" si="373"/>
        <v>2426.6929401178008</v>
      </c>
      <c r="AT142" s="180">
        <f t="shared" si="373"/>
        <v>1475</v>
      </c>
      <c r="AU142" s="184">
        <f t="shared" si="373"/>
        <v>1258.0648723821989</v>
      </c>
      <c r="AV142" s="182">
        <f t="shared" si="373"/>
        <v>2012</v>
      </c>
      <c r="AW142" s="183">
        <f t="shared" si="373"/>
        <v>2276.4805710078535</v>
      </c>
      <c r="AX142" s="180">
        <f t="shared" si="373"/>
        <v>577</v>
      </c>
      <c r="AY142" s="184">
        <f t="shared" si="373"/>
        <v>215.55264234293193</v>
      </c>
      <c r="AZ142" s="182">
        <f t="shared" si="374"/>
        <v>2335</v>
      </c>
      <c r="BA142" s="183">
        <f t="shared" si="374"/>
        <v>1659.2160094895287</v>
      </c>
      <c r="BB142" s="180">
        <f t="shared" si="374"/>
        <v>1900</v>
      </c>
      <c r="BC142" s="184">
        <f t="shared" si="374"/>
        <v>552.25490837696339</v>
      </c>
      <c r="BD142" s="182">
        <f t="shared" si="374"/>
        <v>3792</v>
      </c>
      <c r="BE142" s="180">
        <f t="shared" si="374"/>
        <v>4012.8437909031413</v>
      </c>
      <c r="BF142" s="164">
        <f>SUM(AF142,AH142,AJ142,AL142,AN142,AP142,AR142,AT142,AV142,AX142,AZ142,BB142,BD142)</f>
        <v>24223</v>
      </c>
      <c r="BG142" s="165">
        <f>SUM(AG142,AI142,AK142,AM142,AO142,AQ142,AS142,AU142,AW142,AY142,BA142,BC142,BE142)</f>
        <v>24807</v>
      </c>
      <c r="BI142" s="131" t="s">
        <v>25</v>
      </c>
      <c r="BJ142" s="123">
        <f t="shared" si="355"/>
        <v>0.10180385652083765</v>
      </c>
      <c r="BK142" s="124">
        <f t="shared" si="356"/>
        <v>0.11531634996867822</v>
      </c>
      <c r="BL142" s="125">
        <f t="shared" si="328"/>
        <v>5.0850093302923491E-2</v>
      </c>
      <c r="BM142" s="126">
        <f t="shared" si="329"/>
        <v>2.8920442681144288E-2</v>
      </c>
      <c r="BN142" s="123">
        <f t="shared" si="330"/>
        <v>7.1428571428571425E-2</v>
      </c>
      <c r="BO142" s="124">
        <f t="shared" si="331"/>
        <v>5.669242012946335E-2</v>
      </c>
      <c r="BP142" s="125">
        <f t="shared" si="332"/>
        <v>0.14093924942981548</v>
      </c>
      <c r="BQ142" s="126">
        <f t="shared" si="333"/>
        <v>0.14736897055752768</v>
      </c>
      <c r="BR142" s="123">
        <f t="shared" si="334"/>
        <v>1.995645863570392E-2</v>
      </c>
      <c r="BS142" s="124">
        <f t="shared" si="335"/>
        <v>2.2134057214449779E-2</v>
      </c>
      <c r="BT142" s="125">
        <f t="shared" si="336"/>
        <v>3.7321169396641096E-2</v>
      </c>
      <c r="BU142" s="123">
        <f t="shared" si="337"/>
        <v>8.0392566297765714E-2</v>
      </c>
      <c r="BV142" s="127">
        <f t="shared" si="338"/>
        <v>0.1035144101181837</v>
      </c>
      <c r="BW142" s="128">
        <f t="shared" si="339"/>
        <v>0.12946335351847985</v>
      </c>
      <c r="BX142" s="123">
        <f t="shared" si="340"/>
        <v>7.1895086046029441E-2</v>
      </c>
      <c r="BY142" s="124">
        <f t="shared" si="341"/>
        <v>4.0613906869910212E-2</v>
      </c>
      <c r="BZ142" s="125">
        <f t="shared" si="342"/>
        <v>0.10144101181837031</v>
      </c>
      <c r="CA142" s="126">
        <f t="shared" si="343"/>
        <v>6.49404886197536E-2</v>
      </c>
      <c r="CB142" s="123">
        <f t="shared" si="344"/>
        <v>1.4202778353721751E-2</v>
      </c>
      <c r="CC142" s="124">
        <f t="shared" si="345"/>
        <v>1.1745667153894341E-2</v>
      </c>
      <c r="CD142" s="125">
        <f t="shared" si="346"/>
        <v>6.0076715737093098E-2</v>
      </c>
      <c r="CE142" s="126">
        <f t="shared" si="347"/>
        <v>0.11714345374817289</v>
      </c>
      <c r="CF142" s="123">
        <f t="shared" si="348"/>
        <v>6.5312046444121918E-2</v>
      </c>
      <c r="CG142" s="124">
        <f t="shared" si="349"/>
        <v>2.2812695761119231E-2</v>
      </c>
      <c r="CH142" s="125">
        <f t="shared" si="350"/>
        <v>0.16125855276798673</v>
      </c>
      <c r="CI142" s="123">
        <f t="shared" si="351"/>
        <v>0.16245562747964085</v>
      </c>
      <c r="CJ142" s="129">
        <f t="shared" ref="CJ142" si="377">AB142/AB157</f>
        <v>5.8480631246457117E-2</v>
      </c>
      <c r="CK142" s="130">
        <f t="shared" ref="CK142" si="378">AC142/AC157</f>
        <v>5.8268138072004767E-2</v>
      </c>
    </row>
    <row r="143" spans="1:89" ht="13.8" thickBot="1" x14ac:dyDescent="0.3">
      <c r="A143" s="139" t="s">
        <v>26</v>
      </c>
      <c r="B143" s="194">
        <v>1820</v>
      </c>
      <c r="C143" s="188">
        <v>1940</v>
      </c>
      <c r="D143" s="189">
        <v>765</v>
      </c>
      <c r="E143" s="190">
        <v>674</v>
      </c>
      <c r="F143" s="187">
        <v>1077</v>
      </c>
      <c r="G143" s="191">
        <v>1103</v>
      </c>
      <c r="H143" s="189">
        <v>2374</v>
      </c>
      <c r="I143" s="190">
        <v>2512</v>
      </c>
      <c r="J143" s="187">
        <v>309</v>
      </c>
      <c r="K143" s="188">
        <v>330</v>
      </c>
      <c r="L143" s="189">
        <v>731</v>
      </c>
      <c r="M143" s="187">
        <v>1271</v>
      </c>
      <c r="N143" s="192">
        <v>2024</v>
      </c>
      <c r="O143" s="195">
        <v>2080</v>
      </c>
      <c r="P143" s="187">
        <v>1199</v>
      </c>
      <c r="Q143" s="188">
        <v>767</v>
      </c>
      <c r="R143" s="189">
        <v>1741</v>
      </c>
      <c r="S143" s="190">
        <v>1163</v>
      </c>
      <c r="T143" s="187">
        <v>225</v>
      </c>
      <c r="U143" s="191">
        <v>280</v>
      </c>
      <c r="V143" s="189">
        <v>1087</v>
      </c>
      <c r="W143" s="196">
        <v>1949</v>
      </c>
      <c r="X143" s="187">
        <v>1159</v>
      </c>
      <c r="Y143" s="191">
        <v>440</v>
      </c>
      <c r="Z143" s="189">
        <v>3006</v>
      </c>
      <c r="AA143" s="187">
        <v>3134</v>
      </c>
      <c r="AB143" s="162">
        <f t="shared" si="324"/>
        <v>17517</v>
      </c>
      <c r="AC143" s="165">
        <f t="shared" si="354"/>
        <v>17643</v>
      </c>
      <c r="AE143" s="254"/>
      <c r="AF143" s="120"/>
      <c r="AG143" s="188"/>
      <c r="AH143" s="189"/>
      <c r="AI143" s="190"/>
      <c r="AJ143" s="187"/>
      <c r="AK143" s="191"/>
      <c r="AL143" s="189"/>
      <c r="AM143" s="190"/>
      <c r="AN143" s="187"/>
      <c r="AO143" s="191"/>
      <c r="AP143" s="189"/>
      <c r="AQ143" s="187"/>
      <c r="AR143" s="192"/>
      <c r="AS143" s="193"/>
      <c r="AT143" s="187"/>
      <c r="AU143" s="191"/>
      <c r="AV143" s="189"/>
      <c r="AW143" s="190"/>
      <c r="AX143" s="187"/>
      <c r="AY143" s="191"/>
      <c r="AZ143" s="189"/>
      <c r="BA143" s="190"/>
      <c r="BB143" s="187"/>
      <c r="BC143" s="191"/>
      <c r="BD143" s="189"/>
      <c r="BE143" s="187"/>
      <c r="BF143" s="164"/>
      <c r="BG143" s="165"/>
      <c r="BI143" s="139" t="s">
        <v>26</v>
      </c>
      <c r="BJ143" s="123">
        <f t="shared" si="355"/>
        <v>0.10389906947536678</v>
      </c>
      <c r="BK143" s="124">
        <f t="shared" si="356"/>
        <v>0.10995862381681119</v>
      </c>
      <c r="BL143" s="125">
        <f t="shared" si="328"/>
        <v>4.3671861620140438E-2</v>
      </c>
      <c r="BM143" s="126">
        <f t="shared" si="329"/>
        <v>3.8202119820892139E-2</v>
      </c>
      <c r="BN143" s="123">
        <f t="shared" si="330"/>
        <v>6.1483130673060458E-2</v>
      </c>
      <c r="BO143" s="124">
        <f t="shared" si="331"/>
        <v>6.2517712407186982E-2</v>
      </c>
      <c r="BP143" s="125">
        <f t="shared" si="332"/>
        <v>0.13552548952446195</v>
      </c>
      <c r="BQ143" s="126">
        <f t="shared" si="333"/>
        <v>0.14237941393187101</v>
      </c>
      <c r="BR143" s="123">
        <f t="shared" si="334"/>
        <v>1.7640006850488096E-2</v>
      </c>
      <c r="BS143" s="124">
        <f t="shared" si="335"/>
        <v>1.8704301989457574E-2</v>
      </c>
      <c r="BT143" s="125">
        <f t="shared" si="336"/>
        <v>4.1730889992578638E-2</v>
      </c>
      <c r="BU143" s="123">
        <f t="shared" si="337"/>
        <v>7.2039902510910844E-2</v>
      </c>
      <c r="BV143" s="127">
        <f t="shared" si="338"/>
        <v>0.11554489924073758</v>
      </c>
      <c r="BW143" s="128">
        <f t="shared" si="339"/>
        <v>0.11789378223658108</v>
      </c>
      <c r="BX143" s="123">
        <f t="shared" si="340"/>
        <v>6.8447793571958668E-2</v>
      </c>
      <c r="BY143" s="124">
        <f t="shared" si="341"/>
        <v>4.347333219973927E-2</v>
      </c>
      <c r="BZ143" s="125">
        <f t="shared" si="342"/>
        <v>9.9389164811326147E-2</v>
      </c>
      <c r="CA143" s="126">
        <f t="shared" si="343"/>
        <v>6.5918494587088358E-2</v>
      </c>
      <c r="CB143" s="123">
        <f t="shared" si="344"/>
        <v>1.2844665182394245E-2</v>
      </c>
      <c r="CC143" s="124">
        <f t="shared" si="345"/>
        <v>1.587031683953976E-2</v>
      </c>
      <c r="CD143" s="125">
        <f t="shared" si="346"/>
        <v>6.2054004681166869E-2</v>
      </c>
      <c r="CE143" s="126">
        <f t="shared" si="347"/>
        <v>0.1104687411437964</v>
      </c>
      <c r="CF143" s="123">
        <f t="shared" si="348"/>
        <v>6.6164297539533026E-2</v>
      </c>
      <c r="CG143" s="124">
        <f t="shared" si="349"/>
        <v>2.4939069319276766E-2</v>
      </c>
      <c r="CH143" s="125">
        <f t="shared" si="350"/>
        <v>0.17160472683678712</v>
      </c>
      <c r="CI143" s="123">
        <f t="shared" si="351"/>
        <v>0.17763418919684862</v>
      </c>
      <c r="CJ143" s="129">
        <f t="shared" ref="CJ143" si="379">AB143/AB157</f>
        <v>5.3100000909402312E-2</v>
      </c>
      <c r="CK143" s="130">
        <f t="shared" ref="CK143" si="380">AC143/AC157</f>
        <v>5.3665940697660272E-2</v>
      </c>
    </row>
    <row r="144" spans="1:89" ht="14.4" thickTop="1" thickBot="1" x14ac:dyDescent="0.3">
      <c r="A144" s="131" t="s">
        <v>27</v>
      </c>
      <c r="B144" s="197">
        <v>1715</v>
      </c>
      <c r="C144" s="181">
        <v>1934</v>
      </c>
      <c r="D144" s="182">
        <v>697</v>
      </c>
      <c r="E144" s="183">
        <v>726</v>
      </c>
      <c r="F144" s="180">
        <v>1077</v>
      </c>
      <c r="G144" s="184">
        <v>1245</v>
      </c>
      <c r="H144" s="182">
        <v>2491</v>
      </c>
      <c r="I144" s="183">
        <v>2714</v>
      </c>
      <c r="J144" s="180">
        <v>400</v>
      </c>
      <c r="K144" s="181">
        <v>321</v>
      </c>
      <c r="L144" s="182">
        <v>977</v>
      </c>
      <c r="M144" s="180">
        <v>1050</v>
      </c>
      <c r="N144" s="185">
        <v>2174</v>
      </c>
      <c r="O144" s="198">
        <v>1985</v>
      </c>
      <c r="P144" s="180">
        <v>1333</v>
      </c>
      <c r="Q144" s="181">
        <v>756</v>
      </c>
      <c r="R144" s="182">
        <v>1522</v>
      </c>
      <c r="S144" s="183">
        <v>1351</v>
      </c>
      <c r="T144" s="180">
        <v>320</v>
      </c>
      <c r="U144" s="184">
        <v>220</v>
      </c>
      <c r="V144" s="182">
        <v>1228</v>
      </c>
      <c r="W144" s="199">
        <v>1789</v>
      </c>
      <c r="X144" s="180">
        <v>1044</v>
      </c>
      <c r="Y144" s="184">
        <v>448</v>
      </c>
      <c r="Z144" s="182">
        <v>2933</v>
      </c>
      <c r="AA144" s="180">
        <v>2970</v>
      </c>
      <c r="AB144" s="162">
        <f t="shared" si="324"/>
        <v>17911</v>
      </c>
      <c r="AC144" s="165">
        <f t="shared" si="354"/>
        <v>17509</v>
      </c>
      <c r="AE144" s="251" t="s">
        <v>13</v>
      </c>
      <c r="AF144" s="14">
        <f t="shared" ref="AF144:BG144" si="381">SUM(AF141:AF143)</f>
        <v>3992</v>
      </c>
      <c r="AG144" s="1">
        <f t="shared" si="381"/>
        <v>6514.5214763417462</v>
      </c>
      <c r="AH144" s="14">
        <f t="shared" si="381"/>
        <v>1879</v>
      </c>
      <c r="AI144" s="1">
        <f t="shared" si="381"/>
        <v>2327.7606080088681</v>
      </c>
      <c r="AJ144" s="14">
        <f t="shared" si="381"/>
        <v>2241</v>
      </c>
      <c r="AK144" s="1">
        <f t="shared" si="381"/>
        <v>6498.6907674670783</v>
      </c>
      <c r="AL144" s="14">
        <f t="shared" si="381"/>
        <v>5536</v>
      </c>
      <c r="AM144" s="1">
        <f t="shared" si="381"/>
        <v>8644.3993346935276</v>
      </c>
      <c r="AN144" s="14">
        <f t="shared" si="381"/>
        <v>1430</v>
      </c>
      <c r="AO144" s="1">
        <f t="shared" si="381"/>
        <v>499.41989594282495</v>
      </c>
      <c r="AP144" s="14">
        <f t="shared" si="381"/>
        <v>3605</v>
      </c>
      <c r="AQ144" s="1">
        <f t="shared" si="381"/>
        <v>1888.3217572130684</v>
      </c>
      <c r="AR144" s="14">
        <f t="shared" si="381"/>
        <v>7155</v>
      </c>
      <c r="AS144" s="1">
        <f t="shared" si="381"/>
        <v>5071.3752115271782</v>
      </c>
      <c r="AT144" s="14">
        <f t="shared" si="381"/>
        <v>3330</v>
      </c>
      <c r="AU144" s="1">
        <f t="shared" si="381"/>
        <v>2445.4278594411057</v>
      </c>
      <c r="AV144" s="14">
        <f t="shared" si="381"/>
        <v>4348</v>
      </c>
      <c r="AW144" s="1">
        <f t="shared" si="381"/>
        <v>4780.9370450903089</v>
      </c>
      <c r="AX144" s="14">
        <f t="shared" si="381"/>
        <v>1441</v>
      </c>
      <c r="AY144" s="1">
        <f t="shared" si="381"/>
        <v>466.39027758796408</v>
      </c>
      <c r="AZ144" s="14">
        <f t="shared" si="381"/>
        <v>4533</v>
      </c>
      <c r="BA144" s="1">
        <f t="shared" si="381"/>
        <v>3668.8770306337192</v>
      </c>
      <c r="BB144" s="14">
        <f t="shared" si="381"/>
        <v>4138</v>
      </c>
      <c r="BC144" s="1">
        <f t="shared" si="381"/>
        <v>1203.593003278314</v>
      </c>
      <c r="BD144" s="14">
        <f t="shared" si="381"/>
        <v>7696</v>
      </c>
      <c r="BE144" s="1">
        <f t="shared" si="381"/>
        <v>8950.2857327742968</v>
      </c>
      <c r="BF144" s="166">
        <f t="shared" si="381"/>
        <v>51324</v>
      </c>
      <c r="BG144" s="167">
        <f t="shared" si="381"/>
        <v>52960</v>
      </c>
      <c r="BI144" s="131" t="s">
        <v>27</v>
      </c>
      <c r="BJ144" s="123">
        <f t="shared" si="355"/>
        <v>9.5751214337557927E-2</v>
      </c>
      <c r="BK144" s="124">
        <f t="shared" si="356"/>
        <v>0.11045747901079445</v>
      </c>
      <c r="BL144" s="125">
        <f t="shared" si="328"/>
        <v>3.8914633465468147E-2</v>
      </c>
      <c r="BM144" s="126">
        <f t="shared" si="329"/>
        <v>4.1464389742418187E-2</v>
      </c>
      <c r="BN144" s="123">
        <f t="shared" si="330"/>
        <v>6.0130645971749205E-2</v>
      </c>
      <c r="BO144" s="124">
        <f t="shared" si="331"/>
        <v>7.110628819464275E-2</v>
      </c>
      <c r="BP144" s="125">
        <f t="shared" si="332"/>
        <v>0.13907654513985818</v>
      </c>
      <c r="BQ144" s="126">
        <f t="shared" si="333"/>
        <v>0.15500599691587183</v>
      </c>
      <c r="BR144" s="123">
        <f t="shared" si="334"/>
        <v>2.2332644743453745E-2</v>
      </c>
      <c r="BS144" s="124">
        <f t="shared" si="335"/>
        <v>1.8333428522474157E-2</v>
      </c>
      <c r="BT144" s="125">
        <f t="shared" si="336"/>
        <v>5.4547484785885766E-2</v>
      </c>
      <c r="BU144" s="123">
        <f t="shared" si="337"/>
        <v>5.9969158718373411E-2</v>
      </c>
      <c r="BV144" s="127">
        <f t="shared" si="338"/>
        <v>0.1213779241806711</v>
      </c>
      <c r="BW144" s="128">
        <f t="shared" si="339"/>
        <v>0.11337026671997258</v>
      </c>
      <c r="BX144" s="123">
        <f t="shared" si="340"/>
        <v>7.4423538607559597E-2</v>
      </c>
      <c r="BY144" s="124">
        <f t="shared" si="341"/>
        <v>4.3177794277228856E-2</v>
      </c>
      <c r="BZ144" s="125">
        <f t="shared" si="342"/>
        <v>8.4975713248841497E-2</v>
      </c>
      <c r="CA144" s="126">
        <f t="shared" si="343"/>
        <v>7.7160317550973787E-2</v>
      </c>
      <c r="CB144" s="123">
        <f t="shared" si="344"/>
        <v>1.7866115794762993E-2</v>
      </c>
      <c r="CC144" s="124">
        <f t="shared" si="345"/>
        <v>1.2564966588611571E-2</v>
      </c>
      <c r="CD144" s="125">
        <f t="shared" si="346"/>
        <v>6.8561219362402989E-2</v>
      </c>
      <c r="CE144" s="126">
        <f t="shared" si="347"/>
        <v>0.10217602375920955</v>
      </c>
      <c r="CF144" s="123">
        <f t="shared" si="348"/>
        <v>5.8288202780414272E-2</v>
      </c>
      <c r="CG144" s="124">
        <f t="shared" si="349"/>
        <v>2.5586841053172653E-2</v>
      </c>
      <c r="CH144" s="125">
        <f t="shared" si="350"/>
        <v>0.16375411758137456</v>
      </c>
      <c r="CI144" s="123">
        <f t="shared" si="351"/>
        <v>0.16962704894625621</v>
      </c>
      <c r="CJ144" s="129">
        <f t="shared" ref="CJ144" si="382">AB144/AB157</f>
        <v>5.4294349277176732E-2</v>
      </c>
      <c r="CK144" s="130">
        <f t="shared" ref="CK144" si="383">AC144/AC157</f>
        <v>5.3258343573957583E-2</v>
      </c>
    </row>
    <row r="145" spans="1:89" ht="13.8" thickTop="1" x14ac:dyDescent="0.25">
      <c r="A145" s="139" t="s">
        <v>28</v>
      </c>
      <c r="B145" s="194">
        <v>1764</v>
      </c>
      <c r="C145" s="188">
        <v>2406</v>
      </c>
      <c r="D145" s="189">
        <v>770</v>
      </c>
      <c r="E145" s="190">
        <v>752</v>
      </c>
      <c r="F145" s="187">
        <v>1008</v>
      </c>
      <c r="G145" s="191">
        <v>1724</v>
      </c>
      <c r="H145" s="189">
        <v>2358</v>
      </c>
      <c r="I145" s="190">
        <v>3175</v>
      </c>
      <c r="J145" s="187">
        <v>504</v>
      </c>
      <c r="K145" s="188">
        <v>279</v>
      </c>
      <c r="L145" s="189">
        <v>1425</v>
      </c>
      <c r="M145" s="187">
        <v>934</v>
      </c>
      <c r="N145" s="192">
        <v>2681</v>
      </c>
      <c r="O145" s="195">
        <v>1985</v>
      </c>
      <c r="P145" s="187">
        <v>1637</v>
      </c>
      <c r="Q145" s="188">
        <v>972</v>
      </c>
      <c r="R145" s="189">
        <v>1769</v>
      </c>
      <c r="S145" s="190">
        <v>1643</v>
      </c>
      <c r="T145" s="187">
        <v>443</v>
      </c>
      <c r="U145" s="191">
        <v>203</v>
      </c>
      <c r="V145" s="189">
        <v>1732</v>
      </c>
      <c r="W145" s="196">
        <v>1792</v>
      </c>
      <c r="X145" s="187">
        <v>1359</v>
      </c>
      <c r="Y145" s="191">
        <v>465</v>
      </c>
      <c r="Z145" s="189">
        <v>3130</v>
      </c>
      <c r="AA145" s="187">
        <v>3664</v>
      </c>
      <c r="AB145" s="162">
        <f t="shared" si="324"/>
        <v>20580</v>
      </c>
      <c r="AC145" s="165">
        <f t="shared" si="354"/>
        <v>19994</v>
      </c>
      <c r="BI145" s="139" t="s">
        <v>28</v>
      </c>
      <c r="BJ145" s="123">
        <f t="shared" si="355"/>
        <v>8.5714285714285715E-2</v>
      </c>
      <c r="BK145" s="124">
        <f t="shared" si="356"/>
        <v>0.12033610083024908</v>
      </c>
      <c r="BL145" s="125">
        <f t="shared" si="328"/>
        <v>3.7414965986394558E-2</v>
      </c>
      <c r="BM145" s="126">
        <f t="shared" si="329"/>
        <v>3.7611283385015508E-2</v>
      </c>
      <c r="BN145" s="123">
        <f t="shared" si="330"/>
        <v>4.8979591836734691E-2</v>
      </c>
      <c r="BO145" s="124">
        <f t="shared" si="331"/>
        <v>8.6225867760328104E-2</v>
      </c>
      <c r="BP145" s="125">
        <f t="shared" si="332"/>
        <v>0.11457725947521866</v>
      </c>
      <c r="BQ145" s="126">
        <f t="shared" si="333"/>
        <v>0.15879763929178753</v>
      </c>
      <c r="BR145" s="123">
        <f t="shared" si="334"/>
        <v>2.4489795918367346E-2</v>
      </c>
      <c r="BS145" s="124">
        <f t="shared" si="335"/>
        <v>1.3954186255876763E-2</v>
      </c>
      <c r="BT145" s="125">
        <f t="shared" si="336"/>
        <v>6.9241982507288635E-2</v>
      </c>
      <c r="BU145" s="123">
        <f t="shared" si="337"/>
        <v>4.671401420426128E-2</v>
      </c>
      <c r="BV145" s="127">
        <f t="shared" si="338"/>
        <v>0.1302721088435374</v>
      </c>
      <c r="BW145" s="128">
        <f t="shared" si="339"/>
        <v>9.9279783935180554E-2</v>
      </c>
      <c r="BX145" s="123">
        <f t="shared" si="340"/>
        <v>7.9543245869776485E-2</v>
      </c>
      <c r="BY145" s="124">
        <f t="shared" si="341"/>
        <v>4.8614584375312596E-2</v>
      </c>
      <c r="BZ145" s="125">
        <f t="shared" si="342"/>
        <v>8.5957240038872687E-2</v>
      </c>
      <c r="CA145" s="126">
        <f t="shared" si="343"/>
        <v>8.2174652395718722E-2</v>
      </c>
      <c r="CB145" s="123">
        <f t="shared" si="344"/>
        <v>2.152575315840622E-2</v>
      </c>
      <c r="CC145" s="124">
        <f t="shared" si="345"/>
        <v>1.0153045913774132E-2</v>
      </c>
      <c r="CD145" s="125">
        <f t="shared" si="346"/>
        <v>8.4159378036929064E-2</v>
      </c>
      <c r="CE145" s="126">
        <f t="shared" si="347"/>
        <v>8.9626888066419927E-2</v>
      </c>
      <c r="CF145" s="123">
        <f t="shared" si="348"/>
        <v>6.6034985422740528E-2</v>
      </c>
      <c r="CG145" s="124">
        <f t="shared" si="349"/>
        <v>2.3256977093127938E-2</v>
      </c>
      <c r="CH145" s="125">
        <f t="shared" si="350"/>
        <v>0.15208940719144801</v>
      </c>
      <c r="CI145" s="123">
        <f t="shared" si="351"/>
        <v>0.18325497649294789</v>
      </c>
      <c r="CJ145" s="129">
        <f t="shared" ref="CJ145" si="384">AB145/AB157</f>
        <v>6.2384998499486186E-2</v>
      </c>
      <c r="CK145" s="130">
        <f t="shared" ref="CK145" si="385">AC145/AC157</f>
        <v>6.0817140979936485E-2</v>
      </c>
    </row>
    <row r="146" spans="1:89" x14ac:dyDescent="0.25">
      <c r="A146" s="131" t="s">
        <v>29</v>
      </c>
      <c r="B146" s="197">
        <v>2303</v>
      </c>
      <c r="C146" s="181">
        <v>2240</v>
      </c>
      <c r="D146" s="182">
        <v>1019</v>
      </c>
      <c r="E146" s="183">
        <v>905</v>
      </c>
      <c r="F146" s="180">
        <v>1192</v>
      </c>
      <c r="G146" s="184">
        <v>2561</v>
      </c>
      <c r="H146" s="182">
        <v>2672</v>
      </c>
      <c r="I146" s="183">
        <v>3997</v>
      </c>
      <c r="J146" s="180">
        <v>816</v>
      </c>
      <c r="K146" s="181">
        <v>245</v>
      </c>
      <c r="L146" s="182">
        <v>1857</v>
      </c>
      <c r="M146" s="180">
        <v>978</v>
      </c>
      <c r="N146" s="185">
        <v>3714</v>
      </c>
      <c r="O146" s="198">
        <v>2358</v>
      </c>
      <c r="P146" s="180">
        <v>2076</v>
      </c>
      <c r="Q146" s="181">
        <v>1012</v>
      </c>
      <c r="R146" s="182">
        <v>2236</v>
      </c>
      <c r="S146" s="183">
        <v>2130</v>
      </c>
      <c r="T146" s="180">
        <v>968</v>
      </c>
      <c r="U146" s="184">
        <v>190</v>
      </c>
      <c r="V146" s="182">
        <v>2424</v>
      </c>
      <c r="W146" s="199">
        <v>1787</v>
      </c>
      <c r="X146" s="180">
        <v>2118</v>
      </c>
      <c r="Y146" s="184">
        <v>567</v>
      </c>
      <c r="Z146" s="182">
        <v>3274</v>
      </c>
      <c r="AA146" s="180">
        <v>4121</v>
      </c>
      <c r="AB146" s="162">
        <f t="shared" si="324"/>
        <v>26669</v>
      </c>
      <c r="AC146" s="165">
        <f t="shared" si="354"/>
        <v>23091</v>
      </c>
      <c r="BI146" s="131" t="s">
        <v>29</v>
      </c>
      <c r="BJ146" s="123">
        <f t="shared" si="355"/>
        <v>8.6354943942405046E-2</v>
      </c>
      <c r="BK146" s="124">
        <f t="shared" si="356"/>
        <v>9.7007492096487805E-2</v>
      </c>
      <c r="BL146" s="125">
        <f t="shared" si="328"/>
        <v>3.8209156698788854E-2</v>
      </c>
      <c r="BM146" s="126">
        <f t="shared" si="329"/>
        <v>3.9192759083625656E-2</v>
      </c>
      <c r="BN146" s="123">
        <f t="shared" si="330"/>
        <v>4.4696089092204433E-2</v>
      </c>
      <c r="BO146" s="124">
        <f t="shared" si="331"/>
        <v>0.11090901216924343</v>
      </c>
      <c r="BP146" s="125">
        <f t="shared" si="332"/>
        <v>0.10019123326708913</v>
      </c>
      <c r="BQ146" s="126">
        <f t="shared" si="333"/>
        <v>0.17309774370967043</v>
      </c>
      <c r="BR146" s="123">
        <f t="shared" si="334"/>
        <v>3.0597322734260753E-2</v>
      </c>
      <c r="BS146" s="124">
        <f t="shared" si="335"/>
        <v>1.0610194448053355E-2</v>
      </c>
      <c r="BT146" s="125">
        <f t="shared" si="336"/>
        <v>6.9631407251865465E-2</v>
      </c>
      <c r="BU146" s="123">
        <f t="shared" si="337"/>
        <v>4.2354163959984412E-2</v>
      </c>
      <c r="BV146" s="127">
        <f t="shared" si="338"/>
        <v>0.13926281450373093</v>
      </c>
      <c r="BW146" s="128">
        <f t="shared" si="339"/>
        <v>0.10211770819799922</v>
      </c>
      <c r="BX146" s="123">
        <f t="shared" si="340"/>
        <v>7.7843188720986917E-2</v>
      </c>
      <c r="BY146" s="124">
        <f t="shared" si="341"/>
        <v>4.3826599107877527E-2</v>
      </c>
      <c r="BZ146" s="125">
        <f t="shared" si="342"/>
        <v>8.38426637669204E-2</v>
      </c>
      <c r="CA146" s="126">
        <f t="shared" si="343"/>
        <v>9.2243731323892422E-2</v>
      </c>
      <c r="CB146" s="123">
        <f t="shared" si="344"/>
        <v>3.6296824027897558E-2</v>
      </c>
      <c r="CC146" s="124">
        <f t="shared" si="345"/>
        <v>8.2283140617556618E-3</v>
      </c>
      <c r="CD146" s="125">
        <f t="shared" si="346"/>
        <v>9.089204694589223E-2</v>
      </c>
      <c r="CE146" s="126">
        <f t="shared" si="347"/>
        <v>7.7389459096617735E-2</v>
      </c>
      <c r="CF146" s="123">
        <f t="shared" si="348"/>
        <v>7.941805092054445E-2</v>
      </c>
      <c r="CG146" s="124">
        <f t="shared" si="349"/>
        <v>2.4555021436923476E-2</v>
      </c>
      <c r="CH146" s="125">
        <f t="shared" si="350"/>
        <v>0.12276425812741384</v>
      </c>
      <c r="CI146" s="123">
        <f t="shared" si="351"/>
        <v>0.17846780130786888</v>
      </c>
      <c r="CJ146" s="129">
        <f t="shared" ref="CJ146" si="386">AB146/AB157</f>
        <v>8.0842834061360405E-2</v>
      </c>
      <c r="CK146" s="130">
        <f t="shared" ref="CK146" si="387">AC146/AC157</f>
        <v>7.0237501368796307E-2</v>
      </c>
    </row>
    <row r="147" spans="1:89" x14ac:dyDescent="0.25">
      <c r="A147" s="139" t="s">
        <v>30</v>
      </c>
      <c r="B147" s="280">
        <v>2021</v>
      </c>
      <c r="C147" s="267">
        <v>3516.7232515380806</v>
      </c>
      <c r="D147" s="268">
        <v>1072</v>
      </c>
      <c r="E147" s="269">
        <v>1206.3666289512764</v>
      </c>
      <c r="F147" s="266">
        <v>1297</v>
      </c>
      <c r="G147" s="270">
        <v>3420.2819814723143</v>
      </c>
      <c r="H147" s="268">
        <v>2852</v>
      </c>
      <c r="I147" s="269">
        <v>4598.4228130966694</v>
      </c>
      <c r="J147" s="266">
        <v>821</v>
      </c>
      <c r="K147" s="267">
        <v>263.94689201612334</v>
      </c>
      <c r="L147" s="268">
        <v>1899</v>
      </c>
      <c r="M147" s="266">
        <v>961.47800721306839</v>
      </c>
      <c r="N147" s="271">
        <v>3744</v>
      </c>
      <c r="O147" s="281">
        <v>2644.6822714093769</v>
      </c>
      <c r="P147" s="266">
        <v>1855</v>
      </c>
      <c r="Q147" s="267">
        <v>1187.3629870589068</v>
      </c>
      <c r="R147" s="268">
        <v>2336</v>
      </c>
      <c r="S147" s="269">
        <v>2504.4564740824553</v>
      </c>
      <c r="T147" s="266">
        <v>864</v>
      </c>
      <c r="U147" s="270">
        <v>250.83763524503217</v>
      </c>
      <c r="V147" s="268">
        <v>2198</v>
      </c>
      <c r="W147" s="282">
        <v>2009.6610211441907</v>
      </c>
      <c r="X147" s="266">
        <v>2238</v>
      </c>
      <c r="Y147" s="270">
        <v>651.3380949013507</v>
      </c>
      <c r="Z147" s="268">
        <v>3904</v>
      </c>
      <c r="AA147" s="266">
        <v>4937.441941871155</v>
      </c>
      <c r="AB147" s="286">
        <f t="shared" si="324"/>
        <v>27101</v>
      </c>
      <c r="AC147" s="287">
        <f t="shared" si="354"/>
        <v>28153</v>
      </c>
      <c r="BI147" s="139" t="s">
        <v>30</v>
      </c>
      <c r="BJ147" s="123">
        <f t="shared" si="355"/>
        <v>7.4572893989151692E-2</v>
      </c>
      <c r="BK147" s="124">
        <f t="shared" si="356"/>
        <v>0.12491468943054312</v>
      </c>
      <c r="BL147" s="125">
        <f t="shared" si="328"/>
        <v>3.9555735950702928E-2</v>
      </c>
      <c r="BM147" s="126">
        <f t="shared" si="329"/>
        <v>4.2850375766393507E-2</v>
      </c>
      <c r="BN147" s="123">
        <f t="shared" si="330"/>
        <v>4.7858012619460537E-2</v>
      </c>
      <c r="BO147" s="124">
        <f t="shared" si="331"/>
        <v>0.12148907688247484</v>
      </c>
      <c r="BP147" s="125">
        <f t="shared" si="332"/>
        <v>0.1052359691524298</v>
      </c>
      <c r="BQ147" s="126">
        <f t="shared" si="333"/>
        <v>0.16333686687374949</v>
      </c>
      <c r="BR147" s="123">
        <f t="shared" si="334"/>
        <v>3.0294085089111102E-2</v>
      </c>
      <c r="BS147" s="124">
        <f t="shared" si="335"/>
        <v>9.3754446068313631E-3</v>
      </c>
      <c r="BT147" s="125">
        <f t="shared" si="336"/>
        <v>7.0071215084314228E-2</v>
      </c>
      <c r="BU147" s="123">
        <f t="shared" si="337"/>
        <v>3.4151884602460429E-2</v>
      </c>
      <c r="BV147" s="127">
        <f t="shared" si="338"/>
        <v>0.13814988376812665</v>
      </c>
      <c r="BW147" s="128">
        <f t="shared" si="339"/>
        <v>9.3939625312022768E-2</v>
      </c>
      <c r="BX147" s="123">
        <f t="shared" si="340"/>
        <v>6.844765875797941E-2</v>
      </c>
      <c r="BY147" s="124">
        <f t="shared" si="341"/>
        <v>4.2175362734305645E-2</v>
      </c>
      <c r="BZ147" s="125">
        <f t="shared" si="342"/>
        <v>8.6196081325412344E-2</v>
      </c>
      <c r="CA147" s="126">
        <f t="shared" si="343"/>
        <v>8.895877789516056E-2</v>
      </c>
      <c r="CB147" s="123">
        <f t="shared" si="344"/>
        <v>3.1880742408029225E-2</v>
      </c>
      <c r="CC147" s="124">
        <f t="shared" si="345"/>
        <v>8.9098012732224691E-3</v>
      </c>
      <c r="CD147" s="125">
        <f t="shared" si="346"/>
        <v>8.1104018301907679E-2</v>
      </c>
      <c r="CE147" s="126">
        <f t="shared" si="347"/>
        <v>7.1383547797541677E-2</v>
      </c>
      <c r="CF147" s="123">
        <f t="shared" si="348"/>
        <v>8.2579978598575701E-2</v>
      </c>
      <c r="CG147" s="124">
        <f t="shared" si="349"/>
        <v>2.3135654988859115E-2</v>
      </c>
      <c r="CH147" s="125">
        <f t="shared" si="350"/>
        <v>0.14405372495479871</v>
      </c>
      <c r="CI147" s="123">
        <f t="shared" si="351"/>
        <v>0.17537889183643501</v>
      </c>
      <c r="CJ147" s="129">
        <f t="shared" ref="CJ147" si="388">AB147/AB157</f>
        <v>8.2152373388463318E-2</v>
      </c>
      <c r="CK147" s="130">
        <f t="shared" ref="CK147" si="389">AC147/AC157</f>
        <v>8.5634938982102227E-2</v>
      </c>
    </row>
    <row r="148" spans="1:89" x14ac:dyDescent="0.25">
      <c r="A148" s="131" t="s">
        <v>31</v>
      </c>
      <c r="B148" s="283">
        <v>1971</v>
      </c>
      <c r="C148" s="274">
        <v>2997.7982248036651</v>
      </c>
      <c r="D148" s="275">
        <v>807</v>
      </c>
      <c r="E148" s="276">
        <v>1121.3939790575917</v>
      </c>
      <c r="F148" s="273">
        <v>944</v>
      </c>
      <c r="G148" s="277">
        <v>3078.4087859947645</v>
      </c>
      <c r="H148" s="275">
        <v>2684</v>
      </c>
      <c r="I148" s="276">
        <v>4045.9765215968587</v>
      </c>
      <c r="J148" s="273">
        <v>609</v>
      </c>
      <c r="K148" s="274">
        <v>235.47300392670158</v>
      </c>
      <c r="L148" s="275">
        <v>1706</v>
      </c>
      <c r="M148" s="273">
        <v>926.84375</v>
      </c>
      <c r="N148" s="278">
        <v>3411</v>
      </c>
      <c r="O148" s="284">
        <v>2426.6929401178008</v>
      </c>
      <c r="P148" s="273">
        <v>1475</v>
      </c>
      <c r="Q148" s="274">
        <v>1258.0648723821989</v>
      </c>
      <c r="R148" s="275">
        <v>2012</v>
      </c>
      <c r="S148" s="276">
        <v>2276.4805710078535</v>
      </c>
      <c r="T148" s="273">
        <v>577</v>
      </c>
      <c r="U148" s="277">
        <v>215.55264234293193</v>
      </c>
      <c r="V148" s="275">
        <v>2335</v>
      </c>
      <c r="W148" s="285">
        <v>1659.2160094895287</v>
      </c>
      <c r="X148" s="273">
        <v>1900</v>
      </c>
      <c r="Y148" s="277">
        <v>552.25490837696339</v>
      </c>
      <c r="Z148" s="275">
        <v>3792</v>
      </c>
      <c r="AA148" s="273">
        <v>4012.8437909031413</v>
      </c>
      <c r="AB148" s="286">
        <f t="shared" si="324"/>
        <v>24223</v>
      </c>
      <c r="AC148" s="287">
        <f t="shared" si="354"/>
        <v>24807</v>
      </c>
      <c r="BI148" s="131" t="s">
        <v>31</v>
      </c>
      <c r="BJ148" s="123">
        <f t="shared" si="355"/>
        <v>8.1368946868678529E-2</v>
      </c>
      <c r="BK148" s="124">
        <f t="shared" si="356"/>
        <v>0.12084485124374834</v>
      </c>
      <c r="BL148" s="125">
        <f t="shared" si="328"/>
        <v>3.3315443999504604E-2</v>
      </c>
      <c r="BM148" s="126">
        <f t="shared" si="329"/>
        <v>4.5204739753198359E-2</v>
      </c>
      <c r="BN148" s="123">
        <f t="shared" si="330"/>
        <v>3.8971225694587788E-2</v>
      </c>
      <c r="BO148" s="124">
        <f t="shared" si="331"/>
        <v>0.12409435989820472</v>
      </c>
      <c r="BP148" s="125">
        <f t="shared" si="332"/>
        <v>0.11080378152995088</v>
      </c>
      <c r="BQ148" s="126">
        <f t="shared" si="333"/>
        <v>0.1630981788042431</v>
      </c>
      <c r="BR148" s="123">
        <f t="shared" si="334"/>
        <v>2.5141394542377078E-2</v>
      </c>
      <c r="BS148" s="124">
        <f t="shared" si="335"/>
        <v>9.4921999406095692E-3</v>
      </c>
      <c r="BT148" s="125">
        <f t="shared" si="336"/>
        <v>7.0428931181108864E-2</v>
      </c>
      <c r="BU148" s="123">
        <f t="shared" si="337"/>
        <v>3.7362186076510664E-2</v>
      </c>
      <c r="BV148" s="127">
        <f t="shared" si="338"/>
        <v>0.14081657928415142</v>
      </c>
      <c r="BW148" s="128">
        <f t="shared" si="339"/>
        <v>9.7822910473567976E-2</v>
      </c>
      <c r="BX148" s="123">
        <f t="shared" si="340"/>
        <v>6.0892540147793418E-2</v>
      </c>
      <c r="BY148" s="124">
        <f t="shared" si="341"/>
        <v>5.0714107807562338E-2</v>
      </c>
      <c r="BZ148" s="125">
        <f t="shared" si="342"/>
        <v>8.306155306939686E-2</v>
      </c>
      <c r="CA148" s="126">
        <f t="shared" si="343"/>
        <v>9.1767669246900205E-2</v>
      </c>
      <c r="CB148" s="123">
        <f t="shared" si="344"/>
        <v>2.3820336044255461E-2</v>
      </c>
      <c r="CC148" s="124">
        <f t="shared" si="345"/>
        <v>8.6891862112682683E-3</v>
      </c>
      <c r="CD148" s="125">
        <f t="shared" si="346"/>
        <v>9.6395987284811954E-2</v>
      </c>
      <c r="CE148" s="126">
        <f t="shared" si="347"/>
        <v>6.6884992521849831E-2</v>
      </c>
      <c r="CF148" s="123">
        <f t="shared" si="348"/>
        <v>7.8437848325971185E-2</v>
      </c>
      <c r="CG148" s="124">
        <f t="shared" si="349"/>
        <v>2.2262059433908306E-2</v>
      </c>
      <c r="CH148" s="125">
        <f t="shared" si="350"/>
        <v>0.15654543202741197</v>
      </c>
      <c r="CI148" s="123">
        <f t="shared" si="351"/>
        <v>0.16176255858842831</v>
      </c>
      <c r="CJ148" s="129">
        <f t="shared" ref="CJ148" si="390">AB148/AB157</f>
        <v>7.3428173889847126E-2</v>
      </c>
      <c r="CK148" s="130">
        <f t="shared" ref="CK148" si="391">AC148/AC157</f>
        <v>7.5457177967854575E-2</v>
      </c>
    </row>
    <row r="149" spans="1:89" x14ac:dyDescent="0.25">
      <c r="A149" s="139" t="s">
        <v>32</v>
      </c>
      <c r="B149" s="194">
        <v>2060</v>
      </c>
      <c r="C149" s="188">
        <v>2469</v>
      </c>
      <c r="D149" s="189">
        <v>658</v>
      </c>
      <c r="E149" s="190">
        <v>1073</v>
      </c>
      <c r="F149" s="187">
        <v>828</v>
      </c>
      <c r="G149" s="191">
        <v>2561</v>
      </c>
      <c r="H149" s="189">
        <v>2403</v>
      </c>
      <c r="I149" s="190">
        <v>4004</v>
      </c>
      <c r="J149" s="187">
        <v>505</v>
      </c>
      <c r="K149" s="188">
        <v>199</v>
      </c>
      <c r="L149" s="189">
        <v>1568</v>
      </c>
      <c r="M149" s="187">
        <v>586</v>
      </c>
      <c r="N149" s="192">
        <v>2914</v>
      </c>
      <c r="O149" s="195">
        <v>2163</v>
      </c>
      <c r="P149" s="187">
        <v>1037</v>
      </c>
      <c r="Q149" s="188">
        <v>1297</v>
      </c>
      <c r="R149" s="189">
        <v>1784</v>
      </c>
      <c r="S149" s="190">
        <v>2054</v>
      </c>
      <c r="T149" s="187">
        <v>390</v>
      </c>
      <c r="U149" s="191">
        <v>206</v>
      </c>
      <c r="V149" s="189">
        <v>2266</v>
      </c>
      <c r="W149" s="196">
        <v>1120</v>
      </c>
      <c r="X149" s="187">
        <v>1271</v>
      </c>
      <c r="Y149" s="191">
        <v>477</v>
      </c>
      <c r="Z149" s="189">
        <v>3125</v>
      </c>
      <c r="AA149" s="187">
        <v>3749</v>
      </c>
      <c r="AB149" s="162">
        <f t="shared" si="324"/>
        <v>20809</v>
      </c>
      <c r="AC149" s="165">
        <f t="shared" si="354"/>
        <v>21958</v>
      </c>
      <c r="BI149" s="139" t="s">
        <v>32</v>
      </c>
      <c r="BJ149" s="123">
        <f t="shared" si="355"/>
        <v>9.8995626892210101E-2</v>
      </c>
      <c r="BK149" s="124">
        <f t="shared" si="356"/>
        <v>0.11244193460242281</v>
      </c>
      <c r="BL149" s="125">
        <f t="shared" si="328"/>
        <v>3.1620933250036044E-2</v>
      </c>
      <c r="BM149" s="126">
        <f t="shared" si="329"/>
        <v>4.8866016941433645E-2</v>
      </c>
      <c r="BN149" s="123">
        <f t="shared" si="330"/>
        <v>3.9790475275121341E-2</v>
      </c>
      <c r="BO149" s="124">
        <f t="shared" si="331"/>
        <v>0.11663175152563986</v>
      </c>
      <c r="BP149" s="125">
        <f t="shared" si="332"/>
        <v>0.11547887933105867</v>
      </c>
      <c r="BQ149" s="126">
        <f t="shared" si="333"/>
        <v>0.18234811913653337</v>
      </c>
      <c r="BR149" s="123">
        <f t="shared" si="334"/>
        <v>2.4268345427459273E-2</v>
      </c>
      <c r="BS149" s="124">
        <f t="shared" si="335"/>
        <v>9.062756170871664E-3</v>
      </c>
      <c r="BT149" s="125">
        <f t="shared" si="336"/>
        <v>7.5352011149022055E-2</v>
      </c>
      <c r="BU149" s="123">
        <f t="shared" si="337"/>
        <v>2.6687312141360778E-2</v>
      </c>
      <c r="BV149" s="127">
        <f t="shared" si="338"/>
        <v>0.1400355615358739</v>
      </c>
      <c r="BW149" s="128">
        <f t="shared" si="339"/>
        <v>9.8506239183896532E-2</v>
      </c>
      <c r="BX149" s="123">
        <f t="shared" si="340"/>
        <v>4.9834206353020327E-2</v>
      </c>
      <c r="BY149" s="124">
        <f t="shared" si="341"/>
        <v>5.9067310319701249E-2</v>
      </c>
      <c r="BZ149" s="125">
        <f t="shared" si="342"/>
        <v>8.5732135133836318E-2</v>
      </c>
      <c r="CA149" s="126">
        <f t="shared" si="343"/>
        <v>9.3542216959650246E-2</v>
      </c>
      <c r="CB149" s="123">
        <f t="shared" si="344"/>
        <v>1.8741890528136865E-2</v>
      </c>
      <c r="CC149" s="124">
        <f t="shared" si="345"/>
        <v>9.381546588942526E-3</v>
      </c>
      <c r="CD149" s="125">
        <f t="shared" si="346"/>
        <v>0.10889518958143111</v>
      </c>
      <c r="CE149" s="126">
        <f t="shared" si="347"/>
        <v>5.1006466891338011E-2</v>
      </c>
      <c r="CF149" s="123">
        <f t="shared" si="348"/>
        <v>6.1079340669902449E-2</v>
      </c>
      <c r="CG149" s="124">
        <f t="shared" si="349"/>
        <v>2.1723289917114492E-2</v>
      </c>
      <c r="CH149" s="125">
        <f t="shared" si="350"/>
        <v>0.15017540487289155</v>
      </c>
      <c r="CI149" s="123">
        <f t="shared" si="351"/>
        <v>0.17073503962109482</v>
      </c>
      <c r="CJ149" s="129">
        <f t="shared" ref="CJ149" si="392">AB149/AB157</f>
        <v>6.3079175596492135E-2</v>
      </c>
      <c r="CK149" s="130">
        <f t="shared" ref="CK149" si="393">AC149/AC157</f>
        <v>6.6791176434802715E-2</v>
      </c>
    </row>
    <row r="150" spans="1:89" x14ac:dyDescent="0.25">
      <c r="A150" s="131" t="s">
        <v>33</v>
      </c>
      <c r="B150" s="197">
        <v>2034</v>
      </c>
      <c r="C150" s="181">
        <v>1927</v>
      </c>
      <c r="D150" s="182">
        <v>511</v>
      </c>
      <c r="E150" s="183">
        <v>865</v>
      </c>
      <c r="F150" s="180">
        <v>736</v>
      </c>
      <c r="G150" s="184">
        <v>1850</v>
      </c>
      <c r="H150" s="182">
        <v>2234</v>
      </c>
      <c r="I150" s="183">
        <v>3151</v>
      </c>
      <c r="J150" s="180">
        <v>425</v>
      </c>
      <c r="K150" s="181">
        <v>142</v>
      </c>
      <c r="L150" s="182">
        <v>1296</v>
      </c>
      <c r="M150" s="180">
        <v>665</v>
      </c>
      <c r="N150" s="185">
        <v>2267</v>
      </c>
      <c r="O150" s="198">
        <v>2032</v>
      </c>
      <c r="P150" s="180">
        <v>690</v>
      </c>
      <c r="Q150" s="181">
        <v>1131</v>
      </c>
      <c r="R150" s="182">
        <v>1225</v>
      </c>
      <c r="S150" s="183">
        <v>1811</v>
      </c>
      <c r="T150" s="180">
        <v>239</v>
      </c>
      <c r="U150" s="184">
        <v>261</v>
      </c>
      <c r="V150" s="182">
        <v>2047</v>
      </c>
      <c r="W150" s="199">
        <v>1347</v>
      </c>
      <c r="X150" s="180">
        <v>827</v>
      </c>
      <c r="Y150" s="184">
        <v>459</v>
      </c>
      <c r="Z150" s="182">
        <v>2878</v>
      </c>
      <c r="AA150" s="180">
        <v>3022</v>
      </c>
      <c r="AB150" s="162">
        <f t="shared" si="324"/>
        <v>17409</v>
      </c>
      <c r="AC150" s="165">
        <f t="shared" si="354"/>
        <v>18663</v>
      </c>
      <c r="BI150" s="131" t="s">
        <v>33</v>
      </c>
      <c r="BJ150" s="123">
        <f t="shared" si="355"/>
        <v>0.11683611924866448</v>
      </c>
      <c r="BK150" s="124">
        <f t="shared" si="356"/>
        <v>0.10325242458340031</v>
      </c>
      <c r="BL150" s="125">
        <f t="shared" si="328"/>
        <v>2.9352633695215118E-2</v>
      </c>
      <c r="BM150" s="126">
        <f t="shared" si="329"/>
        <v>4.6348389862294379E-2</v>
      </c>
      <c r="BN150" s="123">
        <f t="shared" si="330"/>
        <v>4.2276983169624908E-2</v>
      </c>
      <c r="BO150" s="124">
        <f t="shared" si="331"/>
        <v>9.9126614156352141E-2</v>
      </c>
      <c r="BP150" s="125">
        <f t="shared" si="332"/>
        <v>0.1283244298925843</v>
      </c>
      <c r="BQ150" s="126">
        <f t="shared" si="333"/>
        <v>0.16883673578738681</v>
      </c>
      <c r="BR150" s="123">
        <f t="shared" si="334"/>
        <v>2.4412660118329599E-2</v>
      </c>
      <c r="BS150" s="124">
        <f t="shared" si="335"/>
        <v>7.6086374109200017E-3</v>
      </c>
      <c r="BT150" s="125">
        <f t="shared" si="336"/>
        <v>7.4444252972600378E-2</v>
      </c>
      <c r="BU150" s="123">
        <f t="shared" si="337"/>
        <v>3.563199914268874E-2</v>
      </c>
      <c r="BV150" s="127">
        <f t="shared" si="338"/>
        <v>0.13022000114883106</v>
      </c>
      <c r="BW150" s="128">
        <f t="shared" si="339"/>
        <v>0.10887852971119327</v>
      </c>
      <c r="BX150" s="123">
        <f t="shared" si="340"/>
        <v>3.9634671721523351E-2</v>
      </c>
      <c r="BY150" s="124">
        <f t="shared" si="341"/>
        <v>6.0601189519369873E-2</v>
      </c>
      <c r="BZ150" s="125">
        <f t="shared" si="342"/>
        <v>7.0365902694008844E-2</v>
      </c>
      <c r="CA150" s="126">
        <f t="shared" si="343"/>
        <v>9.7036917966029035E-2</v>
      </c>
      <c r="CB150" s="123">
        <f t="shared" si="344"/>
        <v>1.3728531219484174E-2</v>
      </c>
      <c r="CC150" s="124">
        <f t="shared" si="345"/>
        <v>1.3984889889085356E-2</v>
      </c>
      <c r="CD150" s="125">
        <f t="shared" si="346"/>
        <v>0.11758285944051927</v>
      </c>
      <c r="CE150" s="126">
        <f t="shared" si="347"/>
        <v>7.2174891496543964E-2</v>
      </c>
      <c r="CF150" s="123">
        <f t="shared" si="348"/>
        <v>4.7504164512608422E-2</v>
      </c>
      <c r="CG150" s="124">
        <f t="shared" si="349"/>
        <v>2.4594116701494938E-2</v>
      </c>
      <c r="CH150" s="125">
        <f t="shared" si="350"/>
        <v>0.16531679016600609</v>
      </c>
      <c r="CI150" s="123">
        <f t="shared" si="351"/>
        <v>0.16192466377324116</v>
      </c>
      <c r="CJ150" s="129">
        <f t="shared" ref="CJ150" si="394">AB150/AB157</f>
        <v>5.277261607762658E-2</v>
      </c>
      <c r="CK150" s="130">
        <f t="shared" ref="CK150" si="395">AC150/AC157</f>
        <v>5.6768545669128471E-2</v>
      </c>
    </row>
    <row r="151" spans="1:89" x14ac:dyDescent="0.25">
      <c r="A151" s="139" t="s">
        <v>34</v>
      </c>
      <c r="B151" s="194">
        <v>800</v>
      </c>
      <c r="C151" s="188">
        <v>1664</v>
      </c>
      <c r="D151" s="189">
        <v>264</v>
      </c>
      <c r="E151" s="190">
        <v>716</v>
      </c>
      <c r="F151" s="187">
        <v>321</v>
      </c>
      <c r="G151" s="191">
        <v>1516</v>
      </c>
      <c r="H151" s="189">
        <v>1632</v>
      </c>
      <c r="I151" s="190">
        <v>2483</v>
      </c>
      <c r="J151" s="187">
        <v>331</v>
      </c>
      <c r="K151" s="188">
        <v>134</v>
      </c>
      <c r="L151" s="189">
        <v>1023</v>
      </c>
      <c r="M151" s="187">
        <v>444</v>
      </c>
      <c r="N151" s="192">
        <v>2077</v>
      </c>
      <c r="O151" s="195">
        <v>1462</v>
      </c>
      <c r="P151" s="187">
        <v>465</v>
      </c>
      <c r="Q151" s="188">
        <v>1095</v>
      </c>
      <c r="R151" s="189">
        <v>892</v>
      </c>
      <c r="S151" s="190">
        <v>1613</v>
      </c>
      <c r="T151" s="187">
        <v>199</v>
      </c>
      <c r="U151" s="191">
        <v>199</v>
      </c>
      <c r="V151" s="189">
        <v>1845</v>
      </c>
      <c r="W151" s="196">
        <v>1157</v>
      </c>
      <c r="X151" s="187">
        <v>544</v>
      </c>
      <c r="Y151" s="191">
        <v>408</v>
      </c>
      <c r="Z151" s="189">
        <v>2158</v>
      </c>
      <c r="AA151" s="187">
        <v>2669</v>
      </c>
      <c r="AB151" s="162">
        <f t="shared" si="324"/>
        <v>12551</v>
      </c>
      <c r="AC151" s="165">
        <f t="shared" si="354"/>
        <v>15560</v>
      </c>
      <c r="BI151" s="139" t="s">
        <v>34</v>
      </c>
      <c r="BJ151" s="123">
        <f t="shared" si="355"/>
        <v>6.373994104055454E-2</v>
      </c>
      <c r="BK151" s="124">
        <f t="shared" si="356"/>
        <v>0.10694087403598972</v>
      </c>
      <c r="BL151" s="125">
        <f t="shared" si="328"/>
        <v>2.1034180543382998E-2</v>
      </c>
      <c r="BM151" s="126">
        <f t="shared" si="329"/>
        <v>4.6015424164524421E-2</v>
      </c>
      <c r="BN151" s="123">
        <f t="shared" si="330"/>
        <v>2.5575651342522508E-2</v>
      </c>
      <c r="BO151" s="124">
        <f t="shared" si="331"/>
        <v>9.7429305912596395E-2</v>
      </c>
      <c r="BP151" s="125">
        <f t="shared" si="332"/>
        <v>0.13002947972273127</v>
      </c>
      <c r="BQ151" s="126">
        <f t="shared" si="333"/>
        <v>0.15957583547557841</v>
      </c>
      <c r="BR151" s="123">
        <f t="shared" si="334"/>
        <v>2.637240060552944E-2</v>
      </c>
      <c r="BS151" s="124">
        <f t="shared" si="335"/>
        <v>8.6118251928020573E-3</v>
      </c>
      <c r="BT151" s="125">
        <f t="shared" si="336"/>
        <v>8.1507449605609114E-2</v>
      </c>
      <c r="BU151" s="123">
        <f t="shared" si="337"/>
        <v>2.853470437017995E-2</v>
      </c>
      <c r="BV151" s="127">
        <f t="shared" si="338"/>
        <v>0.16548482192653971</v>
      </c>
      <c r="BW151" s="128">
        <f t="shared" si="339"/>
        <v>9.3958868894601547E-2</v>
      </c>
      <c r="BX151" s="123">
        <f t="shared" si="340"/>
        <v>3.7048840729822327E-2</v>
      </c>
      <c r="BY151" s="124">
        <f t="shared" si="341"/>
        <v>7.0372750642673523E-2</v>
      </c>
      <c r="BZ151" s="125">
        <f t="shared" si="342"/>
        <v>7.1070034260218309E-2</v>
      </c>
      <c r="CA151" s="126">
        <f t="shared" si="343"/>
        <v>0.10366323907455013</v>
      </c>
      <c r="CB151" s="123">
        <f t="shared" si="344"/>
        <v>1.5855310333837941E-2</v>
      </c>
      <c r="CC151" s="124">
        <f t="shared" si="345"/>
        <v>1.2789203084832905E-2</v>
      </c>
      <c r="CD151" s="125">
        <f t="shared" si="346"/>
        <v>0.14700023902477891</v>
      </c>
      <c r="CE151" s="126">
        <f t="shared" si="347"/>
        <v>7.4357326478149105E-2</v>
      </c>
      <c r="CF151" s="123">
        <f t="shared" si="348"/>
        <v>4.3343159907577082E-2</v>
      </c>
      <c r="CG151" s="124">
        <f t="shared" si="349"/>
        <v>2.622107969151671E-2</v>
      </c>
      <c r="CH151" s="125">
        <f t="shared" si="350"/>
        <v>0.17193849095689587</v>
      </c>
      <c r="CI151" s="123">
        <f t="shared" si="351"/>
        <v>0.17152956298200514</v>
      </c>
      <c r="CJ151" s="129">
        <f t="shared" ref="CJ151" si="396">AB151/AB157</f>
        <v>3.8046361329788683E-2</v>
      </c>
      <c r="CK151" s="130">
        <f t="shared" ref="CK151" si="397">AC151/AC157</f>
        <v>4.7329934662789425E-2</v>
      </c>
    </row>
    <row r="152" spans="1:89" x14ac:dyDescent="0.25">
      <c r="A152" s="131" t="s">
        <v>35</v>
      </c>
      <c r="B152" s="197">
        <v>0</v>
      </c>
      <c r="C152" s="181">
        <v>937</v>
      </c>
      <c r="D152" s="182">
        <v>5</v>
      </c>
      <c r="E152" s="183">
        <v>455</v>
      </c>
      <c r="F152" s="180">
        <v>26</v>
      </c>
      <c r="G152" s="184">
        <v>797</v>
      </c>
      <c r="H152" s="182">
        <v>104</v>
      </c>
      <c r="I152" s="183">
        <v>1022</v>
      </c>
      <c r="J152" s="180">
        <v>57</v>
      </c>
      <c r="K152" s="181">
        <v>40</v>
      </c>
      <c r="L152" s="182">
        <v>675</v>
      </c>
      <c r="M152" s="180">
        <v>100</v>
      </c>
      <c r="N152" s="185">
        <v>451</v>
      </c>
      <c r="O152" s="198">
        <v>300</v>
      </c>
      <c r="P152" s="180">
        <v>88</v>
      </c>
      <c r="Q152" s="181">
        <v>192</v>
      </c>
      <c r="R152" s="182">
        <v>153</v>
      </c>
      <c r="S152" s="183">
        <v>157</v>
      </c>
      <c r="T152" s="180">
        <v>29</v>
      </c>
      <c r="U152" s="184">
        <v>5</v>
      </c>
      <c r="V152" s="182">
        <v>381</v>
      </c>
      <c r="W152" s="199">
        <v>30</v>
      </c>
      <c r="X152" s="180">
        <v>42</v>
      </c>
      <c r="Y152" s="184">
        <v>8</v>
      </c>
      <c r="Z152" s="182">
        <v>62</v>
      </c>
      <c r="AA152" s="180">
        <v>177</v>
      </c>
      <c r="AB152" s="162">
        <f t="shared" si="324"/>
        <v>2073</v>
      </c>
      <c r="AC152" s="165">
        <f t="shared" si="354"/>
        <v>4220</v>
      </c>
      <c r="BI152" s="131" t="s">
        <v>35</v>
      </c>
      <c r="BJ152" s="123">
        <f t="shared" si="355"/>
        <v>0</v>
      </c>
      <c r="BK152" s="124">
        <f t="shared" si="356"/>
        <v>0.22203791469194312</v>
      </c>
      <c r="BL152" s="125">
        <f t="shared" si="328"/>
        <v>2.41196333815726E-3</v>
      </c>
      <c r="BM152" s="126">
        <f t="shared" si="329"/>
        <v>0.10781990521327015</v>
      </c>
      <c r="BN152" s="123">
        <f t="shared" si="330"/>
        <v>1.2542209358417752E-2</v>
      </c>
      <c r="BO152" s="124">
        <f t="shared" si="331"/>
        <v>0.18886255924170617</v>
      </c>
      <c r="BP152" s="125">
        <f t="shared" si="332"/>
        <v>5.016883743367101E-2</v>
      </c>
      <c r="BQ152" s="126">
        <f t="shared" si="333"/>
        <v>0.24218009478672986</v>
      </c>
      <c r="BR152" s="123">
        <f t="shared" si="334"/>
        <v>2.7496382054992764E-2</v>
      </c>
      <c r="BS152" s="124">
        <f t="shared" si="335"/>
        <v>9.4786729857819912E-3</v>
      </c>
      <c r="BT152" s="125">
        <f t="shared" si="336"/>
        <v>0.32561505065123009</v>
      </c>
      <c r="BU152" s="123">
        <f t="shared" si="337"/>
        <v>2.3696682464454975E-2</v>
      </c>
      <c r="BV152" s="127">
        <f t="shared" si="338"/>
        <v>0.21755909310178484</v>
      </c>
      <c r="BW152" s="128">
        <f t="shared" si="339"/>
        <v>7.1090047393364927E-2</v>
      </c>
      <c r="BX152" s="123">
        <f t="shared" si="340"/>
        <v>4.2450554751567775E-2</v>
      </c>
      <c r="BY152" s="124">
        <f t="shared" si="341"/>
        <v>4.5497630331753552E-2</v>
      </c>
      <c r="BZ152" s="125">
        <f t="shared" si="342"/>
        <v>7.3806078147612156E-2</v>
      </c>
      <c r="CA152" s="126">
        <f t="shared" si="343"/>
        <v>3.7203791469194315E-2</v>
      </c>
      <c r="CB152" s="123">
        <f t="shared" si="344"/>
        <v>1.3989387361312108E-2</v>
      </c>
      <c r="CC152" s="124">
        <f t="shared" si="345"/>
        <v>1.1848341232227489E-3</v>
      </c>
      <c r="CD152" s="125">
        <f t="shared" si="346"/>
        <v>0.18379160636758321</v>
      </c>
      <c r="CE152" s="126">
        <f t="shared" si="347"/>
        <v>7.1090047393364926E-3</v>
      </c>
      <c r="CF152" s="123">
        <f t="shared" si="348"/>
        <v>2.0260492040520984E-2</v>
      </c>
      <c r="CG152" s="124">
        <f t="shared" si="349"/>
        <v>1.8957345971563982E-3</v>
      </c>
      <c r="CH152" s="125">
        <f t="shared" si="350"/>
        <v>2.9908345393150026E-2</v>
      </c>
      <c r="CI152" s="123">
        <f t="shared" si="351"/>
        <v>4.1943127962085311E-2</v>
      </c>
      <c r="CJ152" s="129">
        <f t="shared" ref="CJ152" si="398">AB152/AB157</f>
        <v>6.2839699654730257E-3</v>
      </c>
      <c r="CK152" s="130">
        <f t="shared" ref="CK152" si="399">AC152/AC157</f>
        <v>1.2836267627054716E-2</v>
      </c>
    </row>
    <row r="153" spans="1:89" x14ac:dyDescent="0.25">
      <c r="A153" s="139" t="s">
        <v>36</v>
      </c>
      <c r="B153" s="194"/>
      <c r="C153" s="188"/>
      <c r="D153" s="189"/>
      <c r="E153" s="190"/>
      <c r="F153" s="187"/>
      <c r="G153" s="191"/>
      <c r="H153" s="189"/>
      <c r="I153" s="190"/>
      <c r="J153" s="187"/>
      <c r="K153" s="191"/>
      <c r="L153" s="189"/>
      <c r="M153" s="187"/>
      <c r="N153" s="192"/>
      <c r="O153" s="195"/>
      <c r="P153" s="187"/>
      <c r="Q153" s="191"/>
      <c r="R153" s="189"/>
      <c r="S153" s="190"/>
      <c r="T153" s="187"/>
      <c r="U153" s="191"/>
      <c r="V153" s="189"/>
      <c r="W153" s="190"/>
      <c r="X153" s="187"/>
      <c r="Y153" s="191"/>
      <c r="Z153" s="189"/>
      <c r="AA153" s="187"/>
      <c r="AB153" s="162">
        <f t="shared" si="324"/>
        <v>0</v>
      </c>
      <c r="AC153" s="165">
        <f t="shared" si="354"/>
        <v>0</v>
      </c>
      <c r="BI153" s="139" t="s">
        <v>36</v>
      </c>
      <c r="BJ153" s="123" t="e">
        <f t="shared" si="355"/>
        <v>#DIV/0!</v>
      </c>
      <c r="BK153" s="124" t="e">
        <f t="shared" si="356"/>
        <v>#DIV/0!</v>
      </c>
      <c r="BL153" s="125" t="e">
        <f t="shared" si="328"/>
        <v>#DIV/0!</v>
      </c>
      <c r="BM153" s="126" t="e">
        <f t="shared" si="329"/>
        <v>#DIV/0!</v>
      </c>
      <c r="BN153" s="123" t="e">
        <f t="shared" si="330"/>
        <v>#DIV/0!</v>
      </c>
      <c r="BO153" s="124" t="e">
        <f t="shared" si="331"/>
        <v>#DIV/0!</v>
      </c>
      <c r="BP153" s="125" t="e">
        <f t="shared" si="332"/>
        <v>#DIV/0!</v>
      </c>
      <c r="BQ153" s="126" t="e">
        <f t="shared" si="333"/>
        <v>#DIV/0!</v>
      </c>
      <c r="BR153" s="123" t="e">
        <f t="shared" si="334"/>
        <v>#DIV/0!</v>
      </c>
      <c r="BS153" s="124" t="e">
        <f t="shared" si="335"/>
        <v>#DIV/0!</v>
      </c>
      <c r="BT153" s="125" t="e">
        <f t="shared" si="336"/>
        <v>#DIV/0!</v>
      </c>
      <c r="BU153" s="123" t="e">
        <f t="shared" si="337"/>
        <v>#DIV/0!</v>
      </c>
      <c r="BV153" s="127" t="e">
        <f t="shared" si="338"/>
        <v>#DIV/0!</v>
      </c>
      <c r="BW153" s="128" t="e">
        <f t="shared" si="339"/>
        <v>#DIV/0!</v>
      </c>
      <c r="BX153" s="123" t="e">
        <f t="shared" si="340"/>
        <v>#DIV/0!</v>
      </c>
      <c r="BY153" s="124" t="e">
        <f t="shared" si="341"/>
        <v>#DIV/0!</v>
      </c>
      <c r="BZ153" s="125" t="e">
        <f t="shared" si="342"/>
        <v>#DIV/0!</v>
      </c>
      <c r="CA153" s="126" t="e">
        <f t="shared" si="343"/>
        <v>#DIV/0!</v>
      </c>
      <c r="CB153" s="123" t="e">
        <f t="shared" si="344"/>
        <v>#DIV/0!</v>
      </c>
      <c r="CC153" s="124" t="e">
        <f t="shared" si="345"/>
        <v>#DIV/0!</v>
      </c>
      <c r="CD153" s="125" t="e">
        <f t="shared" si="346"/>
        <v>#DIV/0!</v>
      </c>
      <c r="CE153" s="126" t="e">
        <f t="shared" si="347"/>
        <v>#DIV/0!</v>
      </c>
      <c r="CF153" s="123" t="e">
        <f t="shared" si="348"/>
        <v>#DIV/0!</v>
      </c>
      <c r="CG153" s="124" t="e">
        <f t="shared" si="349"/>
        <v>#DIV/0!</v>
      </c>
      <c r="CH153" s="125" t="e">
        <f t="shared" si="350"/>
        <v>#DIV/0!</v>
      </c>
      <c r="CI153" s="123" t="e">
        <f t="shared" si="351"/>
        <v>#DIV/0!</v>
      </c>
      <c r="CJ153" s="129">
        <f t="shared" ref="CJ153" si="400">AB153/AB157</f>
        <v>0</v>
      </c>
      <c r="CK153" s="130">
        <f t="shared" ref="CK153" si="401">AC153/AC157</f>
        <v>0</v>
      </c>
    </row>
    <row r="154" spans="1:89" x14ac:dyDescent="0.25">
      <c r="A154" s="131" t="s">
        <v>37</v>
      </c>
      <c r="B154" s="56"/>
      <c r="C154" s="57"/>
      <c r="D154" s="133"/>
      <c r="E154" s="134"/>
      <c r="F154" s="132"/>
      <c r="G154" s="135"/>
      <c r="H154" s="133"/>
      <c r="I154" s="134"/>
      <c r="J154" s="132"/>
      <c r="K154" s="135"/>
      <c r="L154" s="133"/>
      <c r="M154" s="132"/>
      <c r="N154" s="136"/>
      <c r="O154" s="137"/>
      <c r="P154" s="132"/>
      <c r="Q154" s="135"/>
      <c r="R154" s="133"/>
      <c r="S154" s="134"/>
      <c r="T154" s="132"/>
      <c r="U154" s="135"/>
      <c r="V154" s="133"/>
      <c r="W154" s="134"/>
      <c r="X154" s="132"/>
      <c r="Y154" s="135"/>
      <c r="Z154" s="138"/>
      <c r="AA154" s="2"/>
      <c r="AB154" s="162">
        <f t="shared" si="324"/>
        <v>0</v>
      </c>
      <c r="AC154" s="165">
        <f t="shared" si="354"/>
        <v>0</v>
      </c>
      <c r="BI154" s="131" t="s">
        <v>37</v>
      </c>
      <c r="BJ154" s="123" t="e">
        <f t="shared" si="355"/>
        <v>#DIV/0!</v>
      </c>
      <c r="BK154" s="124" t="e">
        <f t="shared" si="356"/>
        <v>#DIV/0!</v>
      </c>
      <c r="BL154" s="125" t="e">
        <f t="shared" si="328"/>
        <v>#DIV/0!</v>
      </c>
      <c r="BM154" s="126" t="e">
        <f t="shared" si="329"/>
        <v>#DIV/0!</v>
      </c>
      <c r="BN154" s="123" t="e">
        <f t="shared" si="330"/>
        <v>#DIV/0!</v>
      </c>
      <c r="BO154" s="124" t="e">
        <f t="shared" si="331"/>
        <v>#DIV/0!</v>
      </c>
      <c r="BP154" s="125" t="e">
        <f t="shared" si="332"/>
        <v>#DIV/0!</v>
      </c>
      <c r="BQ154" s="126" t="e">
        <f t="shared" si="333"/>
        <v>#DIV/0!</v>
      </c>
      <c r="BR154" s="123" t="e">
        <f t="shared" si="334"/>
        <v>#DIV/0!</v>
      </c>
      <c r="BS154" s="124" t="e">
        <f t="shared" si="335"/>
        <v>#DIV/0!</v>
      </c>
      <c r="BT154" s="125" t="e">
        <f t="shared" si="336"/>
        <v>#DIV/0!</v>
      </c>
      <c r="BU154" s="123" t="e">
        <f t="shared" si="337"/>
        <v>#DIV/0!</v>
      </c>
      <c r="BV154" s="127" t="e">
        <f t="shared" si="338"/>
        <v>#DIV/0!</v>
      </c>
      <c r="BW154" s="128" t="e">
        <f t="shared" si="339"/>
        <v>#DIV/0!</v>
      </c>
      <c r="BX154" s="123" t="e">
        <f t="shared" si="340"/>
        <v>#DIV/0!</v>
      </c>
      <c r="BY154" s="124" t="e">
        <f t="shared" si="341"/>
        <v>#DIV/0!</v>
      </c>
      <c r="BZ154" s="125" t="e">
        <f t="shared" si="342"/>
        <v>#DIV/0!</v>
      </c>
      <c r="CA154" s="126" t="e">
        <f t="shared" si="343"/>
        <v>#DIV/0!</v>
      </c>
      <c r="CB154" s="123" t="e">
        <f t="shared" si="344"/>
        <v>#DIV/0!</v>
      </c>
      <c r="CC154" s="124" t="e">
        <f t="shared" si="345"/>
        <v>#DIV/0!</v>
      </c>
      <c r="CD154" s="125" t="e">
        <f t="shared" si="346"/>
        <v>#DIV/0!</v>
      </c>
      <c r="CE154" s="126" t="e">
        <f t="shared" si="347"/>
        <v>#DIV/0!</v>
      </c>
      <c r="CF154" s="123" t="e">
        <f t="shared" si="348"/>
        <v>#DIV/0!</v>
      </c>
      <c r="CG154" s="124" t="e">
        <f t="shared" si="349"/>
        <v>#DIV/0!</v>
      </c>
      <c r="CH154" s="125" t="e">
        <f t="shared" si="350"/>
        <v>#DIV/0!</v>
      </c>
      <c r="CI154" s="123" t="e">
        <f t="shared" si="351"/>
        <v>#DIV/0!</v>
      </c>
      <c r="CJ154" s="129">
        <f t="shared" ref="CJ154" si="402">AB154/AB157</f>
        <v>0</v>
      </c>
      <c r="CK154" s="130">
        <f t="shared" ref="CK154" si="403">AC154/AC157</f>
        <v>0</v>
      </c>
    </row>
    <row r="155" spans="1:89" x14ac:dyDescent="0.25">
      <c r="A155" s="139" t="s">
        <v>38</v>
      </c>
      <c r="B155" s="54"/>
      <c r="C155" s="55"/>
      <c r="D155" s="144"/>
      <c r="E155" s="141"/>
      <c r="F155" s="142"/>
      <c r="G155" s="143"/>
      <c r="H155" s="144"/>
      <c r="I155" s="141"/>
      <c r="J155" s="142"/>
      <c r="K155" s="143"/>
      <c r="L155" s="144"/>
      <c r="M155" s="142"/>
      <c r="N155" s="146"/>
      <c r="O155" s="145"/>
      <c r="P155" s="142"/>
      <c r="Q155" s="143"/>
      <c r="R155" s="144"/>
      <c r="S155" s="141"/>
      <c r="T155" s="142"/>
      <c r="U155" s="143"/>
      <c r="V155" s="144"/>
      <c r="W155" s="141"/>
      <c r="X155" s="142"/>
      <c r="Y155" s="143"/>
      <c r="Z155" s="3"/>
      <c r="AA155" s="140"/>
      <c r="AB155" s="162">
        <f t="shared" si="324"/>
        <v>0</v>
      </c>
      <c r="AC155" s="165">
        <f t="shared" si="354"/>
        <v>0</v>
      </c>
      <c r="BI155" s="139" t="s">
        <v>38</v>
      </c>
      <c r="BJ155" s="123" t="e">
        <f t="shared" si="355"/>
        <v>#DIV/0!</v>
      </c>
      <c r="BK155" s="124" t="e">
        <f t="shared" si="356"/>
        <v>#DIV/0!</v>
      </c>
      <c r="BL155" s="125" t="e">
        <f t="shared" si="328"/>
        <v>#DIV/0!</v>
      </c>
      <c r="BM155" s="126" t="e">
        <f t="shared" si="329"/>
        <v>#DIV/0!</v>
      </c>
      <c r="BN155" s="123" t="e">
        <f t="shared" si="330"/>
        <v>#DIV/0!</v>
      </c>
      <c r="BO155" s="124" t="e">
        <f t="shared" si="331"/>
        <v>#DIV/0!</v>
      </c>
      <c r="BP155" s="125" t="e">
        <f t="shared" si="332"/>
        <v>#DIV/0!</v>
      </c>
      <c r="BQ155" s="126" t="e">
        <f t="shared" si="333"/>
        <v>#DIV/0!</v>
      </c>
      <c r="BR155" s="123" t="e">
        <f t="shared" si="334"/>
        <v>#DIV/0!</v>
      </c>
      <c r="BS155" s="124" t="e">
        <f t="shared" si="335"/>
        <v>#DIV/0!</v>
      </c>
      <c r="BT155" s="125" t="e">
        <f t="shared" si="336"/>
        <v>#DIV/0!</v>
      </c>
      <c r="BU155" s="123" t="e">
        <f t="shared" si="337"/>
        <v>#DIV/0!</v>
      </c>
      <c r="BV155" s="127" t="e">
        <f t="shared" si="338"/>
        <v>#DIV/0!</v>
      </c>
      <c r="BW155" s="128" t="e">
        <f t="shared" si="339"/>
        <v>#DIV/0!</v>
      </c>
      <c r="BX155" s="123" t="e">
        <f t="shared" si="340"/>
        <v>#DIV/0!</v>
      </c>
      <c r="BY155" s="124" t="e">
        <f t="shared" si="341"/>
        <v>#DIV/0!</v>
      </c>
      <c r="BZ155" s="125" t="e">
        <f t="shared" si="342"/>
        <v>#DIV/0!</v>
      </c>
      <c r="CA155" s="126" t="e">
        <f t="shared" si="343"/>
        <v>#DIV/0!</v>
      </c>
      <c r="CB155" s="123" t="e">
        <f t="shared" si="344"/>
        <v>#DIV/0!</v>
      </c>
      <c r="CC155" s="124" t="e">
        <f t="shared" si="345"/>
        <v>#DIV/0!</v>
      </c>
      <c r="CD155" s="125" t="e">
        <f t="shared" si="346"/>
        <v>#DIV/0!</v>
      </c>
      <c r="CE155" s="126" t="e">
        <f t="shared" si="347"/>
        <v>#DIV/0!</v>
      </c>
      <c r="CF155" s="123" t="e">
        <f t="shared" si="348"/>
        <v>#DIV/0!</v>
      </c>
      <c r="CG155" s="124" t="e">
        <f t="shared" si="349"/>
        <v>#DIV/0!</v>
      </c>
      <c r="CH155" s="125" t="e">
        <f t="shared" si="350"/>
        <v>#DIV/0!</v>
      </c>
      <c r="CI155" s="123" t="e">
        <f t="shared" si="351"/>
        <v>#DIV/0!</v>
      </c>
      <c r="CJ155" s="129">
        <f t="shared" ref="CJ155" si="404">AB155/AB157</f>
        <v>0</v>
      </c>
      <c r="CK155" s="130">
        <f t="shared" ref="CK155" si="405">AC155/AC157</f>
        <v>0</v>
      </c>
    </row>
    <row r="156" spans="1:89" ht="13.8" thickBot="1" x14ac:dyDescent="0.3">
      <c r="A156" s="131" t="s">
        <v>16</v>
      </c>
      <c r="B156" s="56"/>
      <c r="C156" s="57"/>
      <c r="D156" s="133"/>
      <c r="E156" s="134"/>
      <c r="F156" s="132"/>
      <c r="G156" s="135"/>
      <c r="H156" s="133"/>
      <c r="I156" s="134"/>
      <c r="J156" s="132"/>
      <c r="K156" s="135"/>
      <c r="L156" s="133"/>
      <c r="M156" s="132"/>
      <c r="N156" s="136"/>
      <c r="O156" s="137"/>
      <c r="P156" s="132"/>
      <c r="Q156" s="135"/>
      <c r="R156" s="133"/>
      <c r="S156" s="134"/>
      <c r="T156" s="132"/>
      <c r="U156" s="135"/>
      <c r="V156" s="133"/>
      <c r="W156" s="134"/>
      <c r="X156" s="132"/>
      <c r="Y156" s="135"/>
      <c r="Z156" s="138"/>
      <c r="AA156" s="2"/>
      <c r="AB156" s="162">
        <f t="shared" si="324"/>
        <v>0</v>
      </c>
      <c r="AC156" s="165">
        <f t="shared" si="354"/>
        <v>0</v>
      </c>
      <c r="BI156" s="131" t="s">
        <v>39</v>
      </c>
      <c r="BJ156" s="123" t="e">
        <f t="shared" si="355"/>
        <v>#DIV/0!</v>
      </c>
      <c r="BK156" s="124" t="e">
        <f t="shared" si="356"/>
        <v>#DIV/0!</v>
      </c>
      <c r="BL156" s="125" t="e">
        <f t="shared" si="328"/>
        <v>#DIV/0!</v>
      </c>
      <c r="BM156" s="126" t="e">
        <f t="shared" si="329"/>
        <v>#DIV/0!</v>
      </c>
      <c r="BN156" s="123" t="e">
        <f t="shared" si="330"/>
        <v>#DIV/0!</v>
      </c>
      <c r="BO156" s="124" t="e">
        <f t="shared" si="331"/>
        <v>#DIV/0!</v>
      </c>
      <c r="BP156" s="125" t="e">
        <f t="shared" si="332"/>
        <v>#DIV/0!</v>
      </c>
      <c r="BQ156" s="126" t="e">
        <f t="shared" si="333"/>
        <v>#DIV/0!</v>
      </c>
      <c r="BR156" s="123" t="e">
        <f t="shared" si="334"/>
        <v>#DIV/0!</v>
      </c>
      <c r="BS156" s="124" t="e">
        <f t="shared" si="335"/>
        <v>#DIV/0!</v>
      </c>
      <c r="BT156" s="125" t="e">
        <f t="shared" si="336"/>
        <v>#DIV/0!</v>
      </c>
      <c r="BU156" s="123" t="e">
        <f t="shared" si="337"/>
        <v>#DIV/0!</v>
      </c>
      <c r="BV156" s="127" t="e">
        <f t="shared" si="338"/>
        <v>#DIV/0!</v>
      </c>
      <c r="BW156" s="128" t="e">
        <f t="shared" si="339"/>
        <v>#DIV/0!</v>
      </c>
      <c r="BX156" s="123" t="e">
        <f t="shared" si="340"/>
        <v>#DIV/0!</v>
      </c>
      <c r="BY156" s="124" t="e">
        <f t="shared" si="341"/>
        <v>#DIV/0!</v>
      </c>
      <c r="BZ156" s="125" t="e">
        <f t="shared" si="342"/>
        <v>#DIV/0!</v>
      </c>
      <c r="CA156" s="126" t="e">
        <f t="shared" si="343"/>
        <v>#DIV/0!</v>
      </c>
      <c r="CB156" s="123" t="e">
        <f t="shared" si="344"/>
        <v>#DIV/0!</v>
      </c>
      <c r="CC156" s="124" t="e">
        <f t="shared" si="345"/>
        <v>#DIV/0!</v>
      </c>
      <c r="CD156" s="125" t="e">
        <f t="shared" si="346"/>
        <v>#DIV/0!</v>
      </c>
      <c r="CE156" s="126" t="e">
        <f t="shared" si="347"/>
        <v>#DIV/0!</v>
      </c>
      <c r="CF156" s="123" t="e">
        <f t="shared" si="348"/>
        <v>#DIV/0!</v>
      </c>
      <c r="CG156" s="124" t="e">
        <f t="shared" si="349"/>
        <v>#DIV/0!</v>
      </c>
      <c r="CH156" s="125" t="e">
        <f t="shared" si="350"/>
        <v>#DIV/0!</v>
      </c>
      <c r="CI156" s="123" t="e">
        <f t="shared" si="351"/>
        <v>#DIV/0!</v>
      </c>
      <c r="CJ156" s="129">
        <f t="shared" ref="CJ156" si="406">AB156/AB157</f>
        <v>0</v>
      </c>
      <c r="CK156" s="130">
        <f t="shared" ref="CK156" si="407">AC156/AC157</f>
        <v>0</v>
      </c>
    </row>
    <row r="157" spans="1:89" ht="14.4" thickTop="1" thickBot="1" x14ac:dyDescent="0.3">
      <c r="A157" s="251" t="s">
        <v>13</v>
      </c>
      <c r="B157" s="14">
        <f t="shared" ref="B157" si="408">SUM(B134:B156)</f>
        <v>31146</v>
      </c>
      <c r="C157" s="1">
        <f t="shared" ref="C157" si="409">SUM(C134:C156)</f>
        <v>33977.118950330536</v>
      </c>
      <c r="D157" s="14">
        <f t="shared" ref="D157" si="410">SUM(D134:D156)</f>
        <v>14125</v>
      </c>
      <c r="E157" s="1">
        <f t="shared" ref="E157" si="411">SUM(E134:E156)</f>
        <v>13300.253413006567</v>
      </c>
      <c r="F157" s="14">
        <f t="shared" ref="F157" si="412">SUM(F134:F156)</f>
        <v>21959</v>
      </c>
      <c r="G157" s="1">
        <f t="shared" ref="G157" si="413">SUM(G134:G156)</f>
        <v>27416.376913484608</v>
      </c>
      <c r="H157" s="14">
        <f t="shared" ref="H157" si="414">SUM(H134:H156)</f>
        <v>41305</v>
      </c>
      <c r="I157" s="1">
        <f t="shared" ref="I157" si="415">SUM(I134:I156)</f>
        <v>48689.70850083822</v>
      </c>
      <c r="J157" s="14">
        <f t="shared" ref="J157" si="416">SUM(J134:J156)</f>
        <v>6469</v>
      </c>
      <c r="K157" s="1">
        <f t="shared" ref="K157" si="417">SUM(K134:K156)</f>
        <v>6355.3670254251501</v>
      </c>
      <c r="L157" s="14">
        <f t="shared" ref="L157" si="418">SUM(L134:L156)</f>
        <v>18692</v>
      </c>
      <c r="M157" s="1">
        <f t="shared" ref="M157" si="419">SUM(M134:M156)</f>
        <v>19132.924376349114</v>
      </c>
      <c r="N157" s="14">
        <f t="shared" ref="N157" si="420">SUM(N134:N156)</f>
        <v>41548</v>
      </c>
      <c r="O157" s="1">
        <f t="shared" ref="O157" si="421">SUM(O134:O156)</f>
        <v>37851.081936470779</v>
      </c>
      <c r="P157" s="14">
        <f t="shared" ref="P157" si="422">SUM(P134:P156)</f>
        <v>21604</v>
      </c>
      <c r="Q157" s="1">
        <f t="shared" ref="Q157" si="423">SUM(Q134:Q156)</f>
        <v>17006.332543953002</v>
      </c>
      <c r="R157" s="14">
        <f t="shared" ref="R157" si="424">SUM(R134:R156)</f>
        <v>30635</v>
      </c>
      <c r="S157" s="1">
        <f t="shared" ref="S157" si="425">SUM(S134:S156)</f>
        <v>26610.142758409933</v>
      </c>
      <c r="T157" s="14">
        <f t="shared" ref="T157" si="426">SUM(T134:T156)</f>
        <v>6269</v>
      </c>
      <c r="U157" s="1">
        <f t="shared" ref="U157" si="427">SUM(U134:U156)</f>
        <v>5655.3091032172497</v>
      </c>
      <c r="V157" s="14">
        <f t="shared" ref="V157" si="428">SUM(V134:V156)</f>
        <v>25083</v>
      </c>
      <c r="W157" s="1">
        <f t="shared" ref="W157" si="429">SUM(W134:W156)</f>
        <v>30110.457200032233</v>
      </c>
      <c r="X157" s="14">
        <f t="shared" ref="X157" si="430">SUM(X134:X156)</f>
        <v>20916</v>
      </c>
      <c r="Y157" s="1">
        <f t="shared" ref="Y157" si="431">SUM(Y134:Y156)</f>
        <v>9744.8318280206968</v>
      </c>
      <c r="Z157" s="14">
        <f t="shared" ref="Z157" si="432">SUM(Z134:Z156)</f>
        <v>50136</v>
      </c>
      <c r="AA157" s="1">
        <f t="shared" ref="AA157" si="433">SUM(AA134:AA156)</f>
        <v>52906.095450461915</v>
      </c>
      <c r="AB157" s="166">
        <f t="shared" ref="AB157:AC157" si="434">SUM(AB133:AB156)</f>
        <v>329887</v>
      </c>
      <c r="AC157" s="167">
        <f t="shared" si="434"/>
        <v>328756</v>
      </c>
      <c r="BI157" s="251" t="s">
        <v>13</v>
      </c>
      <c r="BJ157" s="147" t="e">
        <f>SUM(BJ133:BJ156)</f>
        <v>#DIV/0!</v>
      </c>
      <c r="BK157" s="148" t="e">
        <f t="shared" ref="BK157:CK157" si="435">SUM(BK133:BK156)</f>
        <v>#DIV/0!</v>
      </c>
      <c r="BL157" s="147" t="e">
        <f t="shared" si="435"/>
        <v>#DIV/0!</v>
      </c>
      <c r="BM157" s="148" t="e">
        <f t="shared" si="435"/>
        <v>#DIV/0!</v>
      </c>
      <c r="BN157" s="147" t="e">
        <f t="shared" si="435"/>
        <v>#DIV/0!</v>
      </c>
      <c r="BO157" s="148" t="e">
        <f t="shared" si="435"/>
        <v>#DIV/0!</v>
      </c>
      <c r="BP157" s="147" t="e">
        <f t="shared" si="435"/>
        <v>#DIV/0!</v>
      </c>
      <c r="BQ157" s="148" t="e">
        <f t="shared" si="435"/>
        <v>#DIV/0!</v>
      </c>
      <c r="BR157" s="147" t="e">
        <f t="shared" si="435"/>
        <v>#DIV/0!</v>
      </c>
      <c r="BS157" s="148" t="e">
        <f t="shared" si="435"/>
        <v>#DIV/0!</v>
      </c>
      <c r="BT157" s="147" t="e">
        <f t="shared" si="435"/>
        <v>#DIV/0!</v>
      </c>
      <c r="BU157" s="148" t="e">
        <f t="shared" si="435"/>
        <v>#DIV/0!</v>
      </c>
      <c r="BV157" s="147" t="e">
        <f t="shared" si="435"/>
        <v>#DIV/0!</v>
      </c>
      <c r="BW157" s="148" t="e">
        <f t="shared" si="435"/>
        <v>#DIV/0!</v>
      </c>
      <c r="BX157" s="147" t="e">
        <f t="shared" si="435"/>
        <v>#DIV/0!</v>
      </c>
      <c r="BY157" s="148" t="e">
        <f t="shared" si="435"/>
        <v>#DIV/0!</v>
      </c>
      <c r="BZ157" s="147" t="e">
        <f t="shared" si="435"/>
        <v>#DIV/0!</v>
      </c>
      <c r="CA157" s="148" t="e">
        <f t="shared" si="435"/>
        <v>#DIV/0!</v>
      </c>
      <c r="CB157" s="147" t="e">
        <f t="shared" si="435"/>
        <v>#DIV/0!</v>
      </c>
      <c r="CC157" s="148" t="e">
        <f t="shared" si="435"/>
        <v>#DIV/0!</v>
      </c>
      <c r="CD157" s="147" t="e">
        <f t="shared" si="435"/>
        <v>#DIV/0!</v>
      </c>
      <c r="CE157" s="148" t="e">
        <f t="shared" si="435"/>
        <v>#DIV/0!</v>
      </c>
      <c r="CF157" s="147" t="e">
        <f t="shared" si="435"/>
        <v>#DIV/0!</v>
      </c>
      <c r="CG157" s="148" t="e">
        <f t="shared" si="435"/>
        <v>#DIV/0!</v>
      </c>
      <c r="CH157" s="147" t="e">
        <f t="shared" si="435"/>
        <v>#DIV/0!</v>
      </c>
      <c r="CI157" s="148" t="e">
        <f t="shared" si="435"/>
        <v>#DIV/0!</v>
      </c>
      <c r="CJ157" s="147">
        <f t="shared" si="435"/>
        <v>1</v>
      </c>
      <c r="CK157" s="148">
        <f t="shared" si="435"/>
        <v>1.0000000000000002</v>
      </c>
    </row>
    <row r="158" spans="1:89" ht="13.8" thickTop="1" x14ac:dyDescent="0.25">
      <c r="A158" s="178"/>
    </row>
    <row r="160" spans="1:89" x14ac:dyDescent="0.25">
      <c r="A160" s="305">
        <f>+A129+1</f>
        <v>45144</v>
      </c>
      <c r="B160" s="305"/>
      <c r="C160" s="305"/>
      <c r="D160" s="305"/>
      <c r="BI160" s="304">
        <f>+BI129+1</f>
        <v>45144</v>
      </c>
      <c r="BJ160" s="304"/>
      <c r="BK160" s="304"/>
      <c r="BL160" s="304"/>
    </row>
    <row r="161" spans="1:89" ht="13.8" thickBot="1" x14ac:dyDescent="0.3">
      <c r="AE161" t="s">
        <v>84</v>
      </c>
    </row>
    <row r="162" spans="1:89" ht="14.4" thickTop="1" thickBot="1" x14ac:dyDescent="0.3">
      <c r="A162" s="296" t="s">
        <v>0</v>
      </c>
      <c r="B162" s="298" t="s">
        <v>1</v>
      </c>
      <c r="C162" s="299"/>
      <c r="D162" s="298" t="s">
        <v>2</v>
      </c>
      <c r="E162" s="299"/>
      <c r="F162" s="298" t="s">
        <v>3</v>
      </c>
      <c r="G162" s="299"/>
      <c r="H162" s="298" t="s">
        <v>4</v>
      </c>
      <c r="I162" s="299"/>
      <c r="J162" s="298" t="s">
        <v>5</v>
      </c>
      <c r="K162" s="299"/>
      <c r="L162" s="298" t="s">
        <v>6</v>
      </c>
      <c r="M162" s="299"/>
      <c r="N162" s="298" t="s">
        <v>7</v>
      </c>
      <c r="O162" s="299"/>
      <c r="P162" s="298" t="s">
        <v>8</v>
      </c>
      <c r="Q162" s="299"/>
      <c r="R162" s="298" t="s">
        <v>9</v>
      </c>
      <c r="S162" s="299"/>
      <c r="T162" s="298" t="s">
        <v>10</v>
      </c>
      <c r="U162" s="299"/>
      <c r="V162" s="298" t="s">
        <v>11</v>
      </c>
      <c r="W162" s="299"/>
      <c r="X162" s="298" t="s">
        <v>12</v>
      </c>
      <c r="Y162" s="299"/>
      <c r="Z162" s="300" t="s">
        <v>40</v>
      </c>
      <c r="AA162" s="301"/>
      <c r="AB162" s="302" t="s">
        <v>41</v>
      </c>
      <c r="AC162" s="303"/>
      <c r="AE162" s="296" t="s">
        <v>0</v>
      </c>
      <c r="AF162" s="298" t="s">
        <v>1</v>
      </c>
      <c r="AG162" s="299"/>
      <c r="AH162" s="298" t="s">
        <v>2</v>
      </c>
      <c r="AI162" s="299"/>
      <c r="AJ162" s="298" t="s">
        <v>3</v>
      </c>
      <c r="AK162" s="299"/>
      <c r="AL162" s="298" t="s">
        <v>4</v>
      </c>
      <c r="AM162" s="299"/>
      <c r="AN162" s="298" t="s">
        <v>5</v>
      </c>
      <c r="AO162" s="299"/>
      <c r="AP162" s="298" t="s">
        <v>6</v>
      </c>
      <c r="AQ162" s="299"/>
      <c r="AR162" s="298" t="s">
        <v>7</v>
      </c>
      <c r="AS162" s="299"/>
      <c r="AT162" s="298" t="s">
        <v>8</v>
      </c>
      <c r="AU162" s="299"/>
      <c r="AV162" s="298" t="s">
        <v>9</v>
      </c>
      <c r="AW162" s="299"/>
      <c r="AX162" s="298" t="s">
        <v>10</v>
      </c>
      <c r="AY162" s="299"/>
      <c r="AZ162" s="298" t="s">
        <v>11</v>
      </c>
      <c r="BA162" s="299"/>
      <c r="BB162" s="298" t="s">
        <v>12</v>
      </c>
      <c r="BC162" s="299"/>
      <c r="BD162" s="300" t="s">
        <v>40</v>
      </c>
      <c r="BE162" s="301"/>
      <c r="BF162" s="302" t="s">
        <v>41</v>
      </c>
      <c r="BG162" s="303"/>
      <c r="BI162" s="296" t="s">
        <v>0</v>
      </c>
      <c r="BJ162" s="298" t="s">
        <v>1</v>
      </c>
      <c r="BK162" s="299"/>
      <c r="BL162" s="298" t="s">
        <v>2</v>
      </c>
      <c r="BM162" s="299"/>
      <c r="BN162" s="298" t="s">
        <v>3</v>
      </c>
      <c r="BO162" s="299"/>
      <c r="BP162" s="298" t="s">
        <v>4</v>
      </c>
      <c r="BQ162" s="299"/>
      <c r="BR162" s="298" t="s">
        <v>5</v>
      </c>
      <c r="BS162" s="299"/>
      <c r="BT162" s="298" t="s">
        <v>6</v>
      </c>
      <c r="BU162" s="299"/>
      <c r="BV162" s="298" t="s">
        <v>7</v>
      </c>
      <c r="BW162" s="299"/>
      <c r="BX162" s="298" t="s">
        <v>8</v>
      </c>
      <c r="BY162" s="299"/>
      <c r="BZ162" s="298" t="s">
        <v>9</v>
      </c>
      <c r="CA162" s="299"/>
      <c r="CB162" s="298" t="s">
        <v>10</v>
      </c>
      <c r="CC162" s="299"/>
      <c r="CD162" s="298" t="s">
        <v>11</v>
      </c>
      <c r="CE162" s="299"/>
      <c r="CF162" s="298" t="s">
        <v>12</v>
      </c>
      <c r="CG162" s="299"/>
      <c r="CH162" s="300" t="s">
        <v>40</v>
      </c>
      <c r="CI162" s="301"/>
      <c r="CJ162" s="298" t="s">
        <v>41</v>
      </c>
      <c r="CK162" s="299"/>
    </row>
    <row r="163" spans="1:89" ht="15" thickTop="1" thickBot="1" x14ac:dyDescent="0.35">
      <c r="A163" s="297"/>
      <c r="B163" s="111" t="s">
        <v>14</v>
      </c>
      <c r="C163" s="112" t="s">
        <v>15</v>
      </c>
      <c r="D163" s="113" t="s">
        <v>14</v>
      </c>
      <c r="E163" s="114" t="s">
        <v>15</v>
      </c>
      <c r="F163" s="111" t="s">
        <v>14</v>
      </c>
      <c r="G163" s="112" t="s">
        <v>15</v>
      </c>
      <c r="H163" s="113" t="s">
        <v>14</v>
      </c>
      <c r="I163" s="114" t="s">
        <v>15</v>
      </c>
      <c r="J163" s="111" t="s">
        <v>14</v>
      </c>
      <c r="K163" s="112" t="s">
        <v>15</v>
      </c>
      <c r="L163" s="113" t="s">
        <v>14</v>
      </c>
      <c r="M163" s="111" t="s">
        <v>15</v>
      </c>
      <c r="N163" s="115" t="s">
        <v>14</v>
      </c>
      <c r="O163" s="116" t="s">
        <v>15</v>
      </c>
      <c r="P163" s="111" t="s">
        <v>14</v>
      </c>
      <c r="Q163" s="112" t="s">
        <v>15</v>
      </c>
      <c r="R163" s="113" t="s">
        <v>14</v>
      </c>
      <c r="S163" s="114" t="s">
        <v>15</v>
      </c>
      <c r="T163" s="111" t="s">
        <v>14</v>
      </c>
      <c r="U163" s="112" t="s">
        <v>15</v>
      </c>
      <c r="V163" s="113" t="s">
        <v>14</v>
      </c>
      <c r="W163" s="114" t="s">
        <v>15</v>
      </c>
      <c r="X163" s="111" t="s">
        <v>14</v>
      </c>
      <c r="Y163" s="112" t="s">
        <v>15</v>
      </c>
      <c r="Z163" s="26" t="s">
        <v>14</v>
      </c>
      <c r="AA163" s="117" t="s">
        <v>15</v>
      </c>
      <c r="AB163" s="168" t="s">
        <v>14</v>
      </c>
      <c r="AC163" s="169" t="s">
        <v>15</v>
      </c>
      <c r="AE163" s="297"/>
      <c r="AF163" s="111" t="s">
        <v>14</v>
      </c>
      <c r="AG163" s="112" t="s">
        <v>15</v>
      </c>
      <c r="AH163" s="113" t="s">
        <v>14</v>
      </c>
      <c r="AI163" s="114" t="s">
        <v>15</v>
      </c>
      <c r="AJ163" s="111" t="s">
        <v>14</v>
      </c>
      <c r="AK163" s="112" t="s">
        <v>15</v>
      </c>
      <c r="AL163" s="113" t="s">
        <v>14</v>
      </c>
      <c r="AM163" s="114" t="s">
        <v>15</v>
      </c>
      <c r="AN163" s="111" t="s">
        <v>14</v>
      </c>
      <c r="AO163" s="112" t="s">
        <v>15</v>
      </c>
      <c r="AP163" s="113" t="s">
        <v>14</v>
      </c>
      <c r="AQ163" s="111" t="s">
        <v>15</v>
      </c>
      <c r="AR163" s="115" t="s">
        <v>14</v>
      </c>
      <c r="AS163" s="116" t="s">
        <v>15</v>
      </c>
      <c r="AT163" s="111" t="s">
        <v>14</v>
      </c>
      <c r="AU163" s="112" t="s">
        <v>15</v>
      </c>
      <c r="AV163" s="113" t="s">
        <v>14</v>
      </c>
      <c r="AW163" s="114" t="s">
        <v>15</v>
      </c>
      <c r="AX163" s="111" t="s">
        <v>14</v>
      </c>
      <c r="AY163" s="112" t="s">
        <v>15</v>
      </c>
      <c r="AZ163" s="113" t="s">
        <v>14</v>
      </c>
      <c r="BA163" s="114" t="s">
        <v>15</v>
      </c>
      <c r="BB163" s="111" t="s">
        <v>14</v>
      </c>
      <c r="BC163" s="112" t="s">
        <v>15</v>
      </c>
      <c r="BD163" s="26" t="s">
        <v>14</v>
      </c>
      <c r="BE163" s="117" t="s">
        <v>15</v>
      </c>
      <c r="BF163" s="168" t="s">
        <v>14</v>
      </c>
      <c r="BG163" s="169" t="s">
        <v>15</v>
      </c>
      <c r="BI163" s="297"/>
      <c r="BJ163" s="111" t="s">
        <v>14</v>
      </c>
      <c r="BK163" s="112" t="s">
        <v>15</v>
      </c>
      <c r="BL163" s="113" t="s">
        <v>14</v>
      </c>
      <c r="BM163" s="114" t="s">
        <v>15</v>
      </c>
      <c r="BN163" s="111" t="s">
        <v>14</v>
      </c>
      <c r="BO163" s="112" t="s">
        <v>15</v>
      </c>
      <c r="BP163" s="113" t="s">
        <v>14</v>
      </c>
      <c r="BQ163" s="114" t="s">
        <v>15</v>
      </c>
      <c r="BR163" s="111" t="s">
        <v>14</v>
      </c>
      <c r="BS163" s="112" t="s">
        <v>15</v>
      </c>
      <c r="BT163" s="113" t="s">
        <v>14</v>
      </c>
      <c r="BU163" s="111" t="s">
        <v>15</v>
      </c>
      <c r="BV163" s="115" t="s">
        <v>14</v>
      </c>
      <c r="BW163" s="116" t="s">
        <v>15</v>
      </c>
      <c r="BX163" s="111" t="s">
        <v>14</v>
      </c>
      <c r="BY163" s="112" t="s">
        <v>15</v>
      </c>
      <c r="BZ163" s="113" t="s">
        <v>14</v>
      </c>
      <c r="CA163" s="114" t="s">
        <v>15</v>
      </c>
      <c r="CB163" s="111" t="s">
        <v>14</v>
      </c>
      <c r="CC163" s="112" t="s">
        <v>15</v>
      </c>
      <c r="CD163" s="113" t="s">
        <v>14</v>
      </c>
      <c r="CE163" s="114" t="s">
        <v>15</v>
      </c>
      <c r="CF163" s="111" t="s">
        <v>14</v>
      </c>
      <c r="CG163" s="112" t="s">
        <v>15</v>
      </c>
      <c r="CH163" s="26" t="s">
        <v>14</v>
      </c>
      <c r="CI163" s="117" t="s">
        <v>15</v>
      </c>
      <c r="CJ163" s="115" t="s">
        <v>14</v>
      </c>
      <c r="CK163" s="116" t="s">
        <v>15</v>
      </c>
    </row>
    <row r="164" spans="1:89" ht="13.8" thickTop="1" x14ac:dyDescent="0.25">
      <c r="A164" s="119" t="s">
        <v>16</v>
      </c>
      <c r="B164" s="120"/>
      <c r="C164" s="177"/>
      <c r="D164" s="121"/>
      <c r="E164" s="172"/>
      <c r="F164" s="120"/>
      <c r="G164" s="122"/>
      <c r="H164" s="121"/>
      <c r="I164" s="172"/>
      <c r="J164" s="120"/>
      <c r="K164" s="122"/>
      <c r="L164" s="121"/>
      <c r="M164" s="120"/>
      <c r="N164" s="171"/>
      <c r="O164" s="173"/>
      <c r="P164" s="120"/>
      <c r="Q164" s="122"/>
      <c r="R164" s="121"/>
      <c r="S164" s="172"/>
      <c r="T164" s="120"/>
      <c r="U164" s="122"/>
      <c r="V164" s="121"/>
      <c r="W164" s="172"/>
      <c r="X164" s="120"/>
      <c r="Y164" s="122"/>
      <c r="Z164" s="21"/>
      <c r="AA164" s="176"/>
      <c r="AB164" s="162">
        <f t="shared" ref="AB164:AB187" si="436">B164+D164+F164+H164+J164+L164+N164+P164+R164+T164+V164+X164+Z164</f>
        <v>0</v>
      </c>
      <c r="AC164" s="163">
        <f>C164+E164+G164+I164+K164+M164+O164+Q164+S164+U164+W164+Y164+AA164</f>
        <v>0</v>
      </c>
      <c r="AE164" s="254" t="str">
        <f>$AE$9</f>
        <v>07:00 - 07:59</v>
      </c>
      <c r="AF164" s="120">
        <f t="shared" ref="AF164:AO165" si="437">SUMIF($A$9:$A$32,$AE164,B$164:B$187)</f>
        <v>1020</v>
      </c>
      <c r="AG164" s="177">
        <f t="shared" si="437"/>
        <v>866.89421800947866</v>
      </c>
      <c r="AH164" s="121">
        <f t="shared" si="437"/>
        <v>515</v>
      </c>
      <c r="AI164" s="172">
        <f t="shared" si="437"/>
        <v>539.50255924170619</v>
      </c>
      <c r="AJ164" s="120">
        <f t="shared" si="437"/>
        <v>977</v>
      </c>
      <c r="AK164" s="122">
        <f t="shared" si="437"/>
        <v>908.7018957345972</v>
      </c>
      <c r="AL164" s="121">
        <f t="shared" si="437"/>
        <v>1608</v>
      </c>
      <c r="AM164" s="172">
        <f t="shared" si="437"/>
        <v>1533.6258767772513</v>
      </c>
      <c r="AN164" s="120">
        <f t="shared" si="437"/>
        <v>99</v>
      </c>
      <c r="AO164" s="122">
        <f t="shared" si="437"/>
        <v>250.22909952606636</v>
      </c>
      <c r="AP164" s="121">
        <f t="shared" ref="AP164:AY165" si="438">SUMIF($A$9:$A$32,$AE164,L$164:L$187)</f>
        <v>408</v>
      </c>
      <c r="AQ164" s="120">
        <f t="shared" si="438"/>
        <v>773.3175355450237</v>
      </c>
      <c r="AR164" s="171">
        <f t="shared" si="438"/>
        <v>1370</v>
      </c>
      <c r="AS164" s="173">
        <f t="shared" si="438"/>
        <v>1400.8847393364929</v>
      </c>
      <c r="AT164" s="120">
        <f t="shared" si="438"/>
        <v>760</v>
      </c>
      <c r="AU164" s="122">
        <f t="shared" si="438"/>
        <v>550.67810426540279</v>
      </c>
      <c r="AV164" s="121">
        <f t="shared" si="438"/>
        <v>1208</v>
      </c>
      <c r="AW164" s="172">
        <f t="shared" si="438"/>
        <v>932.81658767772512</v>
      </c>
      <c r="AX164" s="120">
        <f t="shared" si="438"/>
        <v>218</v>
      </c>
      <c r="AY164" s="122">
        <f t="shared" si="438"/>
        <v>243.56180094786731</v>
      </c>
      <c r="AZ164" s="121">
        <f t="shared" ref="AZ164:BE165" si="439">SUMIF($A$9:$A$32,$AE164,V$164:V$187)</f>
        <v>685</v>
      </c>
      <c r="BA164" s="172">
        <f t="shared" si="439"/>
        <v>1061.8330805687203</v>
      </c>
      <c r="BB164" s="120">
        <f t="shared" si="439"/>
        <v>660</v>
      </c>
      <c r="BC164" s="122">
        <f t="shared" si="439"/>
        <v>445.78170616113744</v>
      </c>
      <c r="BD164" s="21">
        <f t="shared" si="439"/>
        <v>1919</v>
      </c>
      <c r="BE164" s="176">
        <f t="shared" si="439"/>
        <v>1938.1727962085308</v>
      </c>
      <c r="BF164" s="162">
        <f>AF164+AH164+AJ164+AL164+AN164+AP164+AR164+AT164+AV164+AX164+AZ164+BB164+BD164</f>
        <v>11447</v>
      </c>
      <c r="BG164" s="163">
        <f>AG164+AI164+AK164+AM164+AO164+AQ164+AS164+AU164+AW164+AY164+BA164+BC164+BE164</f>
        <v>11446.000000000002</v>
      </c>
      <c r="BI164" s="119" t="s">
        <v>16</v>
      </c>
      <c r="BJ164" s="290" t="e">
        <f>B164/$AB164</f>
        <v>#DIV/0!</v>
      </c>
      <c r="BK164" s="124" t="e">
        <f>C164/$AC164</f>
        <v>#DIV/0!</v>
      </c>
      <c r="BL164" s="125" t="e">
        <f t="shared" ref="BL164:BL187" si="440">D164/$AB164</f>
        <v>#DIV/0!</v>
      </c>
      <c r="BM164" s="126" t="e">
        <f t="shared" ref="BM164:BM187" si="441">E164/$AC164</f>
        <v>#DIV/0!</v>
      </c>
      <c r="BN164" s="123" t="e">
        <f t="shared" ref="BN164:BN187" si="442">F164/$AB164</f>
        <v>#DIV/0!</v>
      </c>
      <c r="BO164" s="124" t="e">
        <f t="shared" ref="BO164:BO187" si="443">G164/$AC164</f>
        <v>#DIV/0!</v>
      </c>
      <c r="BP164" s="125" t="e">
        <f t="shared" ref="BP164:BP187" si="444">H164/$AB164</f>
        <v>#DIV/0!</v>
      </c>
      <c r="BQ164" s="126" t="e">
        <f t="shared" ref="BQ164:BQ187" si="445">I164/$AC164</f>
        <v>#DIV/0!</v>
      </c>
      <c r="BR164" s="123" t="e">
        <f t="shared" ref="BR164:BR187" si="446">J164/$AB164</f>
        <v>#DIV/0!</v>
      </c>
      <c r="BS164" s="124" t="e">
        <f t="shared" ref="BS164:BS187" si="447">K164/$AC164</f>
        <v>#DIV/0!</v>
      </c>
      <c r="BT164" s="125" t="e">
        <f t="shared" ref="BT164:BT187" si="448">L164/$AB164</f>
        <v>#DIV/0!</v>
      </c>
      <c r="BU164" s="123" t="e">
        <f t="shared" ref="BU164:BU187" si="449">M164/$AC164</f>
        <v>#DIV/0!</v>
      </c>
      <c r="BV164" s="127" t="e">
        <f t="shared" ref="BV164:BV187" si="450">N164/$AB164</f>
        <v>#DIV/0!</v>
      </c>
      <c r="BW164" s="128" t="e">
        <f t="shared" ref="BW164:BW187" si="451">O164/$AC164</f>
        <v>#DIV/0!</v>
      </c>
      <c r="BX164" s="123" t="e">
        <f t="shared" ref="BX164:BX187" si="452">P164/$AB164</f>
        <v>#DIV/0!</v>
      </c>
      <c r="BY164" s="124" t="e">
        <f t="shared" ref="BY164:BY187" si="453">Q164/$AC164</f>
        <v>#DIV/0!</v>
      </c>
      <c r="BZ164" s="125" t="e">
        <f t="shared" ref="BZ164:BZ187" si="454">R164/$AB164</f>
        <v>#DIV/0!</v>
      </c>
      <c r="CA164" s="126" t="e">
        <f t="shared" ref="CA164:CA187" si="455">S164/$AC164</f>
        <v>#DIV/0!</v>
      </c>
      <c r="CB164" s="123" t="e">
        <f t="shared" ref="CB164:CB187" si="456">T164/$AB164</f>
        <v>#DIV/0!</v>
      </c>
      <c r="CC164" s="124" t="e">
        <f t="shared" ref="CC164:CC187" si="457">U164/$AC164</f>
        <v>#DIV/0!</v>
      </c>
      <c r="CD164" s="125" t="e">
        <f t="shared" ref="CD164:CD187" si="458">V164/$AB164</f>
        <v>#DIV/0!</v>
      </c>
      <c r="CE164" s="126" t="e">
        <f t="shared" ref="CE164:CE187" si="459">W164/$AC164</f>
        <v>#DIV/0!</v>
      </c>
      <c r="CF164" s="123" t="e">
        <f t="shared" ref="CF164:CF187" si="460">X164/$AB164</f>
        <v>#DIV/0!</v>
      </c>
      <c r="CG164" s="124" t="e">
        <f t="shared" ref="CG164:CG187" si="461">Y164/$AC164</f>
        <v>#DIV/0!</v>
      </c>
      <c r="CH164" s="123" t="e">
        <f t="shared" ref="CH164:CH187" si="462">Z164/$AB164</f>
        <v>#DIV/0!</v>
      </c>
      <c r="CI164" s="124" t="e">
        <f t="shared" ref="CI164:CI187" si="463">AA164/$AC164</f>
        <v>#DIV/0!</v>
      </c>
      <c r="CJ164" s="129">
        <f t="shared" ref="CJ164" si="464">AB164/AB188</f>
        <v>0</v>
      </c>
      <c r="CK164" s="130">
        <f t="shared" ref="CK164" si="465">AC164/AC188</f>
        <v>0</v>
      </c>
    </row>
    <row r="165" spans="1:89" x14ac:dyDescent="0.25">
      <c r="A165" s="131" t="s">
        <v>17</v>
      </c>
      <c r="B165" s="180">
        <v>201</v>
      </c>
      <c r="C165" s="181">
        <v>0</v>
      </c>
      <c r="D165" s="182">
        <v>153</v>
      </c>
      <c r="E165" s="183">
        <v>2</v>
      </c>
      <c r="F165" s="180">
        <v>279</v>
      </c>
      <c r="G165" s="184">
        <v>4</v>
      </c>
      <c r="H165" s="182">
        <v>236</v>
      </c>
      <c r="I165" s="183">
        <v>22</v>
      </c>
      <c r="J165" s="180">
        <v>6</v>
      </c>
      <c r="K165" s="184">
        <v>12</v>
      </c>
      <c r="L165" s="182">
        <v>24</v>
      </c>
      <c r="M165" s="180">
        <v>38</v>
      </c>
      <c r="N165" s="185">
        <v>142</v>
      </c>
      <c r="O165" s="186">
        <v>63</v>
      </c>
      <c r="P165" s="180">
        <v>52</v>
      </c>
      <c r="Q165" s="184">
        <v>38</v>
      </c>
      <c r="R165" s="182">
        <v>30</v>
      </c>
      <c r="S165" s="183">
        <v>44</v>
      </c>
      <c r="T165" s="180">
        <v>2</v>
      </c>
      <c r="U165" s="184">
        <v>28</v>
      </c>
      <c r="V165" s="182">
        <v>4</v>
      </c>
      <c r="W165" s="183">
        <v>20</v>
      </c>
      <c r="X165" s="180">
        <v>3</v>
      </c>
      <c r="Y165" s="184">
        <v>0</v>
      </c>
      <c r="Z165" s="182">
        <v>0</v>
      </c>
      <c r="AA165" s="180">
        <v>0</v>
      </c>
      <c r="AB165" s="162">
        <f t="shared" si="436"/>
        <v>1132</v>
      </c>
      <c r="AC165" s="165">
        <f t="shared" ref="AC165:AC187" si="466">SUM(C165,E165,G165,I165,K165,M165,O165,Q165,S165,U165,W165,Y165,AA165)</f>
        <v>271</v>
      </c>
      <c r="AE165" s="256" t="str">
        <f>$AE$10</f>
        <v>08:00 - 08:59</v>
      </c>
      <c r="AF165" s="120">
        <f t="shared" si="437"/>
        <v>1441</v>
      </c>
      <c r="AG165" s="181">
        <f t="shared" si="437"/>
        <v>946.37385609940395</v>
      </c>
      <c r="AH165" s="182">
        <f t="shared" si="437"/>
        <v>633</v>
      </c>
      <c r="AI165" s="183">
        <f t="shared" si="437"/>
        <v>423.80555788766685</v>
      </c>
      <c r="AJ165" s="180">
        <f t="shared" si="437"/>
        <v>1219</v>
      </c>
      <c r="AK165" s="184">
        <f t="shared" si="437"/>
        <v>777.46368902694985</v>
      </c>
      <c r="AL165" s="182">
        <f t="shared" si="437"/>
        <v>1895</v>
      </c>
      <c r="AM165" s="183">
        <f t="shared" si="437"/>
        <v>1479.850810175468</v>
      </c>
      <c r="AN165" s="180">
        <f t="shared" si="437"/>
        <v>113</v>
      </c>
      <c r="AO165" s="184">
        <f t="shared" si="437"/>
        <v>270.01628746536812</v>
      </c>
      <c r="AP165" s="182">
        <f t="shared" si="438"/>
        <v>392</v>
      </c>
      <c r="AQ165" s="180">
        <f t="shared" si="438"/>
        <v>912.34732600117536</v>
      </c>
      <c r="AR165" s="185">
        <f t="shared" si="438"/>
        <v>1391</v>
      </c>
      <c r="AS165" s="186">
        <f t="shared" si="438"/>
        <v>1765.247250440769</v>
      </c>
      <c r="AT165" s="180">
        <f t="shared" si="438"/>
        <v>854</v>
      </c>
      <c r="AU165" s="184">
        <f t="shared" si="438"/>
        <v>554.41575014692296</v>
      </c>
      <c r="AV165" s="182">
        <f t="shared" si="438"/>
        <v>1475</v>
      </c>
      <c r="AW165" s="183">
        <f t="shared" si="438"/>
        <v>949.12182016623285</v>
      </c>
      <c r="AX165" s="180">
        <f t="shared" si="438"/>
        <v>137</v>
      </c>
      <c r="AY165" s="184">
        <f t="shared" si="438"/>
        <v>194.28007723952649</v>
      </c>
      <c r="AZ165" s="182">
        <f t="shared" si="439"/>
        <v>525</v>
      </c>
      <c r="BA165" s="183">
        <f t="shared" si="439"/>
        <v>1314.191167828058</v>
      </c>
      <c r="BB165" s="180">
        <f t="shared" si="439"/>
        <v>740</v>
      </c>
      <c r="BC165" s="184">
        <f t="shared" si="439"/>
        <v>357.36781126689613</v>
      </c>
      <c r="BD165" s="182">
        <f t="shared" si="439"/>
        <v>2345</v>
      </c>
      <c r="BE165" s="180">
        <f t="shared" si="439"/>
        <v>2088.518596255562</v>
      </c>
      <c r="BF165" s="164">
        <f>SUM(AF165,AH165,AJ165,AL165,AN165,AP165,AR165,AT165,AV165,AX165,AZ165,BB165,BD165)</f>
        <v>13160</v>
      </c>
      <c r="BG165" s="165">
        <f>SUM(AG165,AI165,AK165,AM165,AO165,AQ165,AS165,AU165,AW165,AY165,BA165,BC165,BE165)</f>
        <v>12033</v>
      </c>
      <c r="BI165" s="131" t="s">
        <v>17</v>
      </c>
      <c r="BJ165" s="123">
        <f t="shared" ref="BJ165:BJ187" si="467">B165/$AB165</f>
        <v>0.1775618374558304</v>
      </c>
      <c r="BK165" s="124">
        <f t="shared" ref="BK165:BK187" si="468">C165/$AC165</f>
        <v>0</v>
      </c>
      <c r="BL165" s="125">
        <f t="shared" si="440"/>
        <v>0.1351590106007067</v>
      </c>
      <c r="BM165" s="126">
        <f t="shared" si="441"/>
        <v>7.3800738007380072E-3</v>
      </c>
      <c r="BN165" s="123">
        <f t="shared" si="442"/>
        <v>0.24646643109540636</v>
      </c>
      <c r="BO165" s="124">
        <f t="shared" si="443"/>
        <v>1.4760147601476014E-2</v>
      </c>
      <c r="BP165" s="125">
        <f t="shared" si="444"/>
        <v>0.20848056537102475</v>
      </c>
      <c r="BQ165" s="126">
        <f t="shared" si="445"/>
        <v>8.1180811808118078E-2</v>
      </c>
      <c r="BR165" s="123">
        <f t="shared" si="446"/>
        <v>5.3003533568904597E-3</v>
      </c>
      <c r="BS165" s="124">
        <f t="shared" si="447"/>
        <v>4.4280442804428041E-2</v>
      </c>
      <c r="BT165" s="125">
        <f t="shared" si="448"/>
        <v>2.1201413427561839E-2</v>
      </c>
      <c r="BU165" s="123">
        <f t="shared" si="449"/>
        <v>0.14022140221402213</v>
      </c>
      <c r="BV165" s="127">
        <f t="shared" si="450"/>
        <v>0.12544169611307421</v>
      </c>
      <c r="BW165" s="128">
        <f t="shared" si="451"/>
        <v>0.23247232472324722</v>
      </c>
      <c r="BX165" s="123">
        <f t="shared" si="452"/>
        <v>4.5936395759717315E-2</v>
      </c>
      <c r="BY165" s="124">
        <f t="shared" si="453"/>
        <v>0.14022140221402213</v>
      </c>
      <c r="BZ165" s="125">
        <f t="shared" si="454"/>
        <v>2.6501766784452298E-2</v>
      </c>
      <c r="CA165" s="126">
        <f t="shared" si="455"/>
        <v>0.16236162361623616</v>
      </c>
      <c r="CB165" s="123">
        <f t="shared" si="456"/>
        <v>1.7667844522968198E-3</v>
      </c>
      <c r="CC165" s="124">
        <f t="shared" si="457"/>
        <v>0.10332103321033211</v>
      </c>
      <c r="CD165" s="125">
        <f t="shared" si="458"/>
        <v>3.5335689045936395E-3</v>
      </c>
      <c r="CE165" s="126">
        <f t="shared" si="459"/>
        <v>7.3800738007380073E-2</v>
      </c>
      <c r="CF165" s="123">
        <f t="shared" si="460"/>
        <v>2.6501766784452299E-3</v>
      </c>
      <c r="CG165" s="124">
        <f t="shared" si="461"/>
        <v>0</v>
      </c>
      <c r="CH165" s="125">
        <f t="shared" si="462"/>
        <v>0</v>
      </c>
      <c r="CI165" s="123">
        <f t="shared" si="463"/>
        <v>0</v>
      </c>
      <c r="CJ165" s="129">
        <f t="shared" ref="CJ165" si="469">AB165/AB188</f>
        <v>4.5656575434181125E-3</v>
      </c>
      <c r="CK165" s="130">
        <f t="shared" ref="CK165" si="470">AC165/AC188</f>
        <v>1.0973970228550141E-3</v>
      </c>
    </row>
    <row r="166" spans="1:89" ht="13.8" thickBot="1" x14ac:dyDescent="0.3">
      <c r="A166" s="139" t="s">
        <v>18</v>
      </c>
      <c r="B166" s="187">
        <v>638</v>
      </c>
      <c r="C166" s="188">
        <v>183</v>
      </c>
      <c r="D166" s="189">
        <v>423</v>
      </c>
      <c r="E166" s="190">
        <v>140</v>
      </c>
      <c r="F166" s="187">
        <v>951</v>
      </c>
      <c r="G166" s="191">
        <v>307</v>
      </c>
      <c r="H166" s="189">
        <v>1058</v>
      </c>
      <c r="I166" s="190">
        <v>551</v>
      </c>
      <c r="J166" s="187">
        <v>52</v>
      </c>
      <c r="K166" s="191">
        <v>143</v>
      </c>
      <c r="L166" s="189">
        <v>193</v>
      </c>
      <c r="M166" s="187">
        <v>438</v>
      </c>
      <c r="N166" s="192">
        <v>888</v>
      </c>
      <c r="O166" s="193">
        <v>741</v>
      </c>
      <c r="P166" s="187">
        <v>370</v>
      </c>
      <c r="Q166" s="191">
        <v>410</v>
      </c>
      <c r="R166" s="189">
        <v>648</v>
      </c>
      <c r="S166" s="190">
        <v>520</v>
      </c>
      <c r="T166" s="187">
        <v>80</v>
      </c>
      <c r="U166" s="191">
        <v>242</v>
      </c>
      <c r="V166" s="189">
        <v>381</v>
      </c>
      <c r="W166" s="190">
        <v>634</v>
      </c>
      <c r="X166" s="187">
        <v>441</v>
      </c>
      <c r="Y166" s="191">
        <v>337</v>
      </c>
      <c r="Z166" s="189">
        <v>1264</v>
      </c>
      <c r="AA166" s="187">
        <v>1016</v>
      </c>
      <c r="AB166" s="162">
        <f t="shared" si="436"/>
        <v>7387</v>
      </c>
      <c r="AC166" s="165">
        <f t="shared" si="466"/>
        <v>5662</v>
      </c>
      <c r="AE166" s="254"/>
      <c r="AF166" s="120"/>
      <c r="AG166" s="188"/>
      <c r="AH166" s="189"/>
      <c r="AI166" s="190"/>
      <c r="AJ166" s="187"/>
      <c r="AK166" s="191"/>
      <c r="AL166" s="189"/>
      <c r="AM166" s="190"/>
      <c r="AN166" s="187"/>
      <c r="AO166" s="191"/>
      <c r="AP166" s="189"/>
      <c r="AQ166" s="187"/>
      <c r="AR166" s="192"/>
      <c r="AS166" s="193"/>
      <c r="AT166" s="187"/>
      <c r="AU166" s="191"/>
      <c r="AV166" s="189"/>
      <c r="AW166" s="190"/>
      <c r="AX166" s="187"/>
      <c r="AY166" s="191"/>
      <c r="AZ166" s="189"/>
      <c r="BA166" s="190"/>
      <c r="BB166" s="187"/>
      <c r="BC166" s="191"/>
      <c r="BD166" s="189"/>
      <c r="BE166" s="187"/>
      <c r="BF166" s="164"/>
      <c r="BG166" s="165"/>
      <c r="BI166" s="139" t="s">
        <v>18</v>
      </c>
      <c r="BJ166" s="123">
        <f t="shared" si="467"/>
        <v>8.6367943684851761E-2</v>
      </c>
      <c r="BK166" s="124">
        <f t="shared" si="468"/>
        <v>3.2320734722712824E-2</v>
      </c>
      <c r="BL166" s="125">
        <f t="shared" si="440"/>
        <v>5.7262758900771628E-2</v>
      </c>
      <c r="BM166" s="126">
        <f t="shared" si="441"/>
        <v>2.4726245143058989E-2</v>
      </c>
      <c r="BN166" s="123">
        <f t="shared" si="442"/>
        <v>0.12873967781237308</v>
      </c>
      <c r="BO166" s="124">
        <f t="shared" si="443"/>
        <v>5.4221123277993645E-2</v>
      </c>
      <c r="BP166" s="125">
        <f t="shared" si="444"/>
        <v>0.14322458372817112</v>
      </c>
      <c r="BQ166" s="126">
        <f t="shared" si="445"/>
        <v>9.7315436241610737E-2</v>
      </c>
      <c r="BR166" s="123">
        <f t="shared" si="446"/>
        <v>7.039393529172871E-3</v>
      </c>
      <c r="BS166" s="124">
        <f t="shared" si="447"/>
        <v>2.5256093253267397E-2</v>
      </c>
      <c r="BT166" s="125">
        <f t="shared" si="448"/>
        <v>2.6126979829430078E-2</v>
      </c>
      <c r="BU166" s="123">
        <f t="shared" si="449"/>
        <v>7.7357824090427407E-2</v>
      </c>
      <c r="BV166" s="127">
        <f t="shared" si="450"/>
        <v>0.12021118180587519</v>
      </c>
      <c r="BW166" s="128">
        <f t="shared" si="451"/>
        <v>0.13087248322147652</v>
      </c>
      <c r="BX166" s="123">
        <f t="shared" si="452"/>
        <v>5.0087992419114657E-2</v>
      </c>
      <c r="BY166" s="124">
        <f t="shared" si="453"/>
        <v>7.2412575061815615E-2</v>
      </c>
      <c r="BZ166" s="125">
        <f t="shared" si="454"/>
        <v>8.7721673209692708E-2</v>
      </c>
      <c r="CA166" s="126">
        <f t="shared" si="455"/>
        <v>9.1840339102790533E-2</v>
      </c>
      <c r="CB166" s="123">
        <f t="shared" si="456"/>
        <v>1.0829836198727493E-2</v>
      </c>
      <c r="CC166" s="124">
        <f t="shared" si="457"/>
        <v>4.2741080890144827E-2</v>
      </c>
      <c r="CD166" s="125">
        <f t="shared" si="458"/>
        <v>5.157709489643969E-2</v>
      </c>
      <c r="CE166" s="126">
        <f t="shared" si="459"/>
        <v>0.11197456729070999</v>
      </c>
      <c r="CF166" s="123">
        <f t="shared" si="460"/>
        <v>5.9699472045485313E-2</v>
      </c>
      <c r="CG166" s="124">
        <f t="shared" si="461"/>
        <v>5.9519604380077709E-2</v>
      </c>
      <c r="CH166" s="125">
        <f t="shared" si="462"/>
        <v>0.1711114119398944</v>
      </c>
      <c r="CI166" s="123">
        <f t="shared" si="463"/>
        <v>0.1794418933239138</v>
      </c>
      <c r="CJ166" s="129">
        <f t="shared" ref="CJ166" si="471">AB166/AB188</f>
        <v>2.9793738757269962E-2</v>
      </c>
      <c r="CK166" s="130">
        <f t="shared" ref="CK166" si="472">AC166/AC188</f>
        <v>2.2927903850203282E-2</v>
      </c>
    </row>
    <row r="167" spans="1:89" ht="14.4" thickTop="1" thickBot="1" x14ac:dyDescent="0.3">
      <c r="A167" s="131" t="s">
        <v>19</v>
      </c>
      <c r="B167" s="180">
        <v>861</v>
      </c>
      <c r="C167" s="181">
        <v>822</v>
      </c>
      <c r="D167" s="182">
        <v>444</v>
      </c>
      <c r="E167" s="183">
        <v>310</v>
      </c>
      <c r="F167" s="180">
        <v>999</v>
      </c>
      <c r="G167" s="184">
        <v>827</v>
      </c>
      <c r="H167" s="182">
        <v>1350</v>
      </c>
      <c r="I167" s="183">
        <v>1139</v>
      </c>
      <c r="J167" s="180">
        <v>101</v>
      </c>
      <c r="K167" s="184">
        <v>224</v>
      </c>
      <c r="L167" s="182">
        <v>411</v>
      </c>
      <c r="M167" s="180">
        <v>629</v>
      </c>
      <c r="N167" s="185">
        <v>1400</v>
      </c>
      <c r="O167" s="186">
        <v>1292</v>
      </c>
      <c r="P167" s="180">
        <v>685</v>
      </c>
      <c r="Q167" s="184">
        <v>530</v>
      </c>
      <c r="R167" s="182">
        <v>981</v>
      </c>
      <c r="S167" s="183">
        <v>825</v>
      </c>
      <c r="T167" s="180">
        <v>226</v>
      </c>
      <c r="U167" s="184">
        <v>253</v>
      </c>
      <c r="V167" s="182">
        <v>524</v>
      </c>
      <c r="W167" s="183">
        <v>927</v>
      </c>
      <c r="X167" s="180">
        <v>620</v>
      </c>
      <c r="Y167" s="184">
        <v>415</v>
      </c>
      <c r="Z167" s="182">
        <v>1692</v>
      </c>
      <c r="AA167" s="180">
        <v>1314</v>
      </c>
      <c r="AB167" s="162">
        <f t="shared" si="436"/>
        <v>10294</v>
      </c>
      <c r="AC167" s="165">
        <f t="shared" si="466"/>
        <v>9507</v>
      </c>
      <c r="AE167" s="251" t="s">
        <v>13</v>
      </c>
      <c r="AF167" s="14">
        <f t="shared" ref="AF167:BG167" si="473">SUM(AF164:AF166)</f>
        <v>2461</v>
      </c>
      <c r="AG167" s="1">
        <f t="shared" si="473"/>
        <v>1813.2680741088825</v>
      </c>
      <c r="AH167" s="14">
        <f t="shared" si="473"/>
        <v>1148</v>
      </c>
      <c r="AI167" s="1">
        <f t="shared" si="473"/>
        <v>963.30811712937304</v>
      </c>
      <c r="AJ167" s="14">
        <f t="shared" si="473"/>
        <v>2196</v>
      </c>
      <c r="AK167" s="1">
        <f t="shared" si="473"/>
        <v>1686.1655847615471</v>
      </c>
      <c r="AL167" s="14">
        <f t="shared" si="473"/>
        <v>3503</v>
      </c>
      <c r="AM167" s="1">
        <f t="shared" si="473"/>
        <v>3013.4766869527193</v>
      </c>
      <c r="AN167" s="14">
        <f t="shared" si="473"/>
        <v>212</v>
      </c>
      <c r="AO167" s="1">
        <f t="shared" si="473"/>
        <v>520.24538699143454</v>
      </c>
      <c r="AP167" s="14">
        <f t="shared" si="473"/>
        <v>800</v>
      </c>
      <c r="AQ167" s="1">
        <f t="shared" si="473"/>
        <v>1685.6648615461991</v>
      </c>
      <c r="AR167" s="14">
        <f t="shared" si="473"/>
        <v>2761</v>
      </c>
      <c r="AS167" s="1">
        <f t="shared" si="473"/>
        <v>3166.1319897772619</v>
      </c>
      <c r="AT167" s="14">
        <f t="shared" si="473"/>
        <v>1614</v>
      </c>
      <c r="AU167" s="1">
        <f t="shared" si="473"/>
        <v>1105.0938544123258</v>
      </c>
      <c r="AV167" s="14">
        <f t="shared" si="473"/>
        <v>2683</v>
      </c>
      <c r="AW167" s="1">
        <f t="shared" si="473"/>
        <v>1881.938407843958</v>
      </c>
      <c r="AX167" s="14">
        <f t="shared" si="473"/>
        <v>355</v>
      </c>
      <c r="AY167" s="1">
        <f t="shared" si="473"/>
        <v>437.84187818739383</v>
      </c>
      <c r="AZ167" s="14">
        <f t="shared" si="473"/>
        <v>1210</v>
      </c>
      <c r="BA167" s="1">
        <f t="shared" si="473"/>
        <v>2376.0242483967786</v>
      </c>
      <c r="BB167" s="14">
        <f t="shared" si="473"/>
        <v>1400</v>
      </c>
      <c r="BC167" s="1">
        <f t="shared" si="473"/>
        <v>803.1495174280335</v>
      </c>
      <c r="BD167" s="14">
        <f t="shared" si="473"/>
        <v>4264</v>
      </c>
      <c r="BE167" s="1">
        <f t="shared" si="473"/>
        <v>4026.691392464093</v>
      </c>
      <c r="BF167" s="166">
        <f t="shared" si="473"/>
        <v>24607</v>
      </c>
      <c r="BG167" s="167">
        <f t="shared" si="473"/>
        <v>23479</v>
      </c>
      <c r="BI167" s="131" t="s">
        <v>19</v>
      </c>
      <c r="BJ167" s="123">
        <f t="shared" si="467"/>
        <v>8.3640955896638822E-2</v>
      </c>
      <c r="BK167" s="124">
        <f t="shared" si="468"/>
        <v>8.6462606500473341E-2</v>
      </c>
      <c r="BL167" s="125">
        <f t="shared" si="440"/>
        <v>4.3131921507674371E-2</v>
      </c>
      <c r="BM167" s="126">
        <f t="shared" si="441"/>
        <v>3.2607552329862205E-2</v>
      </c>
      <c r="BN167" s="123">
        <f t="shared" si="442"/>
        <v>9.7046823392267334E-2</v>
      </c>
      <c r="BO167" s="124">
        <f t="shared" si="443"/>
        <v>8.6988534763858205E-2</v>
      </c>
      <c r="BP167" s="125">
        <f t="shared" si="444"/>
        <v>0.13114435593549639</v>
      </c>
      <c r="BQ167" s="126">
        <f t="shared" si="445"/>
        <v>0.11980645839907436</v>
      </c>
      <c r="BR167" s="123">
        <f t="shared" si="446"/>
        <v>9.8115407033223245E-3</v>
      </c>
      <c r="BS167" s="124">
        <f t="shared" si="447"/>
        <v>2.3561586199642368E-2</v>
      </c>
      <c r="BT167" s="125">
        <f t="shared" si="448"/>
        <v>3.9926170584806686E-2</v>
      </c>
      <c r="BU167" s="123">
        <f t="shared" si="449"/>
        <v>6.6161775533817191E-2</v>
      </c>
      <c r="BV167" s="127">
        <f t="shared" si="450"/>
        <v>0.13600155430347777</v>
      </c>
      <c r="BW167" s="128">
        <f t="shared" si="451"/>
        <v>0.13589986325865153</v>
      </c>
      <c r="BX167" s="123">
        <f t="shared" si="452"/>
        <v>6.6543617641344477E-2</v>
      </c>
      <c r="BY167" s="124">
        <f t="shared" si="453"/>
        <v>5.5748395918796677E-2</v>
      </c>
      <c r="BZ167" s="125">
        <f t="shared" si="454"/>
        <v>9.5298231979794049E-2</v>
      </c>
      <c r="CA167" s="126">
        <f t="shared" si="455"/>
        <v>8.6778163458504254E-2</v>
      </c>
      <c r="CB167" s="123">
        <f t="shared" si="456"/>
        <v>2.1954536623275695E-2</v>
      </c>
      <c r="CC167" s="124">
        <f t="shared" si="457"/>
        <v>2.6611970127274641E-2</v>
      </c>
      <c r="CD167" s="125">
        <f t="shared" si="458"/>
        <v>5.0903438896444532E-2</v>
      </c>
      <c r="CE167" s="126">
        <f t="shared" si="459"/>
        <v>9.7507100031555702E-2</v>
      </c>
      <c r="CF167" s="123">
        <f t="shared" si="460"/>
        <v>6.0229259762968716E-2</v>
      </c>
      <c r="CG167" s="124">
        <f t="shared" si="461"/>
        <v>4.3652045860944566E-2</v>
      </c>
      <c r="CH167" s="125">
        <f t="shared" si="462"/>
        <v>0.16436759277248883</v>
      </c>
      <c r="CI167" s="123">
        <f t="shared" si="463"/>
        <v>0.13821394761754496</v>
      </c>
      <c r="CJ167" s="129">
        <f t="shared" ref="CJ167" si="474">AB167/AB188</f>
        <v>4.1518444127160825E-2</v>
      </c>
      <c r="CK167" s="130">
        <f t="shared" ref="CK167" si="475">AC167/AC188</f>
        <v>3.8497983381116672E-2</v>
      </c>
    </row>
    <row r="168" spans="1:89" ht="13.8" thickTop="1" x14ac:dyDescent="0.25">
      <c r="A168" s="139" t="s">
        <v>20</v>
      </c>
      <c r="B168" s="266">
        <v>1020</v>
      </c>
      <c r="C168" s="267">
        <v>866.89421800947866</v>
      </c>
      <c r="D168" s="268">
        <v>515</v>
      </c>
      <c r="E168" s="269">
        <v>539.50255924170619</v>
      </c>
      <c r="F168" s="266">
        <v>977</v>
      </c>
      <c r="G168" s="270">
        <v>908.7018957345972</v>
      </c>
      <c r="H168" s="268">
        <v>1608</v>
      </c>
      <c r="I168" s="269">
        <v>1533.6258767772513</v>
      </c>
      <c r="J168" s="266">
        <v>99</v>
      </c>
      <c r="K168" s="270">
        <v>250.22909952606636</v>
      </c>
      <c r="L168" s="268">
        <v>408</v>
      </c>
      <c r="M168" s="266">
        <v>773.3175355450237</v>
      </c>
      <c r="N168" s="271">
        <v>1370</v>
      </c>
      <c r="O168" s="272">
        <v>1400.8847393364929</v>
      </c>
      <c r="P168" s="266">
        <v>760</v>
      </c>
      <c r="Q168" s="270">
        <v>550.67810426540279</v>
      </c>
      <c r="R168" s="268">
        <v>1208</v>
      </c>
      <c r="S168" s="269">
        <v>932.81658767772512</v>
      </c>
      <c r="T168" s="266">
        <v>218</v>
      </c>
      <c r="U168" s="270">
        <v>243.56180094786731</v>
      </c>
      <c r="V168" s="268">
        <v>685</v>
      </c>
      <c r="W168" s="269">
        <v>1061.8330805687203</v>
      </c>
      <c r="X168" s="266">
        <v>660</v>
      </c>
      <c r="Y168" s="270">
        <v>445.78170616113744</v>
      </c>
      <c r="Z168" s="268">
        <v>1919</v>
      </c>
      <c r="AA168" s="266">
        <v>1938.1727962085308</v>
      </c>
      <c r="AB168" s="286">
        <f t="shared" si="436"/>
        <v>11447</v>
      </c>
      <c r="AC168" s="287">
        <f t="shared" si="466"/>
        <v>11446.000000000002</v>
      </c>
      <c r="BI168" s="139" t="s">
        <v>20</v>
      </c>
      <c r="BJ168" s="123">
        <f t="shared" si="467"/>
        <v>8.9106316065344637E-2</v>
      </c>
      <c r="BK168" s="124">
        <f t="shared" si="468"/>
        <v>7.5737744016204658E-2</v>
      </c>
      <c r="BL168" s="125">
        <f t="shared" si="440"/>
        <v>4.4989953699659302E-2</v>
      </c>
      <c r="BM168" s="126">
        <f t="shared" si="441"/>
        <v>4.7134593678289892E-2</v>
      </c>
      <c r="BN168" s="123">
        <f t="shared" si="442"/>
        <v>8.5349873329256573E-2</v>
      </c>
      <c r="BO168" s="124">
        <f t="shared" si="443"/>
        <v>7.9390345599737649E-2</v>
      </c>
      <c r="BP168" s="125">
        <f t="shared" si="444"/>
        <v>0.14047348650301389</v>
      </c>
      <c r="BQ168" s="126">
        <f t="shared" si="445"/>
        <v>0.13398793262076281</v>
      </c>
      <c r="BR168" s="123">
        <f t="shared" si="446"/>
        <v>8.6485542063422724E-3</v>
      </c>
      <c r="BS168" s="124">
        <f t="shared" si="447"/>
        <v>2.1861707105195381E-2</v>
      </c>
      <c r="BT168" s="125">
        <f t="shared" si="448"/>
        <v>3.5642526426137855E-2</v>
      </c>
      <c r="BU168" s="123">
        <f t="shared" si="449"/>
        <v>6.7562251926002403E-2</v>
      </c>
      <c r="BV168" s="127">
        <f t="shared" si="450"/>
        <v>0.11968201275443348</v>
      </c>
      <c r="BW168" s="128">
        <f t="shared" si="451"/>
        <v>0.12239076876956952</v>
      </c>
      <c r="BX168" s="123">
        <f t="shared" si="452"/>
        <v>6.6392941382021495E-2</v>
      </c>
      <c r="BY168" s="124">
        <f t="shared" si="453"/>
        <v>4.8110964901747572E-2</v>
      </c>
      <c r="BZ168" s="125">
        <f t="shared" si="454"/>
        <v>0.10552983314405522</v>
      </c>
      <c r="CA168" s="126">
        <f t="shared" si="455"/>
        <v>8.1497168240234577E-2</v>
      </c>
      <c r="CB168" s="123">
        <f t="shared" si="456"/>
        <v>1.9044291080632481E-2</v>
      </c>
      <c r="CC168" s="124">
        <f t="shared" si="457"/>
        <v>2.1279206792579702E-2</v>
      </c>
      <c r="CD168" s="125">
        <f t="shared" si="458"/>
        <v>5.9841006377216739E-2</v>
      </c>
      <c r="CE168" s="126">
        <f t="shared" si="459"/>
        <v>9.2768921943798724E-2</v>
      </c>
      <c r="CF168" s="123">
        <f t="shared" si="460"/>
        <v>5.7657028042281823E-2</v>
      </c>
      <c r="CG168" s="124">
        <f t="shared" si="461"/>
        <v>3.8946505867651353E-2</v>
      </c>
      <c r="CH168" s="125">
        <f t="shared" si="462"/>
        <v>0.16764217698960426</v>
      </c>
      <c r="CI168" s="123">
        <f t="shared" si="463"/>
        <v>0.16933188853822562</v>
      </c>
      <c r="CJ168" s="129">
        <f t="shared" ref="CJ168" si="476">AB168/AB188</f>
        <v>4.6168800264582276E-2</v>
      </c>
      <c r="CK168" s="130">
        <f t="shared" ref="CK168" si="477">AC168/AC188</f>
        <v>4.634983883246676E-2</v>
      </c>
    </row>
    <row r="169" spans="1:89" ht="13.8" thickBot="1" x14ac:dyDescent="0.3">
      <c r="A169" s="131" t="s">
        <v>21</v>
      </c>
      <c r="B169" s="273">
        <v>1441</v>
      </c>
      <c r="C169" s="274">
        <v>946.37385609940395</v>
      </c>
      <c r="D169" s="275">
        <v>633</v>
      </c>
      <c r="E169" s="276">
        <v>423.80555788766685</v>
      </c>
      <c r="F169" s="273">
        <v>1219</v>
      </c>
      <c r="G169" s="277">
        <v>777.46368902694985</v>
      </c>
      <c r="H169" s="275">
        <v>1895</v>
      </c>
      <c r="I169" s="276">
        <v>1479.850810175468</v>
      </c>
      <c r="J169" s="273">
        <v>113</v>
      </c>
      <c r="K169" s="277">
        <v>270.01628746536812</v>
      </c>
      <c r="L169" s="275">
        <v>392</v>
      </c>
      <c r="M169" s="273">
        <v>912.34732600117536</v>
      </c>
      <c r="N169" s="278">
        <v>1391</v>
      </c>
      <c r="O169" s="279">
        <v>1765.247250440769</v>
      </c>
      <c r="P169" s="273">
        <v>854</v>
      </c>
      <c r="Q169" s="277">
        <v>554.41575014692296</v>
      </c>
      <c r="R169" s="275">
        <v>1475</v>
      </c>
      <c r="S169" s="276">
        <v>949.12182016623285</v>
      </c>
      <c r="T169" s="273">
        <v>137</v>
      </c>
      <c r="U169" s="277">
        <v>194.28007723952649</v>
      </c>
      <c r="V169" s="275">
        <v>525</v>
      </c>
      <c r="W169" s="276">
        <v>1314.191167828058</v>
      </c>
      <c r="X169" s="273">
        <v>740</v>
      </c>
      <c r="Y169" s="277">
        <v>357.36781126689613</v>
      </c>
      <c r="Z169" s="275">
        <v>2345</v>
      </c>
      <c r="AA169" s="273">
        <v>2088.518596255562</v>
      </c>
      <c r="AB169" s="286">
        <f t="shared" si="436"/>
        <v>13160</v>
      </c>
      <c r="AC169" s="287">
        <f t="shared" si="466"/>
        <v>12033</v>
      </c>
      <c r="AE169" t="s">
        <v>85</v>
      </c>
      <c r="BI169" s="131" t="s">
        <v>21</v>
      </c>
      <c r="BJ169" s="123">
        <f t="shared" si="467"/>
        <v>0.1094984802431611</v>
      </c>
      <c r="BK169" s="124">
        <f t="shared" si="468"/>
        <v>7.8648205443314551E-2</v>
      </c>
      <c r="BL169" s="125">
        <f t="shared" si="440"/>
        <v>4.810030395136778E-2</v>
      </c>
      <c r="BM169" s="126">
        <f t="shared" si="441"/>
        <v>3.5220274070278973E-2</v>
      </c>
      <c r="BN169" s="123">
        <f t="shared" si="442"/>
        <v>9.2629179331306988E-2</v>
      </c>
      <c r="BO169" s="124">
        <f t="shared" si="443"/>
        <v>6.4610960610566759E-2</v>
      </c>
      <c r="BP169" s="125">
        <f t="shared" si="444"/>
        <v>0.14399696048632218</v>
      </c>
      <c r="BQ169" s="126">
        <f t="shared" si="445"/>
        <v>0.12298269842728064</v>
      </c>
      <c r="BR169" s="123">
        <f t="shared" si="446"/>
        <v>8.5866261398176297E-3</v>
      </c>
      <c r="BS169" s="124">
        <f t="shared" si="447"/>
        <v>2.2439648256076465E-2</v>
      </c>
      <c r="BT169" s="125">
        <f t="shared" si="448"/>
        <v>2.9787234042553193E-2</v>
      </c>
      <c r="BU169" s="123">
        <f t="shared" si="449"/>
        <v>7.5820437629948917E-2</v>
      </c>
      <c r="BV169" s="127">
        <f t="shared" si="450"/>
        <v>0.10569908814589665</v>
      </c>
      <c r="BW169" s="128">
        <f t="shared" si="451"/>
        <v>0.14670051113112018</v>
      </c>
      <c r="BX169" s="123">
        <f t="shared" si="452"/>
        <v>6.4893617021276592E-2</v>
      </c>
      <c r="BY169" s="124">
        <f t="shared" si="453"/>
        <v>4.6074607342052931E-2</v>
      </c>
      <c r="BZ169" s="125">
        <f t="shared" si="454"/>
        <v>0.11208206686930092</v>
      </c>
      <c r="CA169" s="126">
        <f t="shared" si="455"/>
        <v>7.8876574434158797E-2</v>
      </c>
      <c r="CB169" s="123">
        <f t="shared" si="456"/>
        <v>1.041033434650456E-2</v>
      </c>
      <c r="CC169" s="124">
        <f t="shared" si="457"/>
        <v>1.614560602007201E-2</v>
      </c>
      <c r="CD169" s="125">
        <f t="shared" si="458"/>
        <v>3.9893617021276598E-2</v>
      </c>
      <c r="CE169" s="126">
        <f t="shared" si="459"/>
        <v>0.10921558778592687</v>
      </c>
      <c r="CF169" s="123">
        <f t="shared" si="460"/>
        <v>5.6231003039513679E-2</v>
      </c>
      <c r="CG169" s="124">
        <f t="shared" si="461"/>
        <v>2.9698978747352792E-2</v>
      </c>
      <c r="CH169" s="125">
        <f t="shared" si="462"/>
        <v>0.17819148936170212</v>
      </c>
      <c r="CI169" s="123">
        <f t="shared" si="463"/>
        <v>0.17356591010185007</v>
      </c>
      <c r="CJ169" s="129">
        <f t="shared" ref="CJ169" si="478">AB169/AB188</f>
        <v>5.3077785575426112E-2</v>
      </c>
      <c r="CK169" s="130">
        <f t="shared" ref="CK169" si="479">AC169/AC188</f>
        <v>4.8726857476067836E-2</v>
      </c>
    </row>
    <row r="170" spans="1:89" ht="14.4" thickTop="1" thickBot="1" x14ac:dyDescent="0.3">
      <c r="A170" s="139" t="s">
        <v>22</v>
      </c>
      <c r="B170" s="187">
        <v>1642</v>
      </c>
      <c r="C170" s="188">
        <v>1153</v>
      </c>
      <c r="D170" s="189">
        <v>772</v>
      </c>
      <c r="E170" s="190">
        <v>452</v>
      </c>
      <c r="F170" s="187">
        <v>1186</v>
      </c>
      <c r="G170" s="191">
        <v>724</v>
      </c>
      <c r="H170" s="189">
        <v>2242</v>
      </c>
      <c r="I170" s="190">
        <v>1734</v>
      </c>
      <c r="J170" s="187">
        <v>142</v>
      </c>
      <c r="K170" s="191">
        <v>482</v>
      </c>
      <c r="L170" s="189">
        <v>330</v>
      </c>
      <c r="M170" s="187">
        <v>1379</v>
      </c>
      <c r="N170" s="192">
        <v>1451</v>
      </c>
      <c r="O170" s="193">
        <v>2316</v>
      </c>
      <c r="P170" s="187">
        <v>950</v>
      </c>
      <c r="Q170" s="191">
        <v>595</v>
      </c>
      <c r="R170" s="189">
        <v>1725</v>
      </c>
      <c r="S170" s="190">
        <v>1013</v>
      </c>
      <c r="T170" s="187">
        <v>108</v>
      </c>
      <c r="U170" s="191">
        <v>210</v>
      </c>
      <c r="V170" s="189">
        <v>559</v>
      </c>
      <c r="W170" s="190">
        <v>2008</v>
      </c>
      <c r="X170" s="187">
        <v>707</v>
      </c>
      <c r="Y170" s="191">
        <v>361</v>
      </c>
      <c r="Z170" s="189">
        <v>2633</v>
      </c>
      <c r="AA170" s="187">
        <v>2239</v>
      </c>
      <c r="AB170" s="162">
        <f t="shared" si="436"/>
        <v>14447</v>
      </c>
      <c r="AC170" s="165">
        <f t="shared" si="466"/>
        <v>14666</v>
      </c>
      <c r="AE170" s="296" t="s">
        <v>0</v>
      </c>
      <c r="AF170" s="298" t="s">
        <v>1</v>
      </c>
      <c r="AG170" s="299"/>
      <c r="AH170" s="298" t="s">
        <v>2</v>
      </c>
      <c r="AI170" s="299"/>
      <c r="AJ170" s="298" t="s">
        <v>3</v>
      </c>
      <c r="AK170" s="299"/>
      <c r="AL170" s="298" t="s">
        <v>4</v>
      </c>
      <c r="AM170" s="299"/>
      <c r="AN170" s="298" t="s">
        <v>5</v>
      </c>
      <c r="AO170" s="299"/>
      <c r="AP170" s="298" t="s">
        <v>6</v>
      </c>
      <c r="AQ170" s="299"/>
      <c r="AR170" s="298" t="s">
        <v>7</v>
      </c>
      <c r="AS170" s="299"/>
      <c r="AT170" s="298" t="s">
        <v>8</v>
      </c>
      <c r="AU170" s="299"/>
      <c r="AV170" s="298" t="s">
        <v>9</v>
      </c>
      <c r="AW170" s="299"/>
      <c r="AX170" s="298" t="s">
        <v>10</v>
      </c>
      <c r="AY170" s="299"/>
      <c r="AZ170" s="298" t="s">
        <v>11</v>
      </c>
      <c r="BA170" s="299"/>
      <c r="BB170" s="298" t="s">
        <v>12</v>
      </c>
      <c r="BC170" s="299"/>
      <c r="BD170" s="300" t="s">
        <v>40</v>
      </c>
      <c r="BE170" s="301"/>
      <c r="BF170" s="302" t="s">
        <v>41</v>
      </c>
      <c r="BG170" s="303"/>
      <c r="BI170" s="139" t="s">
        <v>22</v>
      </c>
      <c r="BJ170" s="123">
        <f t="shared" si="467"/>
        <v>0.11365681456357721</v>
      </c>
      <c r="BK170" s="124">
        <f t="shared" si="468"/>
        <v>7.8617209873176053E-2</v>
      </c>
      <c r="BL170" s="125">
        <f t="shared" si="440"/>
        <v>5.3436699660829236E-2</v>
      </c>
      <c r="BM170" s="126">
        <f t="shared" si="441"/>
        <v>3.0819582708304923E-2</v>
      </c>
      <c r="BN170" s="123">
        <f t="shared" si="442"/>
        <v>8.2093168131792071E-2</v>
      </c>
      <c r="BO170" s="124">
        <f t="shared" si="443"/>
        <v>4.9365880267284876E-2</v>
      </c>
      <c r="BP170" s="125">
        <f t="shared" si="444"/>
        <v>0.15518792828961031</v>
      </c>
      <c r="BQ170" s="126">
        <f t="shared" si="445"/>
        <v>0.11823264693849721</v>
      </c>
      <c r="BR170" s="123">
        <f t="shared" si="446"/>
        <v>9.8290302484944966E-3</v>
      </c>
      <c r="BS170" s="124">
        <f t="shared" si="447"/>
        <v>3.2865130233192416E-2</v>
      </c>
      <c r="BT170" s="125">
        <f t="shared" si="448"/>
        <v>2.2842112549318196E-2</v>
      </c>
      <c r="BU170" s="123">
        <f t="shared" si="449"/>
        <v>9.4027001227328516E-2</v>
      </c>
      <c r="BV170" s="127">
        <f t="shared" si="450"/>
        <v>0.10043607669412334</v>
      </c>
      <c r="BW170" s="128">
        <f t="shared" si="451"/>
        <v>0.15791626892131461</v>
      </c>
      <c r="BX170" s="123">
        <f t="shared" si="452"/>
        <v>6.5757596732885726E-2</v>
      </c>
      <c r="BY170" s="124">
        <f t="shared" si="453"/>
        <v>4.0570025910268648E-2</v>
      </c>
      <c r="BZ170" s="125">
        <f t="shared" si="454"/>
        <v>0.11940195196234513</v>
      </c>
      <c r="CA170" s="126">
        <f t="shared" si="455"/>
        <v>6.9071321423701079E-2</v>
      </c>
      <c r="CB170" s="123">
        <f t="shared" si="456"/>
        <v>7.4756004706859553E-3</v>
      </c>
      <c r="CC170" s="124">
        <f t="shared" si="457"/>
        <v>1.4318832674212464E-2</v>
      </c>
      <c r="CD170" s="125">
        <f t="shared" si="458"/>
        <v>3.8693154288087492E-2</v>
      </c>
      <c r="CE170" s="126">
        <f t="shared" si="459"/>
        <v>0.13691531433246965</v>
      </c>
      <c r="CF170" s="123">
        <f t="shared" si="460"/>
        <v>4.893749567384232E-2</v>
      </c>
      <c r="CG170" s="124">
        <f t="shared" si="461"/>
        <v>2.461475521614619E-2</v>
      </c>
      <c r="CH170" s="125">
        <f t="shared" si="462"/>
        <v>0.18225237073440853</v>
      </c>
      <c r="CI170" s="123">
        <f t="shared" si="463"/>
        <v>0.15266603027410336</v>
      </c>
      <c r="CJ170" s="129">
        <f t="shared" ref="CJ170" si="480">AB170/AB188</f>
        <v>5.8268599407916497E-2</v>
      </c>
      <c r="CK170" s="130">
        <f t="shared" ref="CK170" si="481">AC170/AC188</f>
        <v>5.9389021170448843E-2</v>
      </c>
    </row>
    <row r="171" spans="1:89" ht="15" thickTop="1" thickBot="1" x14ac:dyDescent="0.35">
      <c r="A171" s="131" t="s">
        <v>23</v>
      </c>
      <c r="B171" s="180">
        <v>1512</v>
      </c>
      <c r="C171" s="181">
        <v>1343</v>
      </c>
      <c r="D171" s="182">
        <v>691</v>
      </c>
      <c r="E171" s="183">
        <v>423</v>
      </c>
      <c r="F171" s="180">
        <v>1249</v>
      </c>
      <c r="G171" s="184">
        <v>672</v>
      </c>
      <c r="H171" s="182">
        <v>2178</v>
      </c>
      <c r="I171" s="183">
        <v>1602</v>
      </c>
      <c r="J171" s="180">
        <v>157</v>
      </c>
      <c r="K171" s="184">
        <v>418</v>
      </c>
      <c r="L171" s="182">
        <v>321</v>
      </c>
      <c r="M171" s="180">
        <v>1161</v>
      </c>
      <c r="N171" s="185">
        <v>1447</v>
      </c>
      <c r="O171" s="186">
        <v>1840</v>
      </c>
      <c r="P171" s="180">
        <v>1046</v>
      </c>
      <c r="Q171" s="184">
        <v>529</v>
      </c>
      <c r="R171" s="182">
        <v>1559</v>
      </c>
      <c r="S171" s="183">
        <v>988</v>
      </c>
      <c r="T171" s="180">
        <v>153</v>
      </c>
      <c r="U171" s="184">
        <v>163</v>
      </c>
      <c r="V171" s="182">
        <v>512</v>
      </c>
      <c r="W171" s="183">
        <v>1704</v>
      </c>
      <c r="X171" s="180">
        <v>754</v>
      </c>
      <c r="Y171" s="184">
        <v>293</v>
      </c>
      <c r="Z171" s="182">
        <v>2543</v>
      </c>
      <c r="AA171" s="180">
        <v>2234</v>
      </c>
      <c r="AB171" s="162">
        <f t="shared" si="436"/>
        <v>14122</v>
      </c>
      <c r="AC171" s="165">
        <f t="shared" si="466"/>
        <v>13370</v>
      </c>
      <c r="AE171" s="297"/>
      <c r="AF171" s="111" t="s">
        <v>14</v>
      </c>
      <c r="AG171" s="112" t="s">
        <v>15</v>
      </c>
      <c r="AH171" s="113" t="s">
        <v>14</v>
      </c>
      <c r="AI171" s="114" t="s">
        <v>15</v>
      </c>
      <c r="AJ171" s="111" t="s">
        <v>14</v>
      </c>
      <c r="AK171" s="112" t="s">
        <v>15</v>
      </c>
      <c r="AL171" s="113" t="s">
        <v>14</v>
      </c>
      <c r="AM171" s="114" t="s">
        <v>15</v>
      </c>
      <c r="AN171" s="111" t="s">
        <v>14</v>
      </c>
      <c r="AO171" s="112" t="s">
        <v>15</v>
      </c>
      <c r="AP171" s="113" t="s">
        <v>14</v>
      </c>
      <c r="AQ171" s="111" t="s">
        <v>15</v>
      </c>
      <c r="AR171" s="115" t="s">
        <v>14</v>
      </c>
      <c r="AS171" s="116" t="s">
        <v>15</v>
      </c>
      <c r="AT171" s="111" t="s">
        <v>14</v>
      </c>
      <c r="AU171" s="112" t="s">
        <v>15</v>
      </c>
      <c r="AV171" s="113" t="s">
        <v>14</v>
      </c>
      <c r="AW171" s="114" t="s">
        <v>15</v>
      </c>
      <c r="AX171" s="111" t="s">
        <v>14</v>
      </c>
      <c r="AY171" s="112" t="s">
        <v>15</v>
      </c>
      <c r="AZ171" s="113" t="s">
        <v>14</v>
      </c>
      <c r="BA171" s="114" t="s">
        <v>15</v>
      </c>
      <c r="BB171" s="111" t="s">
        <v>14</v>
      </c>
      <c r="BC171" s="112" t="s">
        <v>15</v>
      </c>
      <c r="BD171" s="26" t="s">
        <v>14</v>
      </c>
      <c r="BE171" s="117" t="s">
        <v>15</v>
      </c>
      <c r="BF171" s="168" t="s">
        <v>14</v>
      </c>
      <c r="BG171" s="169" t="s">
        <v>15</v>
      </c>
      <c r="BI171" s="131" t="s">
        <v>23</v>
      </c>
      <c r="BJ171" s="123">
        <f t="shared" si="467"/>
        <v>0.10706698767879903</v>
      </c>
      <c r="BK171" s="124">
        <f t="shared" si="468"/>
        <v>0.10044876589379208</v>
      </c>
      <c r="BL171" s="125">
        <f t="shared" si="440"/>
        <v>4.8930746353207759E-2</v>
      </c>
      <c r="BM171" s="126">
        <f t="shared" si="441"/>
        <v>3.1637995512341061E-2</v>
      </c>
      <c r="BN171" s="123">
        <f t="shared" si="442"/>
        <v>8.8443563234669315E-2</v>
      </c>
      <c r="BO171" s="124">
        <f t="shared" si="443"/>
        <v>5.0261780104712044E-2</v>
      </c>
      <c r="BP171" s="125">
        <f t="shared" si="444"/>
        <v>0.15422744653731765</v>
      </c>
      <c r="BQ171" s="126">
        <f t="shared" si="445"/>
        <v>0.11982049364248318</v>
      </c>
      <c r="BR171" s="123">
        <f t="shared" si="446"/>
        <v>1.1117405466647783E-2</v>
      </c>
      <c r="BS171" s="124">
        <f t="shared" si="447"/>
        <v>3.1264023934181005E-2</v>
      </c>
      <c r="BT171" s="125">
        <f t="shared" si="448"/>
        <v>2.2730491431808525E-2</v>
      </c>
      <c r="BU171" s="123">
        <f t="shared" si="449"/>
        <v>8.6836200448765888E-2</v>
      </c>
      <c r="BV171" s="127">
        <f t="shared" si="450"/>
        <v>0.10246424019260728</v>
      </c>
      <c r="BW171" s="128">
        <f t="shared" si="451"/>
        <v>0.13762154076290201</v>
      </c>
      <c r="BX171" s="123">
        <f t="shared" si="452"/>
        <v>7.4068828777793513E-2</v>
      </c>
      <c r="BY171" s="124">
        <f t="shared" si="453"/>
        <v>3.9566192969334328E-2</v>
      </c>
      <c r="BZ171" s="125">
        <f t="shared" si="454"/>
        <v>0.11039512816881461</v>
      </c>
      <c r="CA171" s="126">
        <f t="shared" si="455"/>
        <v>7.3896783844427827E-2</v>
      </c>
      <c r="CB171" s="123">
        <f t="shared" si="456"/>
        <v>1.0834159467497521E-2</v>
      </c>
      <c r="CC171" s="124">
        <f t="shared" si="457"/>
        <v>1.219147344801795E-2</v>
      </c>
      <c r="CD171" s="125">
        <f t="shared" si="458"/>
        <v>3.6255487891233534E-2</v>
      </c>
      <c r="CE171" s="126">
        <f t="shared" si="459"/>
        <v>0.12744951383694839</v>
      </c>
      <c r="CF171" s="123">
        <f t="shared" si="460"/>
        <v>5.3391870839824385E-2</v>
      </c>
      <c r="CG171" s="124">
        <f t="shared" si="461"/>
        <v>2.1914734480179505E-2</v>
      </c>
      <c r="CH171" s="125">
        <f t="shared" si="462"/>
        <v>0.18007364395977907</v>
      </c>
      <c r="CI171" s="123">
        <f t="shared" si="463"/>
        <v>0.16709050112191473</v>
      </c>
      <c r="CJ171" s="129">
        <f t="shared" ref="CJ171" si="482">AB171/AB188</f>
        <v>5.6957787834055286E-2</v>
      </c>
      <c r="CK171" s="130">
        <f t="shared" ref="CK171" si="483">AC171/AC188</f>
        <v>5.4140952751186487E-2</v>
      </c>
    </row>
    <row r="172" spans="1:89" ht="13.8" thickTop="1" x14ac:dyDescent="0.25">
      <c r="A172" s="139" t="s">
        <v>24</v>
      </c>
      <c r="B172" s="194">
        <v>1659</v>
      </c>
      <c r="C172" s="188">
        <v>1468</v>
      </c>
      <c r="D172" s="189">
        <v>704</v>
      </c>
      <c r="E172" s="190">
        <v>510</v>
      </c>
      <c r="F172" s="187">
        <v>1219</v>
      </c>
      <c r="G172" s="191">
        <v>611</v>
      </c>
      <c r="H172" s="189">
        <v>2416</v>
      </c>
      <c r="I172" s="190">
        <v>1958</v>
      </c>
      <c r="J172" s="187">
        <v>154</v>
      </c>
      <c r="K172" s="191">
        <v>358</v>
      </c>
      <c r="L172" s="189">
        <v>367</v>
      </c>
      <c r="M172" s="187">
        <v>1229</v>
      </c>
      <c r="N172" s="192">
        <v>1766</v>
      </c>
      <c r="O172" s="195">
        <v>2064</v>
      </c>
      <c r="P172" s="187">
        <v>984</v>
      </c>
      <c r="Q172" s="191">
        <v>517</v>
      </c>
      <c r="R172" s="189">
        <v>1656</v>
      </c>
      <c r="S172" s="190">
        <v>1116</v>
      </c>
      <c r="T172" s="187">
        <v>109</v>
      </c>
      <c r="U172" s="191">
        <v>158</v>
      </c>
      <c r="V172" s="189">
        <v>622</v>
      </c>
      <c r="W172" s="196">
        <v>1908</v>
      </c>
      <c r="X172" s="187">
        <v>713</v>
      </c>
      <c r="Y172" s="191">
        <v>339</v>
      </c>
      <c r="Z172" s="189">
        <v>2591</v>
      </c>
      <c r="AA172" s="187">
        <v>2910</v>
      </c>
      <c r="AB172" s="162">
        <f t="shared" si="436"/>
        <v>14960</v>
      </c>
      <c r="AC172" s="165">
        <f t="shared" si="466"/>
        <v>15146</v>
      </c>
      <c r="AE172" s="254" t="str">
        <f>$AE$17</f>
        <v>17:00 - 17:59</v>
      </c>
      <c r="AF172" s="120">
        <f t="shared" ref="AF172:AO173" si="484">SUMIF($A$9:$A$32,$AE172,B$164:B$187)</f>
        <v>1972</v>
      </c>
      <c r="AG172" s="177">
        <f t="shared" si="484"/>
        <v>1909.4</v>
      </c>
      <c r="AH172" s="121">
        <f t="shared" si="484"/>
        <v>602</v>
      </c>
      <c r="AI172" s="172">
        <f t="shared" si="484"/>
        <v>762.57580645161295</v>
      </c>
      <c r="AJ172" s="120">
        <f t="shared" si="484"/>
        <v>1194</v>
      </c>
      <c r="AK172" s="122">
        <f t="shared" si="484"/>
        <v>1169.874193548387</v>
      </c>
      <c r="AL172" s="121">
        <f t="shared" si="484"/>
        <v>2431</v>
      </c>
      <c r="AM172" s="172">
        <f t="shared" si="484"/>
        <v>2580.5177419354841</v>
      </c>
      <c r="AN172" s="120">
        <f t="shared" si="484"/>
        <v>324</v>
      </c>
      <c r="AO172" s="122">
        <f t="shared" si="484"/>
        <v>189.89032258064515</v>
      </c>
      <c r="AP172" s="121">
        <f t="shared" ref="AP172:AY173" si="485">SUMIF($A$9:$A$32,$AE172,L$164:L$187)</f>
        <v>1078</v>
      </c>
      <c r="AQ172" s="120">
        <f t="shared" si="485"/>
        <v>815.45</v>
      </c>
      <c r="AR172" s="171">
        <f t="shared" si="485"/>
        <v>2154</v>
      </c>
      <c r="AS172" s="173">
        <f t="shared" si="485"/>
        <v>1902.1080645161289</v>
      </c>
      <c r="AT172" s="120">
        <f t="shared" si="485"/>
        <v>1003</v>
      </c>
      <c r="AU172" s="122">
        <f t="shared" si="485"/>
        <v>1155.124193548387</v>
      </c>
      <c r="AV172" s="121">
        <f t="shared" si="485"/>
        <v>1385</v>
      </c>
      <c r="AW172" s="172">
        <f t="shared" si="485"/>
        <v>1971.4548387096775</v>
      </c>
      <c r="AX172" s="120">
        <f t="shared" si="485"/>
        <v>205</v>
      </c>
      <c r="AY172" s="122">
        <f t="shared" si="485"/>
        <v>214.90483870967742</v>
      </c>
      <c r="AZ172" s="121">
        <f t="shared" ref="AZ172:BE173" si="486">SUMIF($A$9:$A$32,$AE172,V$164:V$187)</f>
        <v>1489</v>
      </c>
      <c r="BA172" s="172">
        <f t="shared" si="486"/>
        <v>1518.8370967741935</v>
      </c>
      <c r="BB172" s="120">
        <f t="shared" si="486"/>
        <v>863</v>
      </c>
      <c r="BC172" s="122">
        <f t="shared" si="486"/>
        <v>529.38064516129032</v>
      </c>
      <c r="BD172" s="21">
        <f t="shared" si="486"/>
        <v>3202</v>
      </c>
      <c r="BE172" s="176">
        <f t="shared" si="486"/>
        <v>3314.4822580645159</v>
      </c>
      <c r="BF172" s="162">
        <f>AF172+AH172+AJ172+AL172+AN172+AP172+AR172+AT172+AV172+AX172+AZ172+BB172+BD172</f>
        <v>17902</v>
      </c>
      <c r="BG172" s="163">
        <f>AG172+AI172+AK172+AM172+AO172+AQ172+AS172+AU172+AW172+AY172+BA172+BC172+BE172</f>
        <v>18034</v>
      </c>
      <c r="BI172" s="139" t="s">
        <v>24</v>
      </c>
      <c r="BJ172" s="123">
        <f t="shared" si="467"/>
        <v>0.11089572192513369</v>
      </c>
      <c r="BK172" s="124">
        <f t="shared" si="468"/>
        <v>9.6923280073946919E-2</v>
      </c>
      <c r="BL172" s="125">
        <f t="shared" si="440"/>
        <v>4.7058823529411764E-2</v>
      </c>
      <c r="BM172" s="126">
        <f t="shared" si="441"/>
        <v>3.3672256701439321E-2</v>
      </c>
      <c r="BN172" s="123">
        <f t="shared" si="442"/>
        <v>8.1483957219251335E-2</v>
      </c>
      <c r="BO172" s="124">
        <f t="shared" si="443"/>
        <v>4.034068400897927E-2</v>
      </c>
      <c r="BP172" s="125">
        <f t="shared" si="444"/>
        <v>0.16149732620320856</v>
      </c>
      <c r="BQ172" s="126">
        <f t="shared" si="445"/>
        <v>0.12927505612042783</v>
      </c>
      <c r="BR172" s="123">
        <f t="shared" si="446"/>
        <v>1.0294117647058823E-2</v>
      </c>
      <c r="BS172" s="124">
        <f t="shared" si="447"/>
        <v>2.3636603723755447E-2</v>
      </c>
      <c r="BT172" s="125">
        <f t="shared" si="448"/>
        <v>2.4532085561497326E-2</v>
      </c>
      <c r="BU172" s="123">
        <f t="shared" si="449"/>
        <v>8.1143536247193976E-2</v>
      </c>
      <c r="BV172" s="127">
        <f t="shared" si="450"/>
        <v>0.11804812834224598</v>
      </c>
      <c r="BW172" s="128">
        <f t="shared" si="451"/>
        <v>0.13627360359170737</v>
      </c>
      <c r="BX172" s="123">
        <f t="shared" si="452"/>
        <v>6.5775401069518721E-2</v>
      </c>
      <c r="BY172" s="124">
        <f t="shared" si="453"/>
        <v>3.4134424930674763E-2</v>
      </c>
      <c r="BZ172" s="125">
        <f t="shared" si="454"/>
        <v>0.11069518716577541</v>
      </c>
      <c r="CA172" s="126">
        <f t="shared" si="455"/>
        <v>7.368282054667899E-2</v>
      </c>
      <c r="CB172" s="123">
        <f t="shared" si="456"/>
        <v>7.286096256684492E-3</v>
      </c>
      <c r="CC172" s="124">
        <f t="shared" si="457"/>
        <v>1.0431797174171399E-2</v>
      </c>
      <c r="CD172" s="125">
        <f t="shared" si="458"/>
        <v>4.1577540106951874E-2</v>
      </c>
      <c r="CE172" s="126">
        <f t="shared" si="459"/>
        <v>0.12597385448303183</v>
      </c>
      <c r="CF172" s="123">
        <f t="shared" si="460"/>
        <v>4.7660427807486631E-2</v>
      </c>
      <c r="CG172" s="124">
        <f t="shared" si="461"/>
        <v>2.2382147101544961E-2</v>
      </c>
      <c r="CH172" s="125">
        <f t="shared" si="462"/>
        <v>0.17319518716577539</v>
      </c>
      <c r="CI172" s="123">
        <f t="shared" si="463"/>
        <v>0.1921299352964479</v>
      </c>
      <c r="CJ172" s="129">
        <f t="shared" ref="CJ172" si="487">AB172/AB188</f>
        <v>6.0337665061426647E-2</v>
      </c>
      <c r="CK172" s="130">
        <f t="shared" ref="CK172" si="488">AC172/AC188</f>
        <v>6.1332750214620084E-2</v>
      </c>
    </row>
    <row r="173" spans="1:89" x14ac:dyDescent="0.25">
      <c r="A173" s="131" t="s">
        <v>25</v>
      </c>
      <c r="B173" s="197">
        <v>1739</v>
      </c>
      <c r="C173" s="181">
        <v>1560</v>
      </c>
      <c r="D173" s="182">
        <v>803</v>
      </c>
      <c r="E173" s="183">
        <v>453</v>
      </c>
      <c r="F173" s="180">
        <v>1138</v>
      </c>
      <c r="G173" s="184">
        <v>627</v>
      </c>
      <c r="H173" s="182">
        <v>2478</v>
      </c>
      <c r="I173" s="183">
        <v>1777</v>
      </c>
      <c r="J173" s="180">
        <v>245</v>
      </c>
      <c r="K173" s="181">
        <v>329</v>
      </c>
      <c r="L173" s="182">
        <v>469</v>
      </c>
      <c r="M173" s="180">
        <v>1248</v>
      </c>
      <c r="N173" s="185">
        <v>1572</v>
      </c>
      <c r="O173" s="198">
        <v>1791</v>
      </c>
      <c r="P173" s="180">
        <v>1014</v>
      </c>
      <c r="Q173" s="181">
        <v>552</v>
      </c>
      <c r="R173" s="182">
        <v>1574</v>
      </c>
      <c r="S173" s="183">
        <v>1025</v>
      </c>
      <c r="T173" s="189">
        <v>113</v>
      </c>
      <c r="U173" s="180">
        <v>201</v>
      </c>
      <c r="V173" s="182">
        <v>698</v>
      </c>
      <c r="W173" s="199">
        <v>1707</v>
      </c>
      <c r="X173" s="180">
        <v>682</v>
      </c>
      <c r="Y173" s="184">
        <v>253</v>
      </c>
      <c r="Z173" s="182">
        <v>2728</v>
      </c>
      <c r="AA173" s="180">
        <v>2790</v>
      </c>
      <c r="AB173" s="162">
        <f t="shared" si="436"/>
        <v>15253</v>
      </c>
      <c r="AC173" s="165">
        <f t="shared" si="466"/>
        <v>14313</v>
      </c>
      <c r="AE173" s="256" t="str">
        <f>$AE$18</f>
        <v>18:00 - 18:59</v>
      </c>
      <c r="AF173" s="120">
        <f t="shared" si="484"/>
        <v>2176</v>
      </c>
      <c r="AG173" s="181">
        <f t="shared" si="484"/>
        <v>2049.9951265898017</v>
      </c>
      <c r="AH173" s="182">
        <f t="shared" si="484"/>
        <v>644</v>
      </c>
      <c r="AI173" s="183">
        <f t="shared" si="484"/>
        <v>778.79151313443481</v>
      </c>
      <c r="AJ173" s="180">
        <f t="shared" si="484"/>
        <v>968</v>
      </c>
      <c r="AK173" s="184">
        <f t="shared" si="484"/>
        <v>1183.4717698799477</v>
      </c>
      <c r="AL173" s="182">
        <f t="shared" si="484"/>
        <v>2405</v>
      </c>
      <c r="AM173" s="183">
        <f t="shared" si="484"/>
        <v>2670.4741471532152</v>
      </c>
      <c r="AN173" s="180">
        <f t="shared" si="484"/>
        <v>338</v>
      </c>
      <c r="AO173" s="184">
        <f t="shared" si="484"/>
        <v>202.48211101866158</v>
      </c>
      <c r="AP173" s="182">
        <f t="shared" si="485"/>
        <v>1196</v>
      </c>
      <c r="AQ173" s="180">
        <f t="shared" si="485"/>
        <v>626.19945322714841</v>
      </c>
      <c r="AR173" s="185">
        <f t="shared" si="485"/>
        <v>2208</v>
      </c>
      <c r="AS173" s="186">
        <f t="shared" si="485"/>
        <v>2043.54855580649</v>
      </c>
      <c r="AT173" s="180">
        <f t="shared" si="485"/>
        <v>834</v>
      </c>
      <c r="AU173" s="184">
        <f t="shared" si="485"/>
        <v>1277.2635207417093</v>
      </c>
      <c r="AV173" s="182">
        <f t="shared" si="485"/>
        <v>1202</v>
      </c>
      <c r="AW173" s="183">
        <f t="shared" si="485"/>
        <v>2036.4116248662783</v>
      </c>
      <c r="AX173" s="180">
        <f t="shared" si="485"/>
        <v>206</v>
      </c>
      <c r="AY173" s="184">
        <f t="shared" si="485"/>
        <v>202.65898014976821</v>
      </c>
      <c r="AZ173" s="182">
        <f t="shared" si="486"/>
        <v>1682</v>
      </c>
      <c r="BA173" s="183">
        <f t="shared" si="486"/>
        <v>1495.9253536193985</v>
      </c>
      <c r="BB173" s="180">
        <f t="shared" si="486"/>
        <v>838</v>
      </c>
      <c r="BC173" s="184">
        <f t="shared" si="486"/>
        <v>561.52620943777492</v>
      </c>
      <c r="BD173" s="182">
        <f t="shared" si="486"/>
        <v>3205</v>
      </c>
      <c r="BE173" s="180">
        <f t="shared" si="486"/>
        <v>2792.2516343753714</v>
      </c>
      <c r="BF173" s="164">
        <f>SUM(AF173,AH173,AJ173,AL173,AN173,AP173,AR173,AT173,AV173,AX173,AZ173,BB173,BD173)</f>
        <v>17902</v>
      </c>
      <c r="BG173" s="165">
        <f>SUM(AG173,AI173,AK173,AM173,AO173,AQ173,AS173,AU173,AW173,AY173,BA173,BC173,BE173)</f>
        <v>17921</v>
      </c>
      <c r="BI173" s="131" t="s">
        <v>25</v>
      </c>
      <c r="BJ173" s="123">
        <f t="shared" si="467"/>
        <v>0.11401035861797679</v>
      </c>
      <c r="BK173" s="124">
        <f t="shared" si="468"/>
        <v>0.10899182561307902</v>
      </c>
      <c r="BL173" s="125">
        <f t="shared" si="440"/>
        <v>5.2645381236478071E-2</v>
      </c>
      <c r="BM173" s="126">
        <f t="shared" si="441"/>
        <v>3.1649549360721022E-2</v>
      </c>
      <c r="BN173" s="123">
        <f t="shared" si="442"/>
        <v>7.4608273782206774E-2</v>
      </c>
      <c r="BO173" s="124">
        <f t="shared" si="443"/>
        <v>4.3806329909872141E-2</v>
      </c>
      <c r="BP173" s="125">
        <f t="shared" si="444"/>
        <v>0.16245984396512161</v>
      </c>
      <c r="BQ173" s="126">
        <f t="shared" si="445"/>
        <v>0.12415286802207783</v>
      </c>
      <c r="BR173" s="123">
        <f t="shared" si="446"/>
        <v>1.6062413951353834E-2</v>
      </c>
      <c r="BS173" s="124">
        <f t="shared" si="447"/>
        <v>2.2986096555578844E-2</v>
      </c>
      <c r="BT173" s="125">
        <f t="shared" si="448"/>
        <v>3.0748049564020191E-2</v>
      </c>
      <c r="BU173" s="123">
        <f t="shared" si="449"/>
        <v>8.7193460490463212E-2</v>
      </c>
      <c r="BV173" s="127">
        <f t="shared" si="450"/>
        <v>0.10306169278174786</v>
      </c>
      <c r="BW173" s="128">
        <f t="shared" si="451"/>
        <v>0.12513099979040035</v>
      </c>
      <c r="BX173" s="123">
        <f t="shared" si="452"/>
        <v>6.647872549662362E-2</v>
      </c>
      <c r="BY173" s="124">
        <f t="shared" si="453"/>
        <v>3.8566338293858728E-2</v>
      </c>
      <c r="BZ173" s="125">
        <f t="shared" si="454"/>
        <v>0.10319281452828952</v>
      </c>
      <c r="CA173" s="126">
        <f t="shared" si="455"/>
        <v>7.1613218752183336E-2</v>
      </c>
      <c r="CB173" s="123">
        <f t="shared" si="456"/>
        <v>7.4083786796040121E-3</v>
      </c>
      <c r="CC173" s="124">
        <f t="shared" si="457"/>
        <v>1.4043177530915951E-2</v>
      </c>
      <c r="CD173" s="125">
        <f t="shared" si="458"/>
        <v>4.5761489543040712E-2</v>
      </c>
      <c r="CE173" s="126">
        <f t="shared" si="459"/>
        <v>0.11926220918046532</v>
      </c>
      <c r="CF173" s="123">
        <f t="shared" si="460"/>
        <v>4.4712515570707399E-2</v>
      </c>
      <c r="CG173" s="124">
        <f t="shared" si="461"/>
        <v>1.7676238384685253E-2</v>
      </c>
      <c r="CH173" s="125">
        <f t="shared" si="462"/>
        <v>0.1788500622828296</v>
      </c>
      <c r="CI173" s="123">
        <f t="shared" si="463"/>
        <v>0.19492768811569902</v>
      </c>
      <c r="CJ173" s="129">
        <f t="shared" ref="CJ173" si="489">AB173/AB188</f>
        <v>6.1519412111092291E-2</v>
      </c>
      <c r="CK173" s="130">
        <f t="shared" ref="CK173" si="490">AC173/AC188</f>
        <v>5.7959570435881236E-2</v>
      </c>
    </row>
    <row r="174" spans="1:89" ht="13.8" thickBot="1" x14ac:dyDescent="0.3">
      <c r="A174" s="139" t="s">
        <v>26</v>
      </c>
      <c r="B174" s="194">
        <v>1549</v>
      </c>
      <c r="C174" s="188">
        <v>1501</v>
      </c>
      <c r="D174" s="189">
        <v>709</v>
      </c>
      <c r="E174" s="190">
        <v>578</v>
      </c>
      <c r="F174" s="187">
        <v>1032</v>
      </c>
      <c r="G174" s="191">
        <v>740</v>
      </c>
      <c r="H174" s="189">
        <v>2185</v>
      </c>
      <c r="I174" s="190">
        <v>1946</v>
      </c>
      <c r="J174" s="187">
        <v>206</v>
      </c>
      <c r="K174" s="188">
        <v>303</v>
      </c>
      <c r="L174" s="189">
        <v>508</v>
      </c>
      <c r="M174" s="187">
        <v>1168</v>
      </c>
      <c r="N174" s="192">
        <v>1679</v>
      </c>
      <c r="O174" s="195">
        <v>2030</v>
      </c>
      <c r="P174" s="187">
        <v>1015</v>
      </c>
      <c r="Q174" s="188">
        <v>859</v>
      </c>
      <c r="R174" s="189">
        <v>1552</v>
      </c>
      <c r="S174" s="190">
        <v>1282</v>
      </c>
      <c r="T174" s="187">
        <v>87</v>
      </c>
      <c r="U174" s="191">
        <v>129</v>
      </c>
      <c r="V174" s="189">
        <v>829</v>
      </c>
      <c r="W174" s="196">
        <v>1420</v>
      </c>
      <c r="X174" s="187">
        <v>734</v>
      </c>
      <c r="Y174" s="191">
        <v>296</v>
      </c>
      <c r="Z174" s="189">
        <v>2576</v>
      </c>
      <c r="AA174" s="187">
        <v>2743</v>
      </c>
      <c r="AB174" s="162">
        <f t="shared" si="436"/>
        <v>14661</v>
      </c>
      <c r="AC174" s="165">
        <f t="shared" si="466"/>
        <v>14995</v>
      </c>
      <c r="AE174" s="254"/>
      <c r="AF174" s="120"/>
      <c r="AG174" s="188"/>
      <c r="AH174" s="189"/>
      <c r="AI174" s="190"/>
      <c r="AJ174" s="187"/>
      <c r="AK174" s="191"/>
      <c r="AL174" s="189"/>
      <c r="AM174" s="190"/>
      <c r="AN174" s="187"/>
      <c r="AO174" s="191"/>
      <c r="AP174" s="189"/>
      <c r="AQ174" s="187"/>
      <c r="AR174" s="192"/>
      <c r="AS174" s="193"/>
      <c r="AT174" s="187"/>
      <c r="AU174" s="191"/>
      <c r="AV174" s="189"/>
      <c r="AW174" s="190"/>
      <c r="AX174" s="187"/>
      <c r="AY174" s="191"/>
      <c r="AZ174" s="189"/>
      <c r="BA174" s="190"/>
      <c r="BB174" s="187"/>
      <c r="BC174" s="191"/>
      <c r="BD174" s="189"/>
      <c r="BE174" s="187"/>
      <c r="BF174" s="164"/>
      <c r="BG174" s="165"/>
      <c r="BI174" s="139" t="s">
        <v>26</v>
      </c>
      <c r="BJ174" s="123">
        <f t="shared" si="467"/>
        <v>0.105654457403997</v>
      </c>
      <c r="BK174" s="124">
        <f t="shared" si="468"/>
        <v>0.10010003334444816</v>
      </c>
      <c r="BL174" s="125">
        <f t="shared" si="440"/>
        <v>4.8359593479298822E-2</v>
      </c>
      <c r="BM174" s="126">
        <f t="shared" si="441"/>
        <v>3.8546182060686898E-2</v>
      </c>
      <c r="BN174" s="123">
        <f t="shared" si="442"/>
        <v>7.0390832821772054E-2</v>
      </c>
      <c r="BO174" s="124">
        <f t="shared" si="443"/>
        <v>4.9349783261087028E-2</v>
      </c>
      <c r="BP174" s="125">
        <f t="shared" si="444"/>
        <v>0.14903485437555419</v>
      </c>
      <c r="BQ174" s="126">
        <f t="shared" si="445"/>
        <v>0.12977659219739912</v>
      </c>
      <c r="BR174" s="123">
        <f t="shared" si="446"/>
        <v>1.4050883295818838E-2</v>
      </c>
      <c r="BS174" s="124">
        <f t="shared" si="447"/>
        <v>2.0206735578526175E-2</v>
      </c>
      <c r="BT174" s="125">
        <f t="shared" si="448"/>
        <v>3.4649751040174613E-2</v>
      </c>
      <c r="BU174" s="123">
        <f t="shared" si="449"/>
        <v>7.7892630876958982E-2</v>
      </c>
      <c r="BV174" s="127">
        <f t="shared" si="450"/>
        <v>0.11452151967805743</v>
      </c>
      <c r="BW174" s="128">
        <f t="shared" si="451"/>
        <v>0.13537845948649549</v>
      </c>
      <c r="BX174" s="123">
        <f t="shared" si="452"/>
        <v>6.9231293909010297E-2</v>
      </c>
      <c r="BY174" s="124">
        <f t="shared" si="453"/>
        <v>5.7285761920640214E-2</v>
      </c>
      <c r="BZ174" s="125">
        <f t="shared" si="454"/>
        <v>0.10585908191801378</v>
      </c>
      <c r="CA174" s="126">
        <f t="shared" si="455"/>
        <v>8.5495165055018335E-2</v>
      </c>
      <c r="CB174" s="123">
        <f t="shared" si="456"/>
        <v>5.934110906486597E-3</v>
      </c>
      <c r="CC174" s="124">
        <f t="shared" si="457"/>
        <v>8.6028676225408472E-3</v>
      </c>
      <c r="CD174" s="125">
        <f t="shared" si="458"/>
        <v>5.6544574039969986E-2</v>
      </c>
      <c r="CE174" s="126">
        <f t="shared" si="459"/>
        <v>9.4698232744248087E-2</v>
      </c>
      <c r="CF174" s="123">
        <f t="shared" si="460"/>
        <v>5.0064797762771979E-2</v>
      </c>
      <c r="CG174" s="124">
        <f t="shared" si="461"/>
        <v>1.9739913304434812E-2</v>
      </c>
      <c r="CH174" s="125">
        <f t="shared" si="462"/>
        <v>0.17570424936907442</v>
      </c>
      <c r="CI174" s="123">
        <f t="shared" si="463"/>
        <v>0.18292764254751584</v>
      </c>
      <c r="CJ174" s="129">
        <f t="shared" ref="CJ174" si="491">AB174/AB188</f>
        <v>5.9131718413474338E-2</v>
      </c>
      <c r="CK174" s="130">
        <f t="shared" ref="CK174" si="492">AC174/AC188</f>
        <v>6.0721285452807881E-2</v>
      </c>
    </row>
    <row r="175" spans="1:89" ht="14.4" thickTop="1" thickBot="1" x14ac:dyDescent="0.3">
      <c r="A175" s="131" t="s">
        <v>27</v>
      </c>
      <c r="B175" s="197">
        <v>1460</v>
      </c>
      <c r="C175" s="181">
        <v>1664</v>
      </c>
      <c r="D175" s="182">
        <v>615</v>
      </c>
      <c r="E175" s="183">
        <v>464</v>
      </c>
      <c r="F175" s="180">
        <v>1043</v>
      </c>
      <c r="G175" s="184">
        <v>836</v>
      </c>
      <c r="H175" s="182">
        <v>2232</v>
      </c>
      <c r="I175" s="183">
        <v>2128</v>
      </c>
      <c r="J175" s="180">
        <v>282</v>
      </c>
      <c r="K175" s="181">
        <v>273</v>
      </c>
      <c r="L175" s="182">
        <v>705</v>
      </c>
      <c r="M175" s="180">
        <v>1036</v>
      </c>
      <c r="N175" s="185">
        <v>1759</v>
      </c>
      <c r="O175" s="198">
        <v>1647</v>
      </c>
      <c r="P175" s="180">
        <v>1064</v>
      </c>
      <c r="Q175" s="181">
        <v>794</v>
      </c>
      <c r="R175" s="182">
        <v>1404</v>
      </c>
      <c r="S175" s="183">
        <v>1405</v>
      </c>
      <c r="T175" s="180">
        <v>155</v>
      </c>
      <c r="U175" s="184">
        <v>148</v>
      </c>
      <c r="V175" s="182">
        <v>1108</v>
      </c>
      <c r="W175" s="199">
        <v>1589</v>
      </c>
      <c r="X175" s="180">
        <v>724</v>
      </c>
      <c r="Y175" s="184">
        <v>336</v>
      </c>
      <c r="Z175" s="182">
        <v>2868</v>
      </c>
      <c r="AA175" s="180">
        <v>3033</v>
      </c>
      <c r="AB175" s="162">
        <f t="shared" si="436"/>
        <v>15419</v>
      </c>
      <c r="AC175" s="165">
        <f t="shared" si="466"/>
        <v>15353</v>
      </c>
      <c r="AE175" s="251" t="s">
        <v>13</v>
      </c>
      <c r="AF175" s="14">
        <f t="shared" ref="AF175:BG175" si="493">SUM(AF172:AF174)</f>
        <v>4148</v>
      </c>
      <c r="AG175" s="1">
        <f t="shared" si="493"/>
        <v>3959.3951265898017</v>
      </c>
      <c r="AH175" s="14">
        <f t="shared" si="493"/>
        <v>1246</v>
      </c>
      <c r="AI175" s="1">
        <f t="shared" si="493"/>
        <v>1541.3673195860479</v>
      </c>
      <c r="AJ175" s="14">
        <f t="shared" si="493"/>
        <v>2162</v>
      </c>
      <c r="AK175" s="1">
        <f t="shared" si="493"/>
        <v>2353.3459634283345</v>
      </c>
      <c r="AL175" s="14">
        <f t="shared" si="493"/>
        <v>4836</v>
      </c>
      <c r="AM175" s="1">
        <f t="shared" si="493"/>
        <v>5250.9918890886993</v>
      </c>
      <c r="AN175" s="14">
        <f t="shared" si="493"/>
        <v>662</v>
      </c>
      <c r="AO175" s="1">
        <f t="shared" si="493"/>
        <v>392.37243359930676</v>
      </c>
      <c r="AP175" s="14">
        <f t="shared" si="493"/>
        <v>2274</v>
      </c>
      <c r="AQ175" s="1">
        <f t="shared" si="493"/>
        <v>1441.6494532271486</v>
      </c>
      <c r="AR175" s="14">
        <f t="shared" si="493"/>
        <v>4362</v>
      </c>
      <c r="AS175" s="1">
        <f t="shared" si="493"/>
        <v>3945.6566203226189</v>
      </c>
      <c r="AT175" s="14">
        <f t="shared" si="493"/>
        <v>1837</v>
      </c>
      <c r="AU175" s="1">
        <f t="shared" si="493"/>
        <v>2432.3877142900965</v>
      </c>
      <c r="AV175" s="14">
        <f t="shared" si="493"/>
        <v>2587</v>
      </c>
      <c r="AW175" s="1">
        <f t="shared" si="493"/>
        <v>4007.866463575956</v>
      </c>
      <c r="AX175" s="14">
        <f t="shared" si="493"/>
        <v>411</v>
      </c>
      <c r="AY175" s="1">
        <f t="shared" si="493"/>
        <v>417.56381885944563</v>
      </c>
      <c r="AZ175" s="14">
        <f t="shared" si="493"/>
        <v>3171</v>
      </c>
      <c r="BA175" s="1">
        <f t="shared" si="493"/>
        <v>3014.7624503935922</v>
      </c>
      <c r="BB175" s="14">
        <f t="shared" si="493"/>
        <v>1701</v>
      </c>
      <c r="BC175" s="1">
        <f t="shared" si="493"/>
        <v>1090.9068545990654</v>
      </c>
      <c r="BD175" s="14">
        <f t="shared" si="493"/>
        <v>6407</v>
      </c>
      <c r="BE175" s="1">
        <f t="shared" si="493"/>
        <v>6106.7338924398873</v>
      </c>
      <c r="BF175" s="166">
        <f t="shared" si="493"/>
        <v>35804</v>
      </c>
      <c r="BG175" s="167">
        <f t="shared" si="493"/>
        <v>35955</v>
      </c>
      <c r="BI175" s="131" t="s">
        <v>27</v>
      </c>
      <c r="BJ175" s="123">
        <f t="shared" si="467"/>
        <v>9.468837148972048E-2</v>
      </c>
      <c r="BK175" s="124">
        <f t="shared" si="468"/>
        <v>0.10838272650296359</v>
      </c>
      <c r="BL175" s="125">
        <f t="shared" si="440"/>
        <v>3.988585511382061E-2</v>
      </c>
      <c r="BM175" s="126">
        <f t="shared" si="441"/>
        <v>3.0222106428711003E-2</v>
      </c>
      <c r="BN175" s="123">
        <f t="shared" si="442"/>
        <v>6.7643816071081136E-2</v>
      </c>
      <c r="BO175" s="124">
        <f t="shared" si="443"/>
        <v>5.4451898651729301E-2</v>
      </c>
      <c r="BP175" s="125">
        <f t="shared" si="444"/>
        <v>0.14475646929113431</v>
      </c>
      <c r="BQ175" s="126">
        <f t="shared" si="445"/>
        <v>0.13860483293167458</v>
      </c>
      <c r="BR175" s="123">
        <f t="shared" si="446"/>
        <v>1.8289123808288475E-2</v>
      </c>
      <c r="BS175" s="124">
        <f t="shared" si="447"/>
        <v>1.7781541066892465E-2</v>
      </c>
      <c r="BT175" s="125">
        <f t="shared" si="448"/>
        <v>4.5722809520721192E-2</v>
      </c>
      <c r="BU175" s="123">
        <f t="shared" si="449"/>
        <v>6.7478668664104735E-2</v>
      </c>
      <c r="BV175" s="127">
        <f t="shared" si="450"/>
        <v>0.1140800311304235</v>
      </c>
      <c r="BW175" s="128">
        <f t="shared" si="451"/>
        <v>0.10727545105191168</v>
      </c>
      <c r="BX175" s="123">
        <f t="shared" si="452"/>
        <v>6.9005772099357932E-2</v>
      </c>
      <c r="BY175" s="124">
        <f t="shared" si="453"/>
        <v>5.171627694913046E-2</v>
      </c>
      <c r="BZ175" s="125">
        <f t="shared" si="454"/>
        <v>9.1056488747649003E-2</v>
      </c>
      <c r="CA175" s="126">
        <f t="shared" si="455"/>
        <v>9.1513059336937402E-2</v>
      </c>
      <c r="CB175" s="123">
        <f t="shared" si="456"/>
        <v>1.0052532589662105E-2</v>
      </c>
      <c r="CC175" s="124">
        <f t="shared" si="457"/>
        <v>9.6398098091578198E-3</v>
      </c>
      <c r="CD175" s="125">
        <f t="shared" si="458"/>
        <v>7.1859394253842662E-2</v>
      </c>
      <c r="CE175" s="126">
        <f t="shared" si="459"/>
        <v>0.1034976877483228</v>
      </c>
      <c r="CF175" s="123">
        <f t="shared" si="460"/>
        <v>4.6955055451066867E-2</v>
      </c>
      <c r="CG175" s="124">
        <f t="shared" si="461"/>
        <v>2.1884973620790726E-2</v>
      </c>
      <c r="CH175" s="125">
        <f t="shared" si="462"/>
        <v>0.18600428043323172</v>
      </c>
      <c r="CI175" s="123">
        <f t="shared" si="463"/>
        <v>0.19755096723767343</v>
      </c>
      <c r="CJ175" s="129">
        <f t="shared" ref="CJ175" si="494">AB175/AB188</f>
        <v>6.2188934330356785E-2</v>
      </c>
      <c r="CK175" s="130">
        <f t="shared" ref="CK175" si="495">AC175/AC188</f>
        <v>6.2170983364918928E-2</v>
      </c>
    </row>
    <row r="176" spans="1:89" ht="13.8" thickTop="1" x14ac:dyDescent="0.25">
      <c r="A176" s="139" t="s">
        <v>28</v>
      </c>
      <c r="B176" s="194">
        <v>1720</v>
      </c>
      <c r="C176" s="188">
        <v>1873</v>
      </c>
      <c r="D176" s="189">
        <v>613</v>
      </c>
      <c r="E176" s="190">
        <v>626</v>
      </c>
      <c r="F176" s="187">
        <v>926</v>
      </c>
      <c r="G176" s="191">
        <v>1105</v>
      </c>
      <c r="H176" s="189">
        <v>2057</v>
      </c>
      <c r="I176" s="190">
        <v>2347</v>
      </c>
      <c r="J176" s="187">
        <v>344</v>
      </c>
      <c r="K176" s="188">
        <v>237</v>
      </c>
      <c r="L176" s="189">
        <v>940</v>
      </c>
      <c r="M176" s="187">
        <v>866</v>
      </c>
      <c r="N176" s="192">
        <v>2276</v>
      </c>
      <c r="O176" s="195">
        <v>1755</v>
      </c>
      <c r="P176" s="187">
        <v>1182</v>
      </c>
      <c r="Q176" s="188">
        <v>786</v>
      </c>
      <c r="R176" s="189">
        <v>1493</v>
      </c>
      <c r="S176" s="190">
        <v>1403</v>
      </c>
      <c r="T176" s="187">
        <v>190</v>
      </c>
      <c r="U176" s="191">
        <v>124</v>
      </c>
      <c r="V176" s="189">
        <v>1284</v>
      </c>
      <c r="W176" s="196">
        <v>1373</v>
      </c>
      <c r="X176" s="187">
        <v>816</v>
      </c>
      <c r="Y176" s="191">
        <v>394</v>
      </c>
      <c r="Z176" s="189">
        <v>2982</v>
      </c>
      <c r="AA176" s="187">
        <v>3257</v>
      </c>
      <c r="AB176" s="162">
        <f t="shared" si="436"/>
        <v>16823</v>
      </c>
      <c r="AC176" s="165">
        <f t="shared" si="466"/>
        <v>16146</v>
      </c>
      <c r="BI176" s="139" t="s">
        <v>28</v>
      </c>
      <c r="BJ176" s="123">
        <f t="shared" si="467"/>
        <v>0.10224097961124651</v>
      </c>
      <c r="BK176" s="124">
        <f t="shared" si="468"/>
        <v>0.11600396383005078</v>
      </c>
      <c r="BL176" s="125">
        <f t="shared" si="440"/>
        <v>3.6438209594008203E-2</v>
      </c>
      <c r="BM176" s="126">
        <f t="shared" si="441"/>
        <v>3.8771212684256165E-2</v>
      </c>
      <c r="BN176" s="123">
        <f t="shared" si="442"/>
        <v>5.5043690186054803E-2</v>
      </c>
      <c r="BO176" s="124">
        <f t="shared" si="443"/>
        <v>6.8438003220611915E-2</v>
      </c>
      <c r="BP176" s="125">
        <f t="shared" si="444"/>
        <v>0.12227307852345004</v>
      </c>
      <c r="BQ176" s="126">
        <f t="shared" si="445"/>
        <v>0.14536108014368884</v>
      </c>
      <c r="BR176" s="123">
        <f t="shared" si="446"/>
        <v>2.04481959222493E-2</v>
      </c>
      <c r="BS176" s="124">
        <f t="shared" si="447"/>
        <v>1.4678558156819026E-2</v>
      </c>
      <c r="BT176" s="125">
        <f t="shared" si="448"/>
        <v>5.5875884206146351E-2</v>
      </c>
      <c r="BU176" s="123">
        <f t="shared" si="449"/>
        <v>5.3635575374705813E-2</v>
      </c>
      <c r="BV176" s="127">
        <f t="shared" si="450"/>
        <v>0.135290970694882</v>
      </c>
      <c r="BW176" s="128">
        <f t="shared" si="451"/>
        <v>0.10869565217391304</v>
      </c>
      <c r="BX176" s="123">
        <f t="shared" si="452"/>
        <v>7.0260952267728702E-2</v>
      </c>
      <c r="BY176" s="124">
        <f t="shared" si="453"/>
        <v>4.8680787811222592E-2</v>
      </c>
      <c r="BZ176" s="125">
        <f t="shared" si="454"/>
        <v>8.8747547999762227E-2</v>
      </c>
      <c r="CA176" s="126">
        <f t="shared" si="455"/>
        <v>8.68945868945869E-2</v>
      </c>
      <c r="CB176" s="123">
        <f t="shared" si="456"/>
        <v>1.1294061701242347E-2</v>
      </c>
      <c r="CC176" s="124">
        <f t="shared" si="457"/>
        <v>7.6799207233989846E-3</v>
      </c>
      <c r="CD176" s="125">
        <f t="shared" si="458"/>
        <v>7.6324080128395644E-2</v>
      </c>
      <c r="CE176" s="126">
        <f t="shared" si="459"/>
        <v>8.5036541558280693E-2</v>
      </c>
      <c r="CF176" s="123">
        <f t="shared" si="460"/>
        <v>4.850502288533555E-2</v>
      </c>
      <c r="CG176" s="124">
        <f t="shared" si="461"/>
        <v>2.4402328750154838E-2</v>
      </c>
      <c r="CH176" s="125">
        <f t="shared" si="462"/>
        <v>0.17725732627949831</v>
      </c>
      <c r="CI176" s="123">
        <f t="shared" si="463"/>
        <v>0.20172178867831042</v>
      </c>
      <c r="CJ176" s="129">
        <f t="shared" ref="CJ176" si="496">AB176/AB188</f>
        <v>6.7851640329437204E-2</v>
      </c>
      <c r="CK176" s="130">
        <f t="shared" ref="CK176" si="497">AC176/AC188</f>
        <v>6.5382185723310171E-2</v>
      </c>
    </row>
    <row r="177" spans="1:89" x14ac:dyDescent="0.25">
      <c r="A177" s="131" t="s">
        <v>29</v>
      </c>
      <c r="B177" s="197">
        <v>2092</v>
      </c>
      <c r="C177" s="181">
        <v>1853</v>
      </c>
      <c r="D177" s="182">
        <v>668</v>
      </c>
      <c r="E177" s="183">
        <v>671</v>
      </c>
      <c r="F177" s="180">
        <v>1053</v>
      </c>
      <c r="G177" s="184">
        <v>1367</v>
      </c>
      <c r="H177" s="182">
        <v>2291</v>
      </c>
      <c r="I177" s="183">
        <v>2660</v>
      </c>
      <c r="J177" s="180">
        <v>385</v>
      </c>
      <c r="K177" s="181">
        <v>227</v>
      </c>
      <c r="L177" s="182">
        <v>1051</v>
      </c>
      <c r="M177" s="180">
        <v>776</v>
      </c>
      <c r="N177" s="185">
        <v>2236</v>
      </c>
      <c r="O177" s="198">
        <v>1886</v>
      </c>
      <c r="P177" s="180">
        <v>1025</v>
      </c>
      <c r="Q177" s="181">
        <v>921</v>
      </c>
      <c r="R177" s="182">
        <v>1511</v>
      </c>
      <c r="S177" s="183">
        <v>1834</v>
      </c>
      <c r="T177" s="180">
        <v>212</v>
      </c>
      <c r="U177" s="184">
        <v>165</v>
      </c>
      <c r="V177" s="182">
        <v>1447</v>
      </c>
      <c r="W177" s="199">
        <v>1606</v>
      </c>
      <c r="X177" s="180">
        <v>860</v>
      </c>
      <c r="Y177" s="184">
        <v>446</v>
      </c>
      <c r="Z177" s="182">
        <v>3174</v>
      </c>
      <c r="AA177" s="180">
        <v>3294</v>
      </c>
      <c r="AB177" s="162">
        <f t="shared" si="436"/>
        <v>18005</v>
      </c>
      <c r="AC177" s="165">
        <f t="shared" si="466"/>
        <v>17706</v>
      </c>
      <c r="BI177" s="131" t="s">
        <v>29</v>
      </c>
      <c r="BJ177" s="123">
        <f t="shared" si="467"/>
        <v>0.11618994723687864</v>
      </c>
      <c r="BK177" s="124">
        <f t="shared" si="468"/>
        <v>0.10465378967581611</v>
      </c>
      <c r="BL177" s="125">
        <f t="shared" si="440"/>
        <v>3.7100805331852262E-2</v>
      </c>
      <c r="BM177" s="126">
        <f t="shared" si="441"/>
        <v>3.7896758161075343E-2</v>
      </c>
      <c r="BN177" s="123">
        <f t="shared" si="442"/>
        <v>5.8483754512635377E-2</v>
      </c>
      <c r="BO177" s="124">
        <f t="shared" si="443"/>
        <v>7.7205467073308484E-2</v>
      </c>
      <c r="BP177" s="125">
        <f t="shared" si="444"/>
        <v>0.12724243265759511</v>
      </c>
      <c r="BQ177" s="126">
        <f t="shared" si="445"/>
        <v>0.15023155992318987</v>
      </c>
      <c r="BR177" s="123">
        <f t="shared" si="446"/>
        <v>2.1382949180783116E-2</v>
      </c>
      <c r="BS177" s="124">
        <f t="shared" si="447"/>
        <v>1.282051282051282E-2</v>
      </c>
      <c r="BT177" s="125">
        <f t="shared" si="448"/>
        <v>5.8372674257150793E-2</v>
      </c>
      <c r="BU177" s="123">
        <f t="shared" si="449"/>
        <v>4.3826951315938098E-2</v>
      </c>
      <c r="BV177" s="127">
        <f t="shared" si="450"/>
        <v>0.12418772563176896</v>
      </c>
      <c r="BW177" s="128">
        <f t="shared" si="451"/>
        <v>0.1065175646673444</v>
      </c>
      <c r="BX177" s="123">
        <f t="shared" si="452"/>
        <v>5.6928630935851154E-2</v>
      </c>
      <c r="BY177" s="124">
        <f t="shared" si="453"/>
        <v>5.2016265672653335E-2</v>
      </c>
      <c r="BZ177" s="125">
        <f t="shared" si="454"/>
        <v>8.3921133018605945E-2</v>
      </c>
      <c r="CA177" s="126">
        <f t="shared" si="455"/>
        <v>0.10358070710493618</v>
      </c>
      <c r="CB177" s="123">
        <f t="shared" si="456"/>
        <v>1.1774507081366287E-2</v>
      </c>
      <c r="CC177" s="124">
        <f t="shared" si="457"/>
        <v>9.3188749576414778E-3</v>
      </c>
      <c r="CD177" s="125">
        <f t="shared" si="458"/>
        <v>8.0366564843099134E-2</v>
      </c>
      <c r="CE177" s="126">
        <f t="shared" si="459"/>
        <v>9.0703716254377051E-2</v>
      </c>
      <c r="CF177" s="123">
        <f t="shared" si="460"/>
        <v>4.7764509858372675E-2</v>
      </c>
      <c r="CG177" s="124">
        <f t="shared" si="461"/>
        <v>2.5189201400655146E-2</v>
      </c>
      <c r="CH177" s="125">
        <f t="shared" si="462"/>
        <v>0.17628436545404055</v>
      </c>
      <c r="CI177" s="123">
        <f t="shared" si="463"/>
        <v>0.18603863097255169</v>
      </c>
      <c r="CJ177" s="129">
        <f t="shared" ref="CJ177" si="498">AB177/AB188</f>
        <v>7.2618961191910886E-2</v>
      </c>
      <c r="CK177" s="130">
        <f t="shared" ref="CK177" si="499">AC177/AC188</f>
        <v>7.1699305116866716E-2</v>
      </c>
    </row>
    <row r="178" spans="1:89" x14ac:dyDescent="0.25">
      <c r="A178" s="139" t="s">
        <v>30</v>
      </c>
      <c r="B178" s="280">
        <v>1972</v>
      </c>
      <c r="C178" s="267">
        <v>1909.4</v>
      </c>
      <c r="D178" s="268">
        <v>602</v>
      </c>
      <c r="E178" s="269">
        <v>762.57580645161295</v>
      </c>
      <c r="F178" s="266">
        <v>1194</v>
      </c>
      <c r="G178" s="270">
        <v>1169.874193548387</v>
      </c>
      <c r="H178" s="268">
        <v>2431</v>
      </c>
      <c r="I178" s="269">
        <v>2580.5177419354841</v>
      </c>
      <c r="J178" s="266">
        <v>324</v>
      </c>
      <c r="K178" s="267">
        <v>189.89032258064515</v>
      </c>
      <c r="L178" s="268">
        <v>1078</v>
      </c>
      <c r="M178" s="266">
        <v>815.45</v>
      </c>
      <c r="N178" s="271">
        <v>2154</v>
      </c>
      <c r="O178" s="281">
        <v>1902.1080645161289</v>
      </c>
      <c r="P178" s="266">
        <v>1003</v>
      </c>
      <c r="Q178" s="267">
        <v>1155.124193548387</v>
      </c>
      <c r="R178" s="268">
        <v>1385</v>
      </c>
      <c r="S178" s="269">
        <v>1971.4548387096775</v>
      </c>
      <c r="T178" s="266">
        <v>205</v>
      </c>
      <c r="U178" s="270">
        <v>214.90483870967742</v>
      </c>
      <c r="V178" s="268">
        <v>1489</v>
      </c>
      <c r="W178" s="282">
        <v>1518.8370967741935</v>
      </c>
      <c r="X178" s="266">
        <v>863</v>
      </c>
      <c r="Y178" s="270">
        <v>529.38064516129032</v>
      </c>
      <c r="Z178" s="268">
        <v>3202</v>
      </c>
      <c r="AA178" s="266">
        <v>3314.4822580645159</v>
      </c>
      <c r="AB178" s="286">
        <f t="shared" si="436"/>
        <v>17902</v>
      </c>
      <c r="AC178" s="287">
        <f t="shared" si="466"/>
        <v>18034</v>
      </c>
      <c r="BI178" s="139" t="s">
        <v>30</v>
      </c>
      <c r="BJ178" s="123">
        <f t="shared" si="467"/>
        <v>0.1101552899117417</v>
      </c>
      <c r="BK178" s="124">
        <f t="shared" si="468"/>
        <v>0.10587778640346014</v>
      </c>
      <c r="BL178" s="125">
        <f t="shared" si="440"/>
        <v>3.362752765054184E-2</v>
      </c>
      <c r="BM178" s="126">
        <f t="shared" si="441"/>
        <v>4.228545006385788E-2</v>
      </c>
      <c r="BN178" s="123">
        <f t="shared" si="442"/>
        <v>6.6696458496257396E-2</v>
      </c>
      <c r="BO178" s="124">
        <f t="shared" si="443"/>
        <v>6.4870477628279188E-2</v>
      </c>
      <c r="BP178" s="125">
        <f t="shared" si="444"/>
        <v>0.1357948832532678</v>
      </c>
      <c r="BQ178" s="126">
        <f t="shared" si="445"/>
        <v>0.14309181223996251</v>
      </c>
      <c r="BR178" s="123">
        <f t="shared" si="446"/>
        <v>1.8098536476371354E-2</v>
      </c>
      <c r="BS178" s="124">
        <f t="shared" si="447"/>
        <v>1.0529573171822399E-2</v>
      </c>
      <c r="BT178" s="125">
        <f t="shared" si="448"/>
        <v>6.0216735560272593E-2</v>
      </c>
      <c r="BU178" s="123">
        <f t="shared" si="449"/>
        <v>4.5217367195297772E-2</v>
      </c>
      <c r="BV178" s="127">
        <f t="shared" si="450"/>
        <v>0.12032175175957993</v>
      </c>
      <c r="BW178" s="128">
        <f t="shared" si="451"/>
        <v>0.10547344263702611</v>
      </c>
      <c r="BX178" s="123">
        <f t="shared" si="452"/>
        <v>5.6027259524075522E-2</v>
      </c>
      <c r="BY178" s="124">
        <f t="shared" si="453"/>
        <v>6.4052578105156202E-2</v>
      </c>
      <c r="BZ178" s="125">
        <f t="shared" si="454"/>
        <v>7.7365657468439278E-2</v>
      </c>
      <c r="CA178" s="126">
        <f t="shared" si="455"/>
        <v>0.10931877779248517</v>
      </c>
      <c r="CB178" s="123">
        <f t="shared" si="456"/>
        <v>1.1451234498938666E-2</v>
      </c>
      <c r="CC178" s="124">
        <f t="shared" si="457"/>
        <v>1.1916648481184287E-2</v>
      </c>
      <c r="CD178" s="125">
        <f t="shared" si="458"/>
        <v>8.3175064238632551E-2</v>
      </c>
      <c r="CE178" s="126">
        <f t="shared" si="459"/>
        <v>8.4220755061228433E-2</v>
      </c>
      <c r="CF178" s="123">
        <f t="shared" si="460"/>
        <v>4.820690425650765E-2</v>
      </c>
      <c r="CG178" s="124">
        <f t="shared" si="461"/>
        <v>2.9354588286641361E-2</v>
      </c>
      <c r="CH178" s="125">
        <f t="shared" si="462"/>
        <v>0.17886269690537371</v>
      </c>
      <c r="CI178" s="123">
        <f t="shared" si="463"/>
        <v>0.18379074293359854</v>
      </c>
      <c r="CJ178" s="129">
        <f t="shared" ref="CJ178" si="500">AB178/AB188</f>
        <v>7.2203534754656407E-2</v>
      </c>
      <c r="CK178" s="130">
        <f t="shared" ref="CK178" si="501">AC178/AC188</f>
        <v>7.3027519963717064E-2</v>
      </c>
    </row>
    <row r="179" spans="1:89" x14ac:dyDescent="0.25">
      <c r="A179" s="131" t="s">
        <v>31</v>
      </c>
      <c r="B179" s="283">
        <v>2176</v>
      </c>
      <c r="C179" s="274">
        <v>2049.9951265898017</v>
      </c>
      <c r="D179" s="275">
        <v>644</v>
      </c>
      <c r="E179" s="276">
        <v>778.79151313443481</v>
      </c>
      <c r="F179" s="273">
        <v>968</v>
      </c>
      <c r="G179" s="277">
        <v>1183.4717698799477</v>
      </c>
      <c r="H179" s="275">
        <v>2405</v>
      </c>
      <c r="I179" s="276">
        <v>2670.4741471532152</v>
      </c>
      <c r="J179" s="273">
        <v>338</v>
      </c>
      <c r="K179" s="274">
        <v>202.48211101866158</v>
      </c>
      <c r="L179" s="275">
        <v>1196</v>
      </c>
      <c r="M179" s="273">
        <v>626.19945322714841</v>
      </c>
      <c r="N179" s="278">
        <v>2208</v>
      </c>
      <c r="O179" s="284">
        <v>2043.54855580649</v>
      </c>
      <c r="P179" s="273">
        <v>834</v>
      </c>
      <c r="Q179" s="274">
        <v>1277.2635207417093</v>
      </c>
      <c r="R179" s="275">
        <v>1202</v>
      </c>
      <c r="S179" s="276">
        <v>2036.4116248662783</v>
      </c>
      <c r="T179" s="273">
        <v>206</v>
      </c>
      <c r="U179" s="277">
        <v>202.65898014976821</v>
      </c>
      <c r="V179" s="275">
        <v>1682</v>
      </c>
      <c r="W179" s="285">
        <v>1495.9253536193985</v>
      </c>
      <c r="X179" s="273">
        <v>838</v>
      </c>
      <c r="Y179" s="277">
        <v>561.52620943777492</v>
      </c>
      <c r="Z179" s="275">
        <v>3205</v>
      </c>
      <c r="AA179" s="273">
        <v>2792.2516343753714</v>
      </c>
      <c r="AB179" s="286">
        <f t="shared" si="436"/>
        <v>17902</v>
      </c>
      <c r="AC179" s="287">
        <f t="shared" si="466"/>
        <v>17921</v>
      </c>
      <c r="BI179" s="131" t="s">
        <v>31</v>
      </c>
      <c r="BJ179" s="123">
        <f t="shared" si="467"/>
        <v>0.12155066473019774</v>
      </c>
      <c r="BK179" s="124">
        <f t="shared" si="468"/>
        <v>0.11439066606717269</v>
      </c>
      <c r="BL179" s="125">
        <f t="shared" si="440"/>
        <v>3.59736342308122E-2</v>
      </c>
      <c r="BM179" s="126">
        <f t="shared" si="441"/>
        <v>4.3456922779668256E-2</v>
      </c>
      <c r="BN179" s="123">
        <f t="shared" si="442"/>
        <v>5.4072170707183558E-2</v>
      </c>
      <c r="BO179" s="124">
        <f t="shared" si="443"/>
        <v>6.6038266273084525E-2</v>
      </c>
      <c r="BP179" s="125">
        <f t="shared" si="444"/>
        <v>0.13434253156071949</v>
      </c>
      <c r="BQ179" s="126">
        <f t="shared" si="445"/>
        <v>0.14901367932331985</v>
      </c>
      <c r="BR179" s="123">
        <f t="shared" si="446"/>
        <v>1.8880572003128142E-2</v>
      </c>
      <c r="BS179" s="124">
        <f t="shared" si="447"/>
        <v>1.1298594443315751E-2</v>
      </c>
      <c r="BT179" s="125">
        <f t="shared" si="448"/>
        <v>6.680817785722265E-2</v>
      </c>
      <c r="BU179" s="123">
        <f t="shared" si="449"/>
        <v>3.4942216016246218E-2</v>
      </c>
      <c r="BV179" s="127">
        <f t="shared" si="450"/>
        <v>0.12333817450564183</v>
      </c>
      <c r="BW179" s="128">
        <f t="shared" si="451"/>
        <v>0.11403094446774678</v>
      </c>
      <c r="BX179" s="123">
        <f t="shared" si="452"/>
        <v>4.6586973522511455E-2</v>
      </c>
      <c r="BY179" s="124">
        <f t="shared" si="453"/>
        <v>7.1271888886876245E-2</v>
      </c>
      <c r="BZ179" s="125">
        <f t="shared" si="454"/>
        <v>6.7143335940118426E-2</v>
      </c>
      <c r="CA179" s="126">
        <f t="shared" si="455"/>
        <v>0.11363270045568206</v>
      </c>
      <c r="CB179" s="123">
        <f t="shared" si="456"/>
        <v>1.1507094179421294E-2</v>
      </c>
      <c r="CC179" s="124">
        <f t="shared" si="457"/>
        <v>1.1308463821760404E-2</v>
      </c>
      <c r="CD179" s="125">
        <f t="shared" si="458"/>
        <v>9.3955982571779686E-2</v>
      </c>
      <c r="CE179" s="126">
        <f t="shared" si="459"/>
        <v>8.3473319213179978E-2</v>
      </c>
      <c r="CF179" s="123">
        <f t="shared" si="460"/>
        <v>4.6810412244441962E-2</v>
      </c>
      <c r="CG179" s="124">
        <f t="shared" si="461"/>
        <v>3.1333419420667093E-2</v>
      </c>
      <c r="CH179" s="125">
        <f t="shared" si="462"/>
        <v>0.17903027594682158</v>
      </c>
      <c r="CI179" s="123">
        <f t="shared" si="463"/>
        <v>0.15580891883128015</v>
      </c>
      <c r="CJ179" s="129">
        <f t="shared" ref="CJ179" si="502">AB179/AB188</f>
        <v>7.2203534754656407E-2</v>
      </c>
      <c r="CK179" s="130">
        <f t="shared" ref="CK179" si="503">AC179/AC188</f>
        <v>7.2569933751235077E-2</v>
      </c>
    </row>
    <row r="180" spans="1:89" x14ac:dyDescent="0.25">
      <c r="A180" s="139" t="s">
        <v>32</v>
      </c>
      <c r="B180" s="194">
        <v>2161</v>
      </c>
      <c r="C180" s="188">
        <v>1728</v>
      </c>
      <c r="D180" s="189">
        <v>580</v>
      </c>
      <c r="E180" s="190">
        <v>847</v>
      </c>
      <c r="F180" s="187">
        <v>892</v>
      </c>
      <c r="G180" s="191">
        <v>1394</v>
      </c>
      <c r="H180" s="189">
        <v>2287</v>
      </c>
      <c r="I180" s="190">
        <v>2781</v>
      </c>
      <c r="J180" s="187">
        <v>357</v>
      </c>
      <c r="K180" s="188">
        <v>186</v>
      </c>
      <c r="L180" s="189">
        <v>1296</v>
      </c>
      <c r="M180" s="187">
        <v>579</v>
      </c>
      <c r="N180" s="192">
        <v>2170</v>
      </c>
      <c r="O180" s="195">
        <v>2067</v>
      </c>
      <c r="P180" s="187">
        <v>640</v>
      </c>
      <c r="Q180" s="188">
        <v>1296</v>
      </c>
      <c r="R180" s="189">
        <v>1184</v>
      </c>
      <c r="S180" s="190">
        <v>2019</v>
      </c>
      <c r="T180" s="187">
        <v>227</v>
      </c>
      <c r="U180" s="191">
        <v>253</v>
      </c>
      <c r="V180" s="189">
        <v>1878</v>
      </c>
      <c r="W180" s="196">
        <v>1183</v>
      </c>
      <c r="X180" s="187">
        <v>762</v>
      </c>
      <c r="Y180" s="191">
        <v>509</v>
      </c>
      <c r="Z180" s="189">
        <v>2944</v>
      </c>
      <c r="AA180" s="187">
        <v>2882</v>
      </c>
      <c r="AB180" s="162">
        <f t="shared" si="436"/>
        <v>17378</v>
      </c>
      <c r="AC180" s="165">
        <f t="shared" si="466"/>
        <v>17724</v>
      </c>
      <c r="BI180" s="139" t="s">
        <v>32</v>
      </c>
      <c r="BJ180" s="123">
        <f t="shared" si="467"/>
        <v>0.12435262976176775</v>
      </c>
      <c r="BK180" s="124">
        <f t="shared" si="468"/>
        <v>9.7494922139471904E-2</v>
      </c>
      <c r="BL180" s="125">
        <f t="shared" si="440"/>
        <v>3.3375532282195877E-2</v>
      </c>
      <c r="BM180" s="126">
        <f t="shared" si="441"/>
        <v>4.7788309636650872E-2</v>
      </c>
      <c r="BN180" s="123">
        <f t="shared" si="442"/>
        <v>5.1329266889170215E-2</v>
      </c>
      <c r="BO180" s="124">
        <f t="shared" si="443"/>
        <v>7.8650417512976759E-2</v>
      </c>
      <c r="BP180" s="125">
        <f t="shared" si="444"/>
        <v>0.13160317642996894</v>
      </c>
      <c r="BQ180" s="126">
        <f t="shared" si="445"/>
        <v>0.15690589031821259</v>
      </c>
      <c r="BR180" s="123">
        <f t="shared" si="446"/>
        <v>2.0543215559903325E-2</v>
      </c>
      <c r="BS180" s="124">
        <f t="shared" si="447"/>
        <v>1.049424509140149E-2</v>
      </c>
      <c r="BT180" s="125">
        <f t="shared" si="448"/>
        <v>7.4577051444354933E-2</v>
      </c>
      <c r="BU180" s="123">
        <f t="shared" si="449"/>
        <v>3.2667569397427217E-2</v>
      </c>
      <c r="BV180" s="127">
        <f t="shared" si="450"/>
        <v>0.12487052595235355</v>
      </c>
      <c r="BW180" s="128">
        <f t="shared" si="451"/>
        <v>0.11662153012863913</v>
      </c>
      <c r="BX180" s="123">
        <f t="shared" si="452"/>
        <v>3.6828173552767865E-2</v>
      </c>
      <c r="BY180" s="124">
        <f t="shared" si="453"/>
        <v>7.3121191604603925E-2</v>
      </c>
      <c r="BZ180" s="125">
        <f t="shared" si="454"/>
        <v>6.8132121072620552E-2</v>
      </c>
      <c r="CA180" s="126">
        <f t="shared" si="455"/>
        <v>0.11391333784698714</v>
      </c>
      <c r="CB180" s="123">
        <f t="shared" si="456"/>
        <v>1.3062492806997353E-2</v>
      </c>
      <c r="CC180" s="124">
        <f t="shared" si="457"/>
        <v>1.4274430151207402E-2</v>
      </c>
      <c r="CD180" s="125">
        <f t="shared" si="458"/>
        <v>0.10806767176890321</v>
      </c>
      <c r="CE180" s="126">
        <f t="shared" si="459"/>
        <v>6.6745655608214854E-2</v>
      </c>
      <c r="CF180" s="123">
        <f t="shared" si="460"/>
        <v>4.3848544136264239E-2</v>
      </c>
      <c r="CG180" s="124">
        <f t="shared" si="461"/>
        <v>2.8718122320018056E-2</v>
      </c>
      <c r="CH180" s="125">
        <f t="shared" si="462"/>
        <v>0.1694095983427322</v>
      </c>
      <c r="CI180" s="123">
        <f t="shared" si="463"/>
        <v>0.16260437824418866</v>
      </c>
      <c r="CJ180" s="129">
        <f t="shared" ref="CJ180" si="504">AB180/AB188</f>
        <v>7.009010317095403E-2</v>
      </c>
      <c r="CK180" s="130">
        <f t="shared" ref="CK180" si="505">AC180/AC188</f>
        <v>7.1772194956023133E-2</v>
      </c>
    </row>
    <row r="181" spans="1:89" x14ac:dyDescent="0.25">
      <c r="A181" s="131" t="s">
        <v>33</v>
      </c>
      <c r="B181" s="197">
        <v>1948</v>
      </c>
      <c r="C181" s="181">
        <v>1568</v>
      </c>
      <c r="D181" s="182">
        <v>498</v>
      </c>
      <c r="E181" s="183">
        <v>728</v>
      </c>
      <c r="F181" s="180">
        <v>847</v>
      </c>
      <c r="G181" s="184">
        <v>1229</v>
      </c>
      <c r="H181" s="182">
        <v>2122</v>
      </c>
      <c r="I181" s="183">
        <v>2281</v>
      </c>
      <c r="J181" s="180">
        <v>333</v>
      </c>
      <c r="K181" s="181">
        <v>155</v>
      </c>
      <c r="L181" s="182">
        <v>1025</v>
      </c>
      <c r="M181" s="180">
        <v>474</v>
      </c>
      <c r="N181" s="185">
        <v>1884</v>
      </c>
      <c r="O181" s="198">
        <v>1805</v>
      </c>
      <c r="P181" s="180">
        <v>569</v>
      </c>
      <c r="Q181" s="181">
        <v>1281</v>
      </c>
      <c r="R181" s="182">
        <v>1006</v>
      </c>
      <c r="S181" s="183">
        <v>1776</v>
      </c>
      <c r="T181" s="180">
        <v>121</v>
      </c>
      <c r="U181" s="184">
        <v>217</v>
      </c>
      <c r="V181" s="182">
        <v>1624</v>
      </c>
      <c r="W181" s="199">
        <v>1106</v>
      </c>
      <c r="X181" s="180">
        <v>571</v>
      </c>
      <c r="Y181" s="184">
        <v>485</v>
      </c>
      <c r="Z181" s="182">
        <v>2483</v>
      </c>
      <c r="AA181" s="180">
        <v>2629</v>
      </c>
      <c r="AB181" s="162">
        <f t="shared" si="436"/>
        <v>15031</v>
      </c>
      <c r="AC181" s="165">
        <f t="shared" si="466"/>
        <v>15734</v>
      </c>
      <c r="BI181" s="131" t="s">
        <v>33</v>
      </c>
      <c r="BJ181" s="123">
        <f t="shared" si="467"/>
        <v>0.12959882908655446</v>
      </c>
      <c r="BK181" s="124">
        <f t="shared" si="468"/>
        <v>9.9656794203635435E-2</v>
      </c>
      <c r="BL181" s="125">
        <f t="shared" si="440"/>
        <v>3.3131528175104785E-2</v>
      </c>
      <c r="BM181" s="126">
        <f t="shared" si="441"/>
        <v>4.6269225880259314E-2</v>
      </c>
      <c r="BN181" s="123">
        <f t="shared" si="442"/>
        <v>5.6350209566895085E-2</v>
      </c>
      <c r="BO181" s="124">
        <f t="shared" si="443"/>
        <v>7.8111096987415793E-2</v>
      </c>
      <c r="BP181" s="125">
        <f t="shared" si="444"/>
        <v>0.1411749051959284</v>
      </c>
      <c r="BQ181" s="126">
        <f t="shared" si="445"/>
        <v>0.14497267064954875</v>
      </c>
      <c r="BR181" s="123">
        <f t="shared" si="446"/>
        <v>2.2154214623112234E-2</v>
      </c>
      <c r="BS181" s="124">
        <f t="shared" si="447"/>
        <v>9.8512774882420235E-3</v>
      </c>
      <c r="BT181" s="125">
        <f t="shared" si="448"/>
        <v>6.8192402368438557E-2</v>
      </c>
      <c r="BU181" s="123">
        <f t="shared" si="449"/>
        <v>3.0125842125333674E-2</v>
      </c>
      <c r="BV181" s="127">
        <f t="shared" si="450"/>
        <v>0.12534096201184219</v>
      </c>
      <c r="BW181" s="128">
        <f t="shared" si="451"/>
        <v>0.11471971526630227</v>
      </c>
      <c r="BX181" s="123">
        <f t="shared" si="452"/>
        <v>3.7855099461113699E-2</v>
      </c>
      <c r="BY181" s="124">
        <f t="shared" si="453"/>
        <v>8.1416041693148589E-2</v>
      </c>
      <c r="BZ181" s="125">
        <f t="shared" si="454"/>
        <v>6.692834808063336E-2</v>
      </c>
      <c r="CA181" s="126">
        <f t="shared" si="455"/>
        <v>0.11287657302656667</v>
      </c>
      <c r="CB181" s="123">
        <f t="shared" si="456"/>
        <v>8.050029938127869E-3</v>
      </c>
      <c r="CC181" s="124">
        <f t="shared" si="457"/>
        <v>1.3791788483538833E-2</v>
      </c>
      <c r="CD181" s="125">
        <f t="shared" si="458"/>
        <v>0.10804337702082363</v>
      </c>
      <c r="CE181" s="126">
        <f t="shared" si="459"/>
        <v>7.0293631625778563E-2</v>
      </c>
      <c r="CF181" s="123">
        <f t="shared" si="460"/>
        <v>3.7988157807198455E-2</v>
      </c>
      <c r="CG181" s="124">
        <f t="shared" si="461"/>
        <v>3.0824965043854072E-2</v>
      </c>
      <c r="CH181" s="125">
        <f t="shared" si="462"/>
        <v>0.16519193666422727</v>
      </c>
      <c r="CI181" s="123">
        <f t="shared" si="463"/>
        <v>0.16709037752637601</v>
      </c>
      <c r="CJ181" s="129">
        <f t="shared" ref="CJ181" si="506">AB181/AB188</f>
        <v>6.0624026974485559E-2</v>
      </c>
      <c r="CK181" s="130">
        <f t="shared" ref="CK181" si="507">AC181/AC188</f>
        <v>6.3713818293729851E-2</v>
      </c>
    </row>
    <row r="182" spans="1:89" x14ac:dyDescent="0.25">
      <c r="A182" s="139" t="s">
        <v>34</v>
      </c>
      <c r="B182" s="194">
        <v>831</v>
      </c>
      <c r="C182" s="188">
        <v>1276</v>
      </c>
      <c r="D182" s="189">
        <v>238</v>
      </c>
      <c r="E182" s="190">
        <v>667</v>
      </c>
      <c r="F182" s="187">
        <v>368</v>
      </c>
      <c r="G182" s="191">
        <v>1182</v>
      </c>
      <c r="H182" s="189">
        <v>1044</v>
      </c>
      <c r="I182" s="190">
        <v>1970</v>
      </c>
      <c r="J182" s="187">
        <v>331</v>
      </c>
      <c r="K182" s="188">
        <v>101</v>
      </c>
      <c r="L182" s="189">
        <v>906</v>
      </c>
      <c r="M182" s="187">
        <v>365</v>
      </c>
      <c r="N182" s="192">
        <v>1703</v>
      </c>
      <c r="O182" s="195">
        <v>1477</v>
      </c>
      <c r="P182" s="187">
        <v>375</v>
      </c>
      <c r="Q182" s="188">
        <v>1116</v>
      </c>
      <c r="R182" s="189">
        <v>780</v>
      </c>
      <c r="S182" s="190">
        <v>1591</v>
      </c>
      <c r="T182" s="187">
        <v>148</v>
      </c>
      <c r="U182" s="191">
        <v>195</v>
      </c>
      <c r="V182" s="189">
        <v>1696</v>
      </c>
      <c r="W182" s="196">
        <v>778</v>
      </c>
      <c r="X182" s="187">
        <v>436</v>
      </c>
      <c r="Y182" s="191">
        <v>386</v>
      </c>
      <c r="Z182" s="189">
        <v>1868</v>
      </c>
      <c r="AA182" s="187">
        <v>2171</v>
      </c>
      <c r="AB182" s="162">
        <f t="shared" si="436"/>
        <v>10724</v>
      </c>
      <c r="AC182" s="165">
        <f t="shared" si="466"/>
        <v>13275</v>
      </c>
      <c r="BI182" s="139" t="s">
        <v>34</v>
      </c>
      <c r="BJ182" s="123">
        <f t="shared" si="467"/>
        <v>7.7489742633345765E-2</v>
      </c>
      <c r="BK182" s="124">
        <f t="shared" si="468"/>
        <v>9.612052730696799E-2</v>
      </c>
      <c r="BL182" s="125">
        <f t="shared" si="440"/>
        <v>2.2193211488250653E-2</v>
      </c>
      <c r="BM182" s="126">
        <f t="shared" si="441"/>
        <v>5.0244821092278721E-2</v>
      </c>
      <c r="BN182" s="123">
        <f t="shared" si="442"/>
        <v>3.4315553897799327E-2</v>
      </c>
      <c r="BO182" s="124">
        <f t="shared" si="443"/>
        <v>8.9039548022598863E-2</v>
      </c>
      <c r="BP182" s="125">
        <f t="shared" si="444"/>
        <v>9.7351734427452444E-2</v>
      </c>
      <c r="BQ182" s="126">
        <f t="shared" si="445"/>
        <v>0.14839924670433144</v>
      </c>
      <c r="BR182" s="123">
        <f t="shared" si="446"/>
        <v>3.0865348750466245E-2</v>
      </c>
      <c r="BS182" s="124">
        <f t="shared" si="447"/>
        <v>7.6082862523540488E-3</v>
      </c>
      <c r="BT182" s="125">
        <f t="shared" si="448"/>
        <v>8.4483401715777701E-2</v>
      </c>
      <c r="BU182" s="123">
        <f t="shared" si="449"/>
        <v>2.7495291902071561E-2</v>
      </c>
      <c r="BV182" s="127">
        <f t="shared" si="450"/>
        <v>0.15880268556508764</v>
      </c>
      <c r="BW182" s="128">
        <f t="shared" si="451"/>
        <v>0.11126177024482109</v>
      </c>
      <c r="BX182" s="123">
        <f t="shared" si="452"/>
        <v>3.4968295412159643E-2</v>
      </c>
      <c r="BY182" s="124">
        <f t="shared" si="453"/>
        <v>8.4067796610169498E-2</v>
      </c>
      <c r="BZ182" s="125">
        <f t="shared" si="454"/>
        <v>7.2734054457292058E-2</v>
      </c>
      <c r="CA182" s="126">
        <f t="shared" si="455"/>
        <v>0.11984934086629002</v>
      </c>
      <c r="CB182" s="123">
        <f t="shared" si="456"/>
        <v>1.3800820589332338E-2</v>
      </c>
      <c r="CC182" s="124">
        <f t="shared" si="457"/>
        <v>1.4689265536723164E-2</v>
      </c>
      <c r="CD182" s="125">
        <f t="shared" si="458"/>
        <v>0.15814994405072735</v>
      </c>
      <c r="CE182" s="126">
        <f t="shared" si="459"/>
        <v>5.8606403013182672E-2</v>
      </c>
      <c r="CF182" s="123">
        <f t="shared" si="460"/>
        <v>4.0656471465870946E-2</v>
      </c>
      <c r="CG182" s="124">
        <f t="shared" si="461"/>
        <v>2.9077212806026365E-2</v>
      </c>
      <c r="CH182" s="125">
        <f t="shared" si="462"/>
        <v>0.17418873554643791</v>
      </c>
      <c r="CI182" s="123">
        <f t="shared" si="463"/>
        <v>0.16354048964218457</v>
      </c>
      <c r="CJ182" s="129">
        <f t="shared" ref="CJ182" si="508">AB182/AB188</f>
        <v>4.3252748671038725E-2</v>
      </c>
      <c r="CK182" s="130">
        <f t="shared" ref="CK182" si="509">AC182/AC188</f>
        <v>5.3756256377860925E-2</v>
      </c>
    </row>
    <row r="183" spans="1:89" x14ac:dyDescent="0.25">
      <c r="A183" s="131" t="s">
        <v>35</v>
      </c>
      <c r="B183" s="197">
        <v>0</v>
      </c>
      <c r="C183" s="181">
        <v>658</v>
      </c>
      <c r="D183" s="182">
        <v>3</v>
      </c>
      <c r="E183" s="183">
        <v>402</v>
      </c>
      <c r="F183" s="180">
        <v>22</v>
      </c>
      <c r="G183" s="184">
        <v>742</v>
      </c>
      <c r="H183" s="182">
        <v>60</v>
      </c>
      <c r="I183" s="183">
        <v>961</v>
      </c>
      <c r="J183" s="180">
        <v>75</v>
      </c>
      <c r="K183" s="181">
        <v>53</v>
      </c>
      <c r="L183" s="182">
        <v>652</v>
      </c>
      <c r="M183" s="180">
        <v>112</v>
      </c>
      <c r="N183" s="185">
        <v>438</v>
      </c>
      <c r="O183" s="198">
        <v>243</v>
      </c>
      <c r="P183" s="180">
        <v>62</v>
      </c>
      <c r="Q183" s="181">
        <v>187</v>
      </c>
      <c r="R183" s="182">
        <v>111</v>
      </c>
      <c r="S183" s="183">
        <v>128</v>
      </c>
      <c r="T183" s="180">
        <v>13</v>
      </c>
      <c r="U183" s="184">
        <v>4</v>
      </c>
      <c r="V183" s="182">
        <v>352</v>
      </c>
      <c r="W183" s="199">
        <v>19</v>
      </c>
      <c r="X183" s="180">
        <v>23</v>
      </c>
      <c r="Y183" s="184">
        <v>12</v>
      </c>
      <c r="Z183" s="182">
        <v>80</v>
      </c>
      <c r="AA183" s="180">
        <v>125</v>
      </c>
      <c r="AB183" s="162">
        <f t="shared" si="436"/>
        <v>1891</v>
      </c>
      <c r="AC183" s="165">
        <f t="shared" si="466"/>
        <v>3646</v>
      </c>
      <c r="BI183" s="131" t="s">
        <v>35</v>
      </c>
      <c r="BJ183" s="123">
        <f t="shared" si="467"/>
        <v>0</v>
      </c>
      <c r="BK183" s="124">
        <f t="shared" si="468"/>
        <v>0.18047174986286341</v>
      </c>
      <c r="BL183" s="125">
        <f t="shared" si="440"/>
        <v>1.5864621893178213E-3</v>
      </c>
      <c r="BM183" s="126">
        <f t="shared" si="441"/>
        <v>0.11025781678551838</v>
      </c>
      <c r="BN183" s="123">
        <f t="shared" si="442"/>
        <v>1.1634056054997356E-2</v>
      </c>
      <c r="BO183" s="124">
        <f t="shared" si="443"/>
        <v>0.20351069665386726</v>
      </c>
      <c r="BP183" s="125">
        <f t="shared" si="444"/>
        <v>3.1729243786356429E-2</v>
      </c>
      <c r="BQ183" s="126">
        <f t="shared" si="445"/>
        <v>0.26357652221612726</v>
      </c>
      <c r="BR183" s="123">
        <f t="shared" si="446"/>
        <v>3.9661554732945532E-2</v>
      </c>
      <c r="BS183" s="124">
        <f t="shared" si="447"/>
        <v>1.4536478332419089E-2</v>
      </c>
      <c r="BT183" s="125">
        <f t="shared" si="448"/>
        <v>0.34479111581173982</v>
      </c>
      <c r="BU183" s="123">
        <f t="shared" si="449"/>
        <v>3.0718595721338452E-2</v>
      </c>
      <c r="BV183" s="127">
        <f t="shared" si="450"/>
        <v>0.23162347964040189</v>
      </c>
      <c r="BW183" s="128">
        <f t="shared" si="451"/>
        <v>6.6648381788261102E-2</v>
      </c>
      <c r="BX183" s="123">
        <f t="shared" si="452"/>
        <v>3.2786885245901641E-2</v>
      </c>
      <c r="BY183" s="124">
        <f t="shared" si="453"/>
        <v>5.1289083927591884E-2</v>
      </c>
      <c r="BZ183" s="125">
        <f t="shared" si="454"/>
        <v>5.8699101004759384E-2</v>
      </c>
      <c r="CA183" s="126">
        <f t="shared" si="455"/>
        <v>3.510696653867252E-2</v>
      </c>
      <c r="CB183" s="123">
        <f t="shared" si="456"/>
        <v>6.8746694870438921E-3</v>
      </c>
      <c r="CC183" s="124">
        <f t="shared" si="457"/>
        <v>1.0970927043335162E-3</v>
      </c>
      <c r="CD183" s="125">
        <f t="shared" si="458"/>
        <v>0.18614489687995769</v>
      </c>
      <c r="CE183" s="126">
        <f t="shared" si="459"/>
        <v>5.211190345584202E-3</v>
      </c>
      <c r="CF183" s="123">
        <f t="shared" si="460"/>
        <v>1.2162876784769964E-2</v>
      </c>
      <c r="CG183" s="124">
        <f t="shared" si="461"/>
        <v>3.2912781130005485E-3</v>
      </c>
      <c r="CH183" s="125">
        <f t="shared" si="462"/>
        <v>4.2305658381808567E-2</v>
      </c>
      <c r="CI183" s="123">
        <f t="shared" si="463"/>
        <v>3.4284147010422379E-2</v>
      </c>
      <c r="CJ183" s="129">
        <f t="shared" ref="CJ183" si="510">AB183/AB188</f>
        <v>7.6269067266816707E-3</v>
      </c>
      <c r="CK183" s="130">
        <f t="shared" ref="CK183" si="511">AC183/AC188</f>
        <v>1.4764241864684063E-2</v>
      </c>
    </row>
    <row r="184" spans="1:89" x14ac:dyDescent="0.25">
      <c r="A184" s="139" t="s">
        <v>36</v>
      </c>
      <c r="B184" s="194"/>
      <c r="C184" s="188"/>
      <c r="D184" s="189"/>
      <c r="E184" s="190"/>
      <c r="F184" s="187"/>
      <c r="G184" s="191"/>
      <c r="H184" s="189"/>
      <c r="I184" s="190"/>
      <c r="J184" s="187"/>
      <c r="K184" s="191"/>
      <c r="L184" s="189"/>
      <c r="M184" s="187"/>
      <c r="N184" s="192"/>
      <c r="O184" s="195"/>
      <c r="P184" s="187"/>
      <c r="Q184" s="191"/>
      <c r="R184" s="189"/>
      <c r="S184" s="190"/>
      <c r="T184" s="187"/>
      <c r="U184" s="191"/>
      <c r="V184" s="189"/>
      <c r="W184" s="190"/>
      <c r="X184" s="187"/>
      <c r="Y184" s="191"/>
      <c r="Z184" s="189"/>
      <c r="AA184" s="187"/>
      <c r="AB184" s="162">
        <f t="shared" si="436"/>
        <v>0</v>
      </c>
      <c r="AC184" s="165">
        <f t="shared" si="466"/>
        <v>0</v>
      </c>
      <c r="BI184" s="139" t="s">
        <v>36</v>
      </c>
      <c r="BJ184" s="123" t="e">
        <f t="shared" si="467"/>
        <v>#DIV/0!</v>
      </c>
      <c r="BK184" s="124" t="e">
        <f t="shared" si="468"/>
        <v>#DIV/0!</v>
      </c>
      <c r="BL184" s="125" t="e">
        <f t="shared" si="440"/>
        <v>#DIV/0!</v>
      </c>
      <c r="BM184" s="126" t="e">
        <f t="shared" si="441"/>
        <v>#DIV/0!</v>
      </c>
      <c r="BN184" s="123" t="e">
        <f t="shared" si="442"/>
        <v>#DIV/0!</v>
      </c>
      <c r="BO184" s="124" t="e">
        <f t="shared" si="443"/>
        <v>#DIV/0!</v>
      </c>
      <c r="BP184" s="125" t="e">
        <f t="shared" si="444"/>
        <v>#DIV/0!</v>
      </c>
      <c r="BQ184" s="126" t="e">
        <f t="shared" si="445"/>
        <v>#DIV/0!</v>
      </c>
      <c r="BR184" s="123" t="e">
        <f t="shared" si="446"/>
        <v>#DIV/0!</v>
      </c>
      <c r="BS184" s="124" t="e">
        <f t="shared" si="447"/>
        <v>#DIV/0!</v>
      </c>
      <c r="BT184" s="125" t="e">
        <f t="shared" si="448"/>
        <v>#DIV/0!</v>
      </c>
      <c r="BU184" s="123" t="e">
        <f t="shared" si="449"/>
        <v>#DIV/0!</v>
      </c>
      <c r="BV184" s="127" t="e">
        <f t="shared" si="450"/>
        <v>#DIV/0!</v>
      </c>
      <c r="BW184" s="128" t="e">
        <f t="shared" si="451"/>
        <v>#DIV/0!</v>
      </c>
      <c r="BX184" s="123" t="e">
        <f t="shared" si="452"/>
        <v>#DIV/0!</v>
      </c>
      <c r="BY184" s="124" t="e">
        <f t="shared" si="453"/>
        <v>#DIV/0!</v>
      </c>
      <c r="BZ184" s="125" t="e">
        <f t="shared" si="454"/>
        <v>#DIV/0!</v>
      </c>
      <c r="CA184" s="126" t="e">
        <f t="shared" si="455"/>
        <v>#DIV/0!</v>
      </c>
      <c r="CB184" s="123" t="e">
        <f t="shared" si="456"/>
        <v>#DIV/0!</v>
      </c>
      <c r="CC184" s="124" t="e">
        <f t="shared" si="457"/>
        <v>#DIV/0!</v>
      </c>
      <c r="CD184" s="125" t="e">
        <f t="shared" si="458"/>
        <v>#DIV/0!</v>
      </c>
      <c r="CE184" s="126" t="e">
        <f t="shared" si="459"/>
        <v>#DIV/0!</v>
      </c>
      <c r="CF184" s="123" t="e">
        <f t="shared" si="460"/>
        <v>#DIV/0!</v>
      </c>
      <c r="CG184" s="124" t="e">
        <f t="shared" si="461"/>
        <v>#DIV/0!</v>
      </c>
      <c r="CH184" s="125" t="e">
        <f t="shared" si="462"/>
        <v>#DIV/0!</v>
      </c>
      <c r="CI184" s="123" t="e">
        <f t="shared" si="463"/>
        <v>#DIV/0!</v>
      </c>
      <c r="CJ184" s="129">
        <f t="shared" ref="CJ184" si="512">AB184/AB188</f>
        <v>0</v>
      </c>
      <c r="CK184" s="130">
        <f t="shared" ref="CK184" si="513">AC184/AC188</f>
        <v>0</v>
      </c>
    </row>
    <row r="185" spans="1:89" x14ac:dyDescent="0.25">
      <c r="A185" s="131" t="s">
        <v>37</v>
      </c>
      <c r="B185" s="56"/>
      <c r="C185" s="57"/>
      <c r="D185" s="133"/>
      <c r="E185" s="134"/>
      <c r="F185" s="132"/>
      <c r="G185" s="135"/>
      <c r="H185" s="133"/>
      <c r="I185" s="134"/>
      <c r="J185" s="132"/>
      <c r="K185" s="135"/>
      <c r="L185" s="133"/>
      <c r="M185" s="132"/>
      <c r="N185" s="136"/>
      <c r="O185" s="137"/>
      <c r="P185" s="132"/>
      <c r="Q185" s="135"/>
      <c r="R185" s="133"/>
      <c r="S185" s="134"/>
      <c r="T185" s="132"/>
      <c r="U185" s="135"/>
      <c r="V185" s="133"/>
      <c r="W185" s="134"/>
      <c r="X185" s="132"/>
      <c r="Y185" s="135"/>
      <c r="Z185" s="138"/>
      <c r="AA185" s="2"/>
      <c r="AB185" s="162">
        <f t="shared" si="436"/>
        <v>0</v>
      </c>
      <c r="AC185" s="165">
        <f t="shared" si="466"/>
        <v>0</v>
      </c>
      <c r="BI185" s="131" t="s">
        <v>37</v>
      </c>
      <c r="BJ185" s="123" t="e">
        <f t="shared" si="467"/>
        <v>#DIV/0!</v>
      </c>
      <c r="BK185" s="124" t="e">
        <f t="shared" si="468"/>
        <v>#DIV/0!</v>
      </c>
      <c r="BL185" s="125" t="e">
        <f t="shared" si="440"/>
        <v>#DIV/0!</v>
      </c>
      <c r="BM185" s="126" t="e">
        <f t="shared" si="441"/>
        <v>#DIV/0!</v>
      </c>
      <c r="BN185" s="123" t="e">
        <f t="shared" si="442"/>
        <v>#DIV/0!</v>
      </c>
      <c r="BO185" s="124" t="e">
        <f t="shared" si="443"/>
        <v>#DIV/0!</v>
      </c>
      <c r="BP185" s="125" t="e">
        <f t="shared" si="444"/>
        <v>#DIV/0!</v>
      </c>
      <c r="BQ185" s="126" t="e">
        <f t="shared" si="445"/>
        <v>#DIV/0!</v>
      </c>
      <c r="BR185" s="123" t="e">
        <f t="shared" si="446"/>
        <v>#DIV/0!</v>
      </c>
      <c r="BS185" s="124" t="e">
        <f t="shared" si="447"/>
        <v>#DIV/0!</v>
      </c>
      <c r="BT185" s="125" t="e">
        <f t="shared" si="448"/>
        <v>#DIV/0!</v>
      </c>
      <c r="BU185" s="123" t="e">
        <f t="shared" si="449"/>
        <v>#DIV/0!</v>
      </c>
      <c r="BV185" s="127" t="e">
        <f t="shared" si="450"/>
        <v>#DIV/0!</v>
      </c>
      <c r="BW185" s="128" t="e">
        <f t="shared" si="451"/>
        <v>#DIV/0!</v>
      </c>
      <c r="BX185" s="123" t="e">
        <f t="shared" si="452"/>
        <v>#DIV/0!</v>
      </c>
      <c r="BY185" s="124" t="e">
        <f t="shared" si="453"/>
        <v>#DIV/0!</v>
      </c>
      <c r="BZ185" s="125" t="e">
        <f t="shared" si="454"/>
        <v>#DIV/0!</v>
      </c>
      <c r="CA185" s="126" t="e">
        <f t="shared" si="455"/>
        <v>#DIV/0!</v>
      </c>
      <c r="CB185" s="123" t="e">
        <f t="shared" si="456"/>
        <v>#DIV/0!</v>
      </c>
      <c r="CC185" s="124" t="e">
        <f t="shared" si="457"/>
        <v>#DIV/0!</v>
      </c>
      <c r="CD185" s="125" t="e">
        <f t="shared" si="458"/>
        <v>#DIV/0!</v>
      </c>
      <c r="CE185" s="126" t="e">
        <f t="shared" si="459"/>
        <v>#DIV/0!</v>
      </c>
      <c r="CF185" s="123" t="e">
        <f t="shared" si="460"/>
        <v>#DIV/0!</v>
      </c>
      <c r="CG185" s="124" t="e">
        <f t="shared" si="461"/>
        <v>#DIV/0!</v>
      </c>
      <c r="CH185" s="125" t="e">
        <f t="shared" si="462"/>
        <v>#DIV/0!</v>
      </c>
      <c r="CI185" s="123" t="e">
        <f t="shared" si="463"/>
        <v>#DIV/0!</v>
      </c>
      <c r="CJ185" s="129">
        <f t="shared" ref="CJ185" si="514">AB185/AB188</f>
        <v>0</v>
      </c>
      <c r="CK185" s="130">
        <f t="shared" ref="CK185" si="515">AC185/AC188</f>
        <v>0</v>
      </c>
    </row>
    <row r="186" spans="1:89" x14ac:dyDescent="0.25">
      <c r="A186" s="139" t="s">
        <v>38</v>
      </c>
      <c r="B186" s="54"/>
      <c r="C186" s="55"/>
      <c r="D186" s="144"/>
      <c r="E186" s="141"/>
      <c r="F186" s="142"/>
      <c r="G186" s="143"/>
      <c r="H186" s="144"/>
      <c r="I186" s="141"/>
      <c r="J186" s="142"/>
      <c r="K186" s="143"/>
      <c r="L186" s="144"/>
      <c r="M186" s="142"/>
      <c r="N186" s="146"/>
      <c r="O186" s="145"/>
      <c r="P186" s="142"/>
      <c r="Q186" s="143"/>
      <c r="R186" s="144"/>
      <c r="S186" s="141"/>
      <c r="T186" s="142"/>
      <c r="U186" s="143"/>
      <c r="V186" s="144"/>
      <c r="W186" s="141"/>
      <c r="X186" s="142"/>
      <c r="Y186" s="143"/>
      <c r="Z186" s="3"/>
      <c r="AA186" s="140"/>
      <c r="AB186" s="162">
        <f t="shared" si="436"/>
        <v>0</v>
      </c>
      <c r="AC186" s="165">
        <f t="shared" si="466"/>
        <v>0</v>
      </c>
      <c r="BI186" s="139" t="s">
        <v>38</v>
      </c>
      <c r="BJ186" s="123" t="e">
        <f t="shared" si="467"/>
        <v>#DIV/0!</v>
      </c>
      <c r="BK186" s="124" t="e">
        <f t="shared" si="468"/>
        <v>#DIV/0!</v>
      </c>
      <c r="BL186" s="125" t="e">
        <f t="shared" si="440"/>
        <v>#DIV/0!</v>
      </c>
      <c r="BM186" s="126" t="e">
        <f t="shared" si="441"/>
        <v>#DIV/0!</v>
      </c>
      <c r="BN186" s="123" t="e">
        <f t="shared" si="442"/>
        <v>#DIV/0!</v>
      </c>
      <c r="BO186" s="124" t="e">
        <f t="shared" si="443"/>
        <v>#DIV/0!</v>
      </c>
      <c r="BP186" s="125" t="e">
        <f t="shared" si="444"/>
        <v>#DIV/0!</v>
      </c>
      <c r="BQ186" s="126" t="e">
        <f t="shared" si="445"/>
        <v>#DIV/0!</v>
      </c>
      <c r="BR186" s="123" t="e">
        <f t="shared" si="446"/>
        <v>#DIV/0!</v>
      </c>
      <c r="BS186" s="124" t="e">
        <f t="shared" si="447"/>
        <v>#DIV/0!</v>
      </c>
      <c r="BT186" s="125" t="e">
        <f t="shared" si="448"/>
        <v>#DIV/0!</v>
      </c>
      <c r="BU186" s="123" t="e">
        <f t="shared" si="449"/>
        <v>#DIV/0!</v>
      </c>
      <c r="BV186" s="127" t="e">
        <f t="shared" si="450"/>
        <v>#DIV/0!</v>
      </c>
      <c r="BW186" s="128" t="e">
        <f t="shared" si="451"/>
        <v>#DIV/0!</v>
      </c>
      <c r="BX186" s="123" t="e">
        <f t="shared" si="452"/>
        <v>#DIV/0!</v>
      </c>
      <c r="BY186" s="124" t="e">
        <f t="shared" si="453"/>
        <v>#DIV/0!</v>
      </c>
      <c r="BZ186" s="125" t="e">
        <f t="shared" si="454"/>
        <v>#DIV/0!</v>
      </c>
      <c r="CA186" s="126" t="e">
        <f t="shared" si="455"/>
        <v>#DIV/0!</v>
      </c>
      <c r="CB186" s="123" t="e">
        <f t="shared" si="456"/>
        <v>#DIV/0!</v>
      </c>
      <c r="CC186" s="124" t="e">
        <f t="shared" si="457"/>
        <v>#DIV/0!</v>
      </c>
      <c r="CD186" s="125" t="e">
        <f t="shared" si="458"/>
        <v>#DIV/0!</v>
      </c>
      <c r="CE186" s="126" t="e">
        <f t="shared" si="459"/>
        <v>#DIV/0!</v>
      </c>
      <c r="CF186" s="123" t="e">
        <f t="shared" si="460"/>
        <v>#DIV/0!</v>
      </c>
      <c r="CG186" s="124" t="e">
        <f t="shared" si="461"/>
        <v>#DIV/0!</v>
      </c>
      <c r="CH186" s="125" t="e">
        <f t="shared" si="462"/>
        <v>#DIV/0!</v>
      </c>
      <c r="CI186" s="123" t="e">
        <f t="shared" si="463"/>
        <v>#DIV/0!</v>
      </c>
      <c r="CJ186" s="129">
        <f t="shared" ref="CJ186" si="516">AB186/AB188</f>
        <v>0</v>
      </c>
      <c r="CK186" s="130">
        <f t="shared" ref="CK186" si="517">AC186/AC188</f>
        <v>0</v>
      </c>
    </row>
    <row r="187" spans="1:89" ht="13.8" thickBot="1" x14ac:dyDescent="0.3">
      <c r="A187" s="131" t="s">
        <v>39</v>
      </c>
      <c r="B187" s="56"/>
      <c r="C187" s="57"/>
      <c r="D187" s="133"/>
      <c r="E187" s="134"/>
      <c r="F187" s="132"/>
      <c r="G187" s="135"/>
      <c r="H187" s="133"/>
      <c r="I187" s="134"/>
      <c r="J187" s="132"/>
      <c r="K187" s="135"/>
      <c r="L187" s="133"/>
      <c r="M187" s="132"/>
      <c r="N187" s="136"/>
      <c r="O187" s="137"/>
      <c r="P187" s="132"/>
      <c r="Q187" s="135"/>
      <c r="R187" s="133"/>
      <c r="S187" s="134"/>
      <c r="T187" s="132"/>
      <c r="U187" s="135"/>
      <c r="V187" s="133"/>
      <c r="W187" s="134"/>
      <c r="X187" s="132"/>
      <c r="Y187" s="135"/>
      <c r="Z187" s="138"/>
      <c r="AA187" s="2"/>
      <c r="AB187" s="162">
        <f t="shared" si="436"/>
        <v>0</v>
      </c>
      <c r="AC187" s="165">
        <f t="shared" si="466"/>
        <v>0</v>
      </c>
      <c r="BI187" s="131" t="s">
        <v>39</v>
      </c>
      <c r="BJ187" s="123" t="e">
        <f t="shared" si="467"/>
        <v>#DIV/0!</v>
      </c>
      <c r="BK187" s="124" t="e">
        <f t="shared" si="468"/>
        <v>#DIV/0!</v>
      </c>
      <c r="BL187" s="125" t="e">
        <f t="shared" si="440"/>
        <v>#DIV/0!</v>
      </c>
      <c r="BM187" s="126" t="e">
        <f t="shared" si="441"/>
        <v>#DIV/0!</v>
      </c>
      <c r="BN187" s="123" t="e">
        <f t="shared" si="442"/>
        <v>#DIV/0!</v>
      </c>
      <c r="BO187" s="124" t="e">
        <f t="shared" si="443"/>
        <v>#DIV/0!</v>
      </c>
      <c r="BP187" s="125" t="e">
        <f t="shared" si="444"/>
        <v>#DIV/0!</v>
      </c>
      <c r="BQ187" s="126" t="e">
        <f t="shared" si="445"/>
        <v>#DIV/0!</v>
      </c>
      <c r="BR187" s="123" t="e">
        <f t="shared" si="446"/>
        <v>#DIV/0!</v>
      </c>
      <c r="BS187" s="124" t="e">
        <f t="shared" si="447"/>
        <v>#DIV/0!</v>
      </c>
      <c r="BT187" s="125" t="e">
        <f t="shared" si="448"/>
        <v>#DIV/0!</v>
      </c>
      <c r="BU187" s="123" t="e">
        <f t="shared" si="449"/>
        <v>#DIV/0!</v>
      </c>
      <c r="BV187" s="127" t="e">
        <f t="shared" si="450"/>
        <v>#DIV/0!</v>
      </c>
      <c r="BW187" s="128" t="e">
        <f t="shared" si="451"/>
        <v>#DIV/0!</v>
      </c>
      <c r="BX187" s="123" t="e">
        <f t="shared" si="452"/>
        <v>#DIV/0!</v>
      </c>
      <c r="BY187" s="124" t="e">
        <f t="shared" si="453"/>
        <v>#DIV/0!</v>
      </c>
      <c r="BZ187" s="125" t="e">
        <f t="shared" si="454"/>
        <v>#DIV/0!</v>
      </c>
      <c r="CA187" s="126" t="e">
        <f t="shared" si="455"/>
        <v>#DIV/0!</v>
      </c>
      <c r="CB187" s="123" t="e">
        <f t="shared" si="456"/>
        <v>#DIV/0!</v>
      </c>
      <c r="CC187" s="124" t="e">
        <f t="shared" si="457"/>
        <v>#DIV/0!</v>
      </c>
      <c r="CD187" s="125" t="e">
        <f t="shared" si="458"/>
        <v>#DIV/0!</v>
      </c>
      <c r="CE187" s="126" t="e">
        <f t="shared" si="459"/>
        <v>#DIV/0!</v>
      </c>
      <c r="CF187" s="123" t="e">
        <f t="shared" si="460"/>
        <v>#DIV/0!</v>
      </c>
      <c r="CG187" s="124" t="e">
        <f t="shared" si="461"/>
        <v>#DIV/0!</v>
      </c>
      <c r="CH187" s="125" t="e">
        <f t="shared" si="462"/>
        <v>#DIV/0!</v>
      </c>
      <c r="CI187" s="123" t="e">
        <f t="shared" si="463"/>
        <v>#DIV/0!</v>
      </c>
      <c r="CJ187" s="129">
        <f t="shared" ref="CJ187" si="518">AB187/AB188</f>
        <v>0</v>
      </c>
      <c r="CK187" s="130">
        <f t="shared" ref="CK187" si="519">AC187/AC188</f>
        <v>0</v>
      </c>
    </row>
    <row r="188" spans="1:89" ht="14.4" thickTop="1" thickBot="1" x14ac:dyDescent="0.3">
      <c r="A188" s="251" t="s">
        <v>13</v>
      </c>
      <c r="B188" s="14">
        <f t="shared" ref="B188" si="520">SUM(B165:B187)</f>
        <v>26622</v>
      </c>
      <c r="C188" s="1">
        <f t="shared" ref="C188" si="521">SUM(C165:C187)</f>
        <v>24422.663200698684</v>
      </c>
      <c r="D188" s="14">
        <f t="shared" ref="D188" si="522">SUM(D165:D187)</f>
        <v>10308</v>
      </c>
      <c r="E188" s="1">
        <f t="shared" ref="E188" si="523">SUM(E165:E187)</f>
        <v>9777.6754367154208</v>
      </c>
      <c r="F188" s="14">
        <f t="shared" ref="F188" si="524">SUM(F165:F187)</f>
        <v>17562</v>
      </c>
      <c r="G188" s="1">
        <f t="shared" ref="G188" si="525">SUM(G165:G187)</f>
        <v>16406.511548189883</v>
      </c>
      <c r="H188" s="14">
        <f t="shared" ref="H188" si="526">SUM(H165:H187)</f>
        <v>34575</v>
      </c>
      <c r="I188" s="1">
        <f t="shared" ref="I188" si="527">SUM(I165:I187)</f>
        <v>34121.468576041414</v>
      </c>
      <c r="J188" s="14">
        <f t="shared" ref="J188" si="528">SUM(J165:J187)</f>
        <v>4044</v>
      </c>
      <c r="K188" s="1">
        <f t="shared" ref="K188" si="529">SUM(K165:K187)</f>
        <v>4413.6178205907418</v>
      </c>
      <c r="L188" s="14">
        <f t="shared" ref="L188" si="530">SUM(L165:L187)</f>
        <v>12272</v>
      </c>
      <c r="M188" s="1">
        <f t="shared" ref="M188" si="531">SUM(M165:M187)</f>
        <v>14625.31431477335</v>
      </c>
      <c r="N188" s="14">
        <f t="shared" ref="N188" si="532">SUM(N165:N187)</f>
        <v>29934</v>
      </c>
      <c r="O188" s="1">
        <f t="shared" ref="O188" si="533">SUM(O165:O187)</f>
        <v>30128.78861009988</v>
      </c>
      <c r="P188" s="14">
        <f t="shared" ref="P188" si="534">SUM(P165:P187)</f>
        <v>14484</v>
      </c>
      <c r="Q188" s="1">
        <f t="shared" ref="Q188" si="535">SUM(Q165:Q187)</f>
        <v>13948.481568702422</v>
      </c>
      <c r="R188" s="14">
        <f t="shared" ref="R188" si="536">SUM(R165:R187)</f>
        <v>22484</v>
      </c>
      <c r="S188" s="1">
        <f t="shared" ref="S188" si="537">SUM(S165:S187)</f>
        <v>22858.804871419914</v>
      </c>
      <c r="T188" s="14">
        <f t="shared" ref="T188" si="538">SUM(T165:T187)</f>
        <v>2710</v>
      </c>
      <c r="U188" s="1">
        <f t="shared" ref="U188" si="539">SUM(U165:U187)</f>
        <v>3345.4056970468391</v>
      </c>
      <c r="V188" s="14">
        <f t="shared" ref="V188" si="540">SUM(V165:V187)</f>
        <v>17899</v>
      </c>
      <c r="W188" s="1">
        <f t="shared" ref="W188" si="541">SUM(W165:W187)</f>
        <v>23372.786698790369</v>
      </c>
      <c r="X188" s="14">
        <f t="shared" ref="X188" si="542">SUM(X165:X187)</f>
        <v>11947</v>
      </c>
      <c r="Y188" s="1">
        <f t="shared" ref="Y188" si="543">SUM(Y165:Y187)</f>
        <v>6756.0563720270984</v>
      </c>
      <c r="Z188" s="14">
        <f t="shared" ref="Z188" si="544">SUM(Z165:Z187)</f>
        <v>43097</v>
      </c>
      <c r="AA188" s="1">
        <f t="shared" ref="AA188" si="545">SUM(AA165:AA187)</f>
        <v>42770.425284903977</v>
      </c>
      <c r="AB188" s="166">
        <f t="shared" ref="AB188:AC188" si="546">SUM(AB164:AB187)</f>
        <v>247938</v>
      </c>
      <c r="AC188" s="167">
        <f t="shared" si="546"/>
        <v>246948</v>
      </c>
      <c r="BI188" s="251" t="s">
        <v>13</v>
      </c>
      <c r="BJ188" s="147" t="e">
        <f>SUM(BJ164:BJ187)</f>
        <v>#DIV/0!</v>
      </c>
      <c r="BK188" s="148" t="e">
        <f t="shared" ref="BK188:CK188" si="547">SUM(BK164:BK187)</f>
        <v>#DIV/0!</v>
      </c>
      <c r="BL188" s="147" t="e">
        <f t="shared" si="547"/>
        <v>#DIV/0!</v>
      </c>
      <c r="BM188" s="148" t="e">
        <f t="shared" si="547"/>
        <v>#DIV/0!</v>
      </c>
      <c r="BN188" s="147" t="e">
        <f t="shared" si="547"/>
        <v>#DIV/0!</v>
      </c>
      <c r="BO188" s="148" t="e">
        <f t="shared" si="547"/>
        <v>#DIV/0!</v>
      </c>
      <c r="BP188" s="147" t="e">
        <f t="shared" si="547"/>
        <v>#DIV/0!</v>
      </c>
      <c r="BQ188" s="148" t="e">
        <f t="shared" si="547"/>
        <v>#DIV/0!</v>
      </c>
      <c r="BR188" s="147" t="e">
        <f t="shared" si="547"/>
        <v>#DIV/0!</v>
      </c>
      <c r="BS188" s="148" t="e">
        <f t="shared" si="547"/>
        <v>#DIV/0!</v>
      </c>
      <c r="BT188" s="147" t="e">
        <f t="shared" si="547"/>
        <v>#DIV/0!</v>
      </c>
      <c r="BU188" s="148" t="e">
        <f t="shared" si="547"/>
        <v>#DIV/0!</v>
      </c>
      <c r="BV188" s="147" t="e">
        <f t="shared" si="547"/>
        <v>#DIV/0!</v>
      </c>
      <c r="BW188" s="148" t="e">
        <f t="shared" si="547"/>
        <v>#DIV/0!</v>
      </c>
      <c r="BX188" s="147" t="e">
        <f t="shared" si="547"/>
        <v>#DIV/0!</v>
      </c>
      <c r="BY188" s="148" t="e">
        <f t="shared" si="547"/>
        <v>#DIV/0!</v>
      </c>
      <c r="BZ188" s="147" t="e">
        <f t="shared" si="547"/>
        <v>#DIV/0!</v>
      </c>
      <c r="CA188" s="148" t="e">
        <f t="shared" si="547"/>
        <v>#DIV/0!</v>
      </c>
      <c r="CB188" s="147" t="e">
        <f t="shared" si="547"/>
        <v>#DIV/0!</v>
      </c>
      <c r="CC188" s="148" t="e">
        <f t="shared" si="547"/>
        <v>#DIV/0!</v>
      </c>
      <c r="CD188" s="147" t="e">
        <f t="shared" si="547"/>
        <v>#DIV/0!</v>
      </c>
      <c r="CE188" s="148" t="e">
        <f t="shared" si="547"/>
        <v>#DIV/0!</v>
      </c>
      <c r="CF188" s="147" t="e">
        <f t="shared" si="547"/>
        <v>#DIV/0!</v>
      </c>
      <c r="CG188" s="148" t="e">
        <f t="shared" si="547"/>
        <v>#DIV/0!</v>
      </c>
      <c r="CH188" s="147" t="e">
        <f t="shared" si="547"/>
        <v>#DIV/0!</v>
      </c>
      <c r="CI188" s="148" t="e">
        <f t="shared" si="547"/>
        <v>#DIV/0!</v>
      </c>
      <c r="CJ188" s="147">
        <f t="shared" si="547"/>
        <v>0.99999999999999989</v>
      </c>
      <c r="CK188" s="148">
        <f t="shared" si="547"/>
        <v>1.0000000000000002</v>
      </c>
    </row>
    <row r="189" spans="1:89" ht="13.8" thickTop="1" x14ac:dyDescent="0.25">
      <c r="A189" s="178"/>
    </row>
    <row r="191" spans="1:89" x14ac:dyDescent="0.25">
      <c r="A191" s="305">
        <f>+A160+1</f>
        <v>45145</v>
      </c>
      <c r="B191" s="305"/>
      <c r="C191" s="305"/>
      <c r="D191" s="305"/>
      <c r="BI191" s="304">
        <f>+BI160+1</f>
        <v>45145</v>
      </c>
      <c r="BJ191" s="304"/>
      <c r="BK191" s="304"/>
      <c r="BL191" s="304"/>
    </row>
    <row r="192" spans="1:89" ht="13.8" thickBot="1" x14ac:dyDescent="0.3">
      <c r="AE192" t="s">
        <v>84</v>
      </c>
    </row>
    <row r="193" spans="1:89" ht="14.4" thickTop="1" thickBot="1" x14ac:dyDescent="0.3">
      <c r="A193" s="296" t="s">
        <v>0</v>
      </c>
      <c r="B193" s="298" t="s">
        <v>1</v>
      </c>
      <c r="C193" s="299"/>
      <c r="D193" s="298" t="s">
        <v>2</v>
      </c>
      <c r="E193" s="299"/>
      <c r="F193" s="298" t="s">
        <v>3</v>
      </c>
      <c r="G193" s="299"/>
      <c r="H193" s="298" t="s">
        <v>4</v>
      </c>
      <c r="I193" s="299"/>
      <c r="J193" s="298" t="s">
        <v>5</v>
      </c>
      <c r="K193" s="299"/>
      <c r="L193" s="298" t="s">
        <v>6</v>
      </c>
      <c r="M193" s="299"/>
      <c r="N193" s="298" t="s">
        <v>7</v>
      </c>
      <c r="O193" s="299"/>
      <c r="P193" s="298" t="s">
        <v>8</v>
      </c>
      <c r="Q193" s="299"/>
      <c r="R193" s="298" t="s">
        <v>9</v>
      </c>
      <c r="S193" s="299"/>
      <c r="T193" s="298" t="s">
        <v>10</v>
      </c>
      <c r="U193" s="299"/>
      <c r="V193" s="298" t="s">
        <v>11</v>
      </c>
      <c r="W193" s="299"/>
      <c r="X193" s="298" t="s">
        <v>12</v>
      </c>
      <c r="Y193" s="299"/>
      <c r="Z193" s="300" t="s">
        <v>40</v>
      </c>
      <c r="AA193" s="301"/>
      <c r="AB193" s="302" t="s">
        <v>41</v>
      </c>
      <c r="AC193" s="303"/>
      <c r="AE193" s="296" t="s">
        <v>0</v>
      </c>
      <c r="AF193" s="298" t="s">
        <v>1</v>
      </c>
      <c r="AG193" s="299"/>
      <c r="AH193" s="298" t="s">
        <v>2</v>
      </c>
      <c r="AI193" s="299"/>
      <c r="AJ193" s="298" t="s">
        <v>3</v>
      </c>
      <c r="AK193" s="299"/>
      <c r="AL193" s="298" t="s">
        <v>4</v>
      </c>
      <c r="AM193" s="299"/>
      <c r="AN193" s="298" t="s">
        <v>5</v>
      </c>
      <c r="AO193" s="299"/>
      <c r="AP193" s="298" t="s">
        <v>6</v>
      </c>
      <c r="AQ193" s="299"/>
      <c r="AR193" s="298" t="s">
        <v>7</v>
      </c>
      <c r="AS193" s="299"/>
      <c r="AT193" s="298" t="s">
        <v>8</v>
      </c>
      <c r="AU193" s="299"/>
      <c r="AV193" s="298" t="s">
        <v>9</v>
      </c>
      <c r="AW193" s="299"/>
      <c r="AX193" s="298" t="s">
        <v>10</v>
      </c>
      <c r="AY193" s="299"/>
      <c r="AZ193" s="298" t="s">
        <v>11</v>
      </c>
      <c r="BA193" s="299"/>
      <c r="BB193" s="298" t="s">
        <v>12</v>
      </c>
      <c r="BC193" s="299"/>
      <c r="BD193" s="300" t="s">
        <v>40</v>
      </c>
      <c r="BE193" s="301"/>
      <c r="BF193" s="302" t="s">
        <v>41</v>
      </c>
      <c r="BG193" s="303"/>
      <c r="BI193" s="296" t="s">
        <v>0</v>
      </c>
      <c r="BJ193" s="298" t="s">
        <v>1</v>
      </c>
      <c r="BK193" s="299"/>
      <c r="BL193" s="298" t="s">
        <v>2</v>
      </c>
      <c r="BM193" s="299"/>
      <c r="BN193" s="298" t="s">
        <v>3</v>
      </c>
      <c r="BO193" s="299"/>
      <c r="BP193" s="298" t="s">
        <v>4</v>
      </c>
      <c r="BQ193" s="299"/>
      <c r="BR193" s="298" t="s">
        <v>5</v>
      </c>
      <c r="BS193" s="299"/>
      <c r="BT193" s="298" t="s">
        <v>6</v>
      </c>
      <c r="BU193" s="299"/>
      <c r="BV193" s="298" t="s">
        <v>7</v>
      </c>
      <c r="BW193" s="299"/>
      <c r="BX193" s="298" t="s">
        <v>8</v>
      </c>
      <c r="BY193" s="299"/>
      <c r="BZ193" s="298" t="s">
        <v>9</v>
      </c>
      <c r="CA193" s="299"/>
      <c r="CB193" s="298" t="s">
        <v>10</v>
      </c>
      <c r="CC193" s="299"/>
      <c r="CD193" s="298" t="s">
        <v>11</v>
      </c>
      <c r="CE193" s="299"/>
      <c r="CF193" s="298" t="s">
        <v>12</v>
      </c>
      <c r="CG193" s="299"/>
      <c r="CH193" s="300" t="s">
        <v>40</v>
      </c>
      <c r="CI193" s="301"/>
      <c r="CJ193" s="298" t="s">
        <v>41</v>
      </c>
      <c r="CK193" s="299"/>
    </row>
    <row r="194" spans="1:89" ht="15" thickTop="1" thickBot="1" x14ac:dyDescent="0.35">
      <c r="A194" s="297"/>
      <c r="B194" s="111" t="s">
        <v>14</v>
      </c>
      <c r="C194" s="112" t="s">
        <v>15</v>
      </c>
      <c r="D194" s="113" t="s">
        <v>14</v>
      </c>
      <c r="E194" s="114" t="s">
        <v>15</v>
      </c>
      <c r="F194" s="111" t="s">
        <v>14</v>
      </c>
      <c r="G194" s="112" t="s">
        <v>15</v>
      </c>
      <c r="H194" s="113" t="s">
        <v>14</v>
      </c>
      <c r="I194" s="114" t="s">
        <v>15</v>
      </c>
      <c r="J194" s="111" t="s">
        <v>14</v>
      </c>
      <c r="K194" s="112" t="s">
        <v>15</v>
      </c>
      <c r="L194" s="113" t="s">
        <v>14</v>
      </c>
      <c r="M194" s="111" t="s">
        <v>15</v>
      </c>
      <c r="N194" s="115" t="s">
        <v>14</v>
      </c>
      <c r="O194" s="116" t="s">
        <v>15</v>
      </c>
      <c r="P194" s="111" t="s">
        <v>14</v>
      </c>
      <c r="Q194" s="112" t="s">
        <v>15</v>
      </c>
      <c r="R194" s="113" t="s">
        <v>14</v>
      </c>
      <c r="S194" s="114" t="s">
        <v>15</v>
      </c>
      <c r="T194" s="111" t="s">
        <v>14</v>
      </c>
      <c r="U194" s="112" t="s">
        <v>15</v>
      </c>
      <c r="V194" s="113" t="s">
        <v>14</v>
      </c>
      <c r="W194" s="114" t="s">
        <v>15</v>
      </c>
      <c r="X194" s="111" t="s">
        <v>14</v>
      </c>
      <c r="Y194" s="112" t="s">
        <v>15</v>
      </c>
      <c r="Z194" s="26" t="s">
        <v>14</v>
      </c>
      <c r="AA194" s="117" t="s">
        <v>15</v>
      </c>
      <c r="AB194" s="168" t="s">
        <v>14</v>
      </c>
      <c r="AC194" s="169" t="s">
        <v>15</v>
      </c>
      <c r="AE194" s="297"/>
      <c r="AF194" s="111" t="s">
        <v>14</v>
      </c>
      <c r="AG194" s="112" t="s">
        <v>15</v>
      </c>
      <c r="AH194" s="113" t="s">
        <v>14</v>
      </c>
      <c r="AI194" s="114" t="s">
        <v>15</v>
      </c>
      <c r="AJ194" s="111" t="s">
        <v>14</v>
      </c>
      <c r="AK194" s="112" t="s">
        <v>15</v>
      </c>
      <c r="AL194" s="113" t="s">
        <v>14</v>
      </c>
      <c r="AM194" s="114" t="s">
        <v>15</v>
      </c>
      <c r="AN194" s="111" t="s">
        <v>14</v>
      </c>
      <c r="AO194" s="112" t="s">
        <v>15</v>
      </c>
      <c r="AP194" s="113" t="s">
        <v>14</v>
      </c>
      <c r="AQ194" s="111" t="s">
        <v>15</v>
      </c>
      <c r="AR194" s="115" t="s">
        <v>14</v>
      </c>
      <c r="AS194" s="116" t="s">
        <v>15</v>
      </c>
      <c r="AT194" s="111" t="s">
        <v>14</v>
      </c>
      <c r="AU194" s="112" t="s">
        <v>15</v>
      </c>
      <c r="AV194" s="113" t="s">
        <v>14</v>
      </c>
      <c r="AW194" s="114" t="s">
        <v>15</v>
      </c>
      <c r="AX194" s="111" t="s">
        <v>14</v>
      </c>
      <c r="AY194" s="112" t="s">
        <v>15</v>
      </c>
      <c r="AZ194" s="113" t="s">
        <v>14</v>
      </c>
      <c r="BA194" s="114" t="s">
        <v>15</v>
      </c>
      <c r="BB194" s="111" t="s">
        <v>14</v>
      </c>
      <c r="BC194" s="112" t="s">
        <v>15</v>
      </c>
      <c r="BD194" s="26" t="s">
        <v>14</v>
      </c>
      <c r="BE194" s="117" t="s">
        <v>15</v>
      </c>
      <c r="BF194" s="168" t="s">
        <v>14</v>
      </c>
      <c r="BG194" s="169" t="s">
        <v>15</v>
      </c>
      <c r="BI194" s="297"/>
      <c r="BJ194" s="111" t="s">
        <v>14</v>
      </c>
      <c r="BK194" s="112" t="s">
        <v>15</v>
      </c>
      <c r="BL194" s="113" t="s">
        <v>14</v>
      </c>
      <c r="BM194" s="114" t="s">
        <v>15</v>
      </c>
      <c r="BN194" s="111" t="s">
        <v>14</v>
      </c>
      <c r="BO194" s="112" t="s">
        <v>15</v>
      </c>
      <c r="BP194" s="113" t="s">
        <v>14</v>
      </c>
      <c r="BQ194" s="114" t="s">
        <v>15</v>
      </c>
      <c r="BR194" s="111" t="s">
        <v>14</v>
      </c>
      <c r="BS194" s="112" t="s">
        <v>15</v>
      </c>
      <c r="BT194" s="113" t="s">
        <v>14</v>
      </c>
      <c r="BU194" s="111" t="s">
        <v>15</v>
      </c>
      <c r="BV194" s="115" t="s">
        <v>14</v>
      </c>
      <c r="BW194" s="116" t="s">
        <v>15</v>
      </c>
      <c r="BX194" s="111" t="s">
        <v>14</v>
      </c>
      <c r="BY194" s="112" t="s">
        <v>15</v>
      </c>
      <c r="BZ194" s="113" t="s">
        <v>14</v>
      </c>
      <c r="CA194" s="114" t="s">
        <v>15</v>
      </c>
      <c r="CB194" s="111" t="s">
        <v>14</v>
      </c>
      <c r="CC194" s="112" t="s">
        <v>15</v>
      </c>
      <c r="CD194" s="113" t="s">
        <v>14</v>
      </c>
      <c r="CE194" s="114" t="s">
        <v>15</v>
      </c>
      <c r="CF194" s="111" t="s">
        <v>14</v>
      </c>
      <c r="CG194" s="112" t="s">
        <v>15</v>
      </c>
      <c r="CH194" s="26" t="s">
        <v>14</v>
      </c>
      <c r="CI194" s="117" t="s">
        <v>15</v>
      </c>
      <c r="CJ194" s="115" t="s">
        <v>14</v>
      </c>
      <c r="CK194" s="116" t="s">
        <v>15</v>
      </c>
    </row>
    <row r="195" spans="1:89" ht="13.8" thickTop="1" x14ac:dyDescent="0.25">
      <c r="A195" s="119" t="s">
        <v>16</v>
      </c>
      <c r="B195" s="120"/>
      <c r="C195" s="177"/>
      <c r="D195" s="121"/>
      <c r="E195" s="172"/>
      <c r="F195" s="120"/>
      <c r="G195" s="122"/>
      <c r="H195" s="121"/>
      <c r="I195" s="172"/>
      <c r="J195" s="120"/>
      <c r="K195" s="122"/>
      <c r="L195" s="121"/>
      <c r="M195" s="120"/>
      <c r="N195" s="171"/>
      <c r="O195" s="173"/>
      <c r="P195" s="120"/>
      <c r="Q195" s="122"/>
      <c r="R195" s="121"/>
      <c r="S195" s="172"/>
      <c r="T195" s="120"/>
      <c r="U195" s="122"/>
      <c r="V195" s="121"/>
      <c r="W195" s="172"/>
      <c r="X195" s="120"/>
      <c r="Y195" s="122"/>
      <c r="Z195" s="21"/>
      <c r="AA195" s="176"/>
      <c r="AB195" s="162">
        <f t="shared" ref="AB195:AB218" si="548">B195+D195+F195+H195+J195+L195+N195+P195+R195+T195+V195+X195+Z195</f>
        <v>0</v>
      </c>
      <c r="AC195" s="163">
        <f>C195+E195+G195+I195+K195+M195+O195+Q195+S195+U195+W195+Y195+AA195</f>
        <v>0</v>
      </c>
      <c r="AE195" s="254" t="str">
        <f>$AE$9</f>
        <v>07:00 - 07:59</v>
      </c>
      <c r="AF195" s="120">
        <f t="shared" ref="AF195:AO196" si="549">SUMIF($A$9:$A$32,$AE195,B$195:B$218)</f>
        <v>4890</v>
      </c>
      <c r="AG195" s="177">
        <f t="shared" si="549"/>
        <v>1491</v>
      </c>
      <c r="AH195" s="121">
        <f t="shared" si="549"/>
        <v>2088</v>
      </c>
      <c r="AI195" s="172">
        <f t="shared" si="549"/>
        <v>1413</v>
      </c>
      <c r="AJ195" s="120">
        <f t="shared" si="549"/>
        <v>4071</v>
      </c>
      <c r="AK195" s="122">
        <f t="shared" si="549"/>
        <v>1408</v>
      </c>
      <c r="AL195" s="121">
        <f t="shared" si="549"/>
        <v>3829</v>
      </c>
      <c r="AM195" s="172">
        <f t="shared" si="549"/>
        <v>2317</v>
      </c>
      <c r="AN195" s="120">
        <f t="shared" si="549"/>
        <v>340</v>
      </c>
      <c r="AO195" s="122">
        <f t="shared" si="549"/>
        <v>1197</v>
      </c>
      <c r="AP195" s="121">
        <f t="shared" ref="AP195:AY196" si="550">SUMIF($A$9:$A$32,$AE195,L$195:L$218)</f>
        <v>808</v>
      </c>
      <c r="AQ195" s="120">
        <f t="shared" si="550"/>
        <v>4082</v>
      </c>
      <c r="AR195" s="171">
        <f t="shared" si="550"/>
        <v>2935</v>
      </c>
      <c r="AS195" s="173">
        <f t="shared" si="550"/>
        <v>5124</v>
      </c>
      <c r="AT195" s="120">
        <f t="shared" si="550"/>
        <v>2411</v>
      </c>
      <c r="AU195" s="122">
        <f t="shared" si="550"/>
        <v>2759</v>
      </c>
      <c r="AV195" s="121">
        <f t="shared" si="550"/>
        <v>3134</v>
      </c>
      <c r="AW195" s="172">
        <f t="shared" si="550"/>
        <v>2534</v>
      </c>
      <c r="AX195" s="120">
        <f t="shared" si="550"/>
        <v>364</v>
      </c>
      <c r="AY195" s="122">
        <f t="shared" si="550"/>
        <v>1995</v>
      </c>
      <c r="AZ195" s="121">
        <f t="shared" ref="AZ195:BE196" si="551">SUMIF($A$9:$A$32,$AE195,V$195:V$218)</f>
        <v>1069</v>
      </c>
      <c r="BA195" s="172">
        <f t="shared" si="551"/>
        <v>4143</v>
      </c>
      <c r="BB195" s="120">
        <f t="shared" si="551"/>
        <v>2361</v>
      </c>
      <c r="BC195" s="122">
        <f t="shared" si="551"/>
        <v>2410</v>
      </c>
      <c r="BD195" s="21">
        <f t="shared" si="551"/>
        <v>5248</v>
      </c>
      <c r="BE195" s="176">
        <f t="shared" si="551"/>
        <v>3222</v>
      </c>
      <c r="BF195" s="162">
        <f>AF195+AH195+AJ195+AL195+AN195+AP195+AR195+AT195+AV195+AX195+AZ195+BB195+BD195</f>
        <v>33548</v>
      </c>
      <c r="BG195" s="163">
        <f>AG195+AI195+AK195+AM195+AO195+AQ195+AS195+AU195+AW195+AY195+BA195+BC195+BE195</f>
        <v>34095</v>
      </c>
      <c r="BI195" s="119" t="s">
        <v>16</v>
      </c>
      <c r="BJ195" s="290" t="e">
        <f>B195/$AB195</f>
        <v>#DIV/0!</v>
      </c>
      <c r="BK195" s="124" t="e">
        <f>C195/$AC195</f>
        <v>#DIV/0!</v>
      </c>
      <c r="BL195" s="125" t="e">
        <f t="shared" ref="BL195:BL218" si="552">D195/$AB195</f>
        <v>#DIV/0!</v>
      </c>
      <c r="BM195" s="126" t="e">
        <f t="shared" ref="BM195:BM218" si="553">E195/$AC195</f>
        <v>#DIV/0!</v>
      </c>
      <c r="BN195" s="123" t="e">
        <f t="shared" ref="BN195:BN218" si="554">F195/$AB195</f>
        <v>#DIV/0!</v>
      </c>
      <c r="BO195" s="124" t="e">
        <f t="shared" ref="BO195:BO218" si="555">G195/$AC195</f>
        <v>#DIV/0!</v>
      </c>
      <c r="BP195" s="125" t="e">
        <f t="shared" ref="BP195:BP218" si="556">H195/$AB195</f>
        <v>#DIV/0!</v>
      </c>
      <c r="BQ195" s="126" t="e">
        <f t="shared" ref="BQ195:BQ218" si="557">I195/$AC195</f>
        <v>#DIV/0!</v>
      </c>
      <c r="BR195" s="123" t="e">
        <f t="shared" ref="BR195:BR218" si="558">J195/$AB195</f>
        <v>#DIV/0!</v>
      </c>
      <c r="BS195" s="124" t="e">
        <f t="shared" ref="BS195:BS218" si="559">K195/$AC195</f>
        <v>#DIV/0!</v>
      </c>
      <c r="BT195" s="125" t="e">
        <f t="shared" ref="BT195:BT218" si="560">L195/$AB195</f>
        <v>#DIV/0!</v>
      </c>
      <c r="BU195" s="123" t="e">
        <f t="shared" ref="BU195:BU218" si="561">M195/$AC195</f>
        <v>#DIV/0!</v>
      </c>
      <c r="BV195" s="127" t="e">
        <f t="shared" ref="BV195:BV218" si="562">N195/$AB195</f>
        <v>#DIV/0!</v>
      </c>
      <c r="BW195" s="128" t="e">
        <f t="shared" ref="BW195:BW218" si="563">O195/$AC195</f>
        <v>#DIV/0!</v>
      </c>
      <c r="BX195" s="123" t="e">
        <f t="shared" ref="BX195:BX218" si="564">P195/$AB195</f>
        <v>#DIV/0!</v>
      </c>
      <c r="BY195" s="124" t="e">
        <f t="shared" ref="BY195:BY218" si="565">Q195/$AC195</f>
        <v>#DIV/0!</v>
      </c>
      <c r="BZ195" s="125" t="e">
        <f t="shared" ref="BZ195:BZ218" si="566">R195/$AB195</f>
        <v>#DIV/0!</v>
      </c>
      <c r="CA195" s="126" t="e">
        <f t="shared" ref="CA195:CA218" si="567">S195/$AC195</f>
        <v>#DIV/0!</v>
      </c>
      <c r="CB195" s="123" t="e">
        <f t="shared" ref="CB195:CB218" si="568">T195/$AB195</f>
        <v>#DIV/0!</v>
      </c>
      <c r="CC195" s="124" t="e">
        <f t="shared" ref="CC195:CC218" si="569">U195/$AC195</f>
        <v>#DIV/0!</v>
      </c>
      <c r="CD195" s="125" t="e">
        <f t="shared" ref="CD195:CD218" si="570">V195/$AB195</f>
        <v>#DIV/0!</v>
      </c>
      <c r="CE195" s="126" t="e">
        <f t="shared" ref="CE195:CE218" si="571">W195/$AC195</f>
        <v>#DIV/0!</v>
      </c>
      <c r="CF195" s="123" t="e">
        <f t="shared" ref="CF195:CF218" si="572">X195/$AB195</f>
        <v>#DIV/0!</v>
      </c>
      <c r="CG195" s="124" t="e">
        <f t="shared" ref="CG195:CG218" si="573">Y195/$AC195</f>
        <v>#DIV/0!</v>
      </c>
      <c r="CH195" s="123" t="e">
        <f t="shared" ref="CH195:CH218" si="574">Z195/$AB195</f>
        <v>#DIV/0!</v>
      </c>
      <c r="CI195" s="124" t="e">
        <f t="shared" ref="CI195:CI218" si="575">AA195/$AC195</f>
        <v>#DIV/0!</v>
      </c>
      <c r="CJ195" s="129">
        <f t="shared" ref="CJ195" si="576">AB195/AB219</f>
        <v>0</v>
      </c>
      <c r="CK195" s="130">
        <f t="shared" ref="CK195" si="577">AC195/AC219</f>
        <v>0</v>
      </c>
    </row>
    <row r="196" spans="1:89" x14ac:dyDescent="0.25">
      <c r="A196" s="131" t="s">
        <v>17</v>
      </c>
      <c r="B196" s="180">
        <v>701</v>
      </c>
      <c r="C196" s="181">
        <v>0</v>
      </c>
      <c r="D196" s="182">
        <v>535</v>
      </c>
      <c r="E196" s="183">
        <v>2</v>
      </c>
      <c r="F196" s="180">
        <v>1223</v>
      </c>
      <c r="G196" s="184">
        <v>8</v>
      </c>
      <c r="H196" s="182">
        <v>921</v>
      </c>
      <c r="I196" s="183">
        <v>38</v>
      </c>
      <c r="J196" s="180">
        <v>14</v>
      </c>
      <c r="K196" s="184">
        <v>41</v>
      </c>
      <c r="L196" s="182">
        <v>40</v>
      </c>
      <c r="M196" s="180">
        <v>158</v>
      </c>
      <c r="N196" s="185">
        <v>356</v>
      </c>
      <c r="O196" s="186">
        <v>271</v>
      </c>
      <c r="P196" s="180">
        <v>94</v>
      </c>
      <c r="Q196" s="184">
        <v>87</v>
      </c>
      <c r="R196" s="182">
        <v>45</v>
      </c>
      <c r="S196" s="183">
        <v>118</v>
      </c>
      <c r="T196" s="180">
        <v>0</v>
      </c>
      <c r="U196" s="184">
        <v>0</v>
      </c>
      <c r="V196" s="182">
        <v>10</v>
      </c>
      <c r="W196" s="183">
        <v>0</v>
      </c>
      <c r="X196" s="180">
        <v>2</v>
      </c>
      <c r="Y196" s="184">
        <v>0</v>
      </c>
      <c r="Z196" s="182">
        <v>0</v>
      </c>
      <c r="AA196" s="180">
        <v>0</v>
      </c>
      <c r="AB196" s="162">
        <f t="shared" si="548"/>
        <v>3941</v>
      </c>
      <c r="AC196" s="165">
        <f t="shared" ref="AC196:AC218" si="578">SUM(C196,E196,G196,I196,K196,M196,O196,Q196,S196,U196,W196,Y196,AA196)</f>
        <v>723</v>
      </c>
      <c r="AE196" s="256" t="str">
        <f>$AE$10</f>
        <v>08:00 - 08:59</v>
      </c>
      <c r="AF196" s="120">
        <f t="shared" si="549"/>
        <v>4360</v>
      </c>
      <c r="AG196" s="181">
        <f t="shared" si="549"/>
        <v>1146</v>
      </c>
      <c r="AH196" s="182">
        <f t="shared" si="549"/>
        <v>1713</v>
      </c>
      <c r="AI196" s="183">
        <f t="shared" si="549"/>
        <v>1131</v>
      </c>
      <c r="AJ196" s="180">
        <f t="shared" si="549"/>
        <v>2994</v>
      </c>
      <c r="AK196" s="184">
        <f t="shared" si="549"/>
        <v>1144</v>
      </c>
      <c r="AL196" s="182">
        <f t="shared" si="549"/>
        <v>3909</v>
      </c>
      <c r="AM196" s="183">
        <f t="shared" si="549"/>
        <v>2264</v>
      </c>
      <c r="AN196" s="180">
        <f t="shared" si="549"/>
        <v>319</v>
      </c>
      <c r="AO196" s="184">
        <f t="shared" si="549"/>
        <v>1111</v>
      </c>
      <c r="AP196" s="182">
        <f t="shared" si="550"/>
        <v>733</v>
      </c>
      <c r="AQ196" s="180">
        <f t="shared" si="550"/>
        <v>4169</v>
      </c>
      <c r="AR196" s="185">
        <f t="shared" si="550"/>
        <v>2279</v>
      </c>
      <c r="AS196" s="186">
        <f t="shared" si="550"/>
        <v>4773</v>
      </c>
      <c r="AT196" s="180">
        <f t="shared" si="550"/>
        <v>1777</v>
      </c>
      <c r="AU196" s="184">
        <f t="shared" si="550"/>
        <v>2495</v>
      </c>
      <c r="AV196" s="182">
        <f t="shared" si="550"/>
        <v>2775</v>
      </c>
      <c r="AW196" s="183">
        <f t="shared" si="550"/>
        <v>1992</v>
      </c>
      <c r="AX196" s="180">
        <f t="shared" si="550"/>
        <v>256</v>
      </c>
      <c r="AY196" s="184">
        <f t="shared" si="550"/>
        <v>1580</v>
      </c>
      <c r="AZ196" s="182">
        <f t="shared" si="551"/>
        <v>872</v>
      </c>
      <c r="BA196" s="183">
        <f t="shared" si="551"/>
        <v>3441</v>
      </c>
      <c r="BB196" s="180">
        <f t="shared" si="551"/>
        <v>1683</v>
      </c>
      <c r="BC196" s="184">
        <f t="shared" si="551"/>
        <v>2013</v>
      </c>
      <c r="BD196" s="182">
        <f t="shared" si="551"/>
        <v>4854</v>
      </c>
      <c r="BE196" s="180">
        <f t="shared" si="551"/>
        <v>2921</v>
      </c>
      <c r="BF196" s="164">
        <f>SUM(AF196,AH196,AJ196,AL196,AN196,AP196,AR196,AT196,AV196,AX196,AZ196,BB196,BD196)</f>
        <v>28524</v>
      </c>
      <c r="BG196" s="165">
        <f>SUM(AG196,AI196,AK196,AM196,AO196,AQ196,AS196,AU196,AW196,AY196,BA196,BC196,BE196)</f>
        <v>30180</v>
      </c>
      <c r="BI196" s="131" t="s">
        <v>17</v>
      </c>
      <c r="BJ196" s="123">
        <f t="shared" ref="BJ196:BJ218" si="579">B196/$AB196</f>
        <v>0.17787363613296117</v>
      </c>
      <c r="BK196" s="124">
        <f t="shared" ref="BK196:BK218" si="580">C196/$AC196</f>
        <v>0</v>
      </c>
      <c r="BL196" s="125">
        <f t="shared" si="552"/>
        <v>0.13575234712002029</v>
      </c>
      <c r="BM196" s="126">
        <f t="shared" si="553"/>
        <v>2.7662517289073307E-3</v>
      </c>
      <c r="BN196" s="123">
        <f t="shared" si="554"/>
        <v>0.31032732808931746</v>
      </c>
      <c r="BO196" s="124">
        <f t="shared" si="555"/>
        <v>1.1065006915629323E-2</v>
      </c>
      <c r="BP196" s="125">
        <f t="shared" si="556"/>
        <v>0.23369703121035271</v>
      </c>
      <c r="BQ196" s="126">
        <f t="shared" si="557"/>
        <v>5.2558782849239281E-2</v>
      </c>
      <c r="BR196" s="123">
        <f t="shared" si="558"/>
        <v>3.552397868561279E-3</v>
      </c>
      <c r="BS196" s="124">
        <f t="shared" si="559"/>
        <v>5.6708160442600276E-2</v>
      </c>
      <c r="BT196" s="125">
        <f t="shared" si="560"/>
        <v>1.0149708195889368E-2</v>
      </c>
      <c r="BU196" s="123">
        <f t="shared" si="561"/>
        <v>0.21853388658367912</v>
      </c>
      <c r="BV196" s="127">
        <f t="shared" si="562"/>
        <v>9.033240294341538E-2</v>
      </c>
      <c r="BW196" s="128">
        <f t="shared" si="563"/>
        <v>0.37482710926694329</v>
      </c>
      <c r="BX196" s="123">
        <f t="shared" si="564"/>
        <v>2.3851814260340016E-2</v>
      </c>
      <c r="BY196" s="124">
        <f t="shared" si="565"/>
        <v>0.12033195020746888</v>
      </c>
      <c r="BZ196" s="125">
        <f t="shared" si="566"/>
        <v>1.1418421720375539E-2</v>
      </c>
      <c r="CA196" s="126">
        <f t="shared" si="567"/>
        <v>0.16320885200553251</v>
      </c>
      <c r="CB196" s="123">
        <f t="shared" si="568"/>
        <v>0</v>
      </c>
      <c r="CC196" s="124">
        <f t="shared" si="569"/>
        <v>0</v>
      </c>
      <c r="CD196" s="125">
        <f t="shared" si="570"/>
        <v>2.5374270489723419E-3</v>
      </c>
      <c r="CE196" s="126">
        <f t="shared" si="571"/>
        <v>0</v>
      </c>
      <c r="CF196" s="123">
        <f t="shared" si="572"/>
        <v>5.0748540979446844E-4</v>
      </c>
      <c r="CG196" s="124">
        <f t="shared" si="573"/>
        <v>0</v>
      </c>
      <c r="CH196" s="125">
        <f t="shared" si="574"/>
        <v>0</v>
      </c>
      <c r="CI196" s="123">
        <f t="shared" si="575"/>
        <v>0</v>
      </c>
      <c r="CJ196" s="129">
        <f t="shared" ref="CJ196" si="581">AB196/AB219</f>
        <v>9.3474347327999856E-3</v>
      </c>
      <c r="CK196" s="130">
        <f t="shared" ref="CK196" si="582">AC196/AC219</f>
        <v>1.7202407861238668E-3</v>
      </c>
    </row>
    <row r="197" spans="1:89" ht="13.8" thickBot="1" x14ac:dyDescent="0.3">
      <c r="A197" s="139" t="s">
        <v>18</v>
      </c>
      <c r="B197" s="187">
        <v>3105</v>
      </c>
      <c r="C197" s="188">
        <v>408</v>
      </c>
      <c r="D197" s="189">
        <v>1480</v>
      </c>
      <c r="E197" s="190">
        <v>398</v>
      </c>
      <c r="F197" s="187">
        <v>3233</v>
      </c>
      <c r="G197" s="191">
        <v>476</v>
      </c>
      <c r="H197" s="189">
        <v>2820</v>
      </c>
      <c r="I197" s="190">
        <v>834</v>
      </c>
      <c r="J197" s="187">
        <v>132</v>
      </c>
      <c r="K197" s="191">
        <v>435</v>
      </c>
      <c r="L197" s="189">
        <v>399</v>
      </c>
      <c r="M197" s="187">
        <v>1461</v>
      </c>
      <c r="N197" s="192">
        <v>2049</v>
      </c>
      <c r="O197" s="193">
        <v>2449</v>
      </c>
      <c r="P197" s="187">
        <v>805</v>
      </c>
      <c r="Q197" s="191">
        <v>1308</v>
      </c>
      <c r="R197" s="189">
        <v>1292</v>
      </c>
      <c r="S197" s="190">
        <v>1460</v>
      </c>
      <c r="T197" s="187">
        <v>127</v>
      </c>
      <c r="U197" s="191">
        <v>764</v>
      </c>
      <c r="V197" s="189">
        <v>554</v>
      </c>
      <c r="W197" s="190">
        <v>1918</v>
      </c>
      <c r="X197" s="187">
        <v>1417</v>
      </c>
      <c r="Y197" s="191">
        <v>1143</v>
      </c>
      <c r="Z197" s="189">
        <v>3339</v>
      </c>
      <c r="AA197" s="187">
        <v>2090</v>
      </c>
      <c r="AB197" s="162">
        <f t="shared" si="548"/>
        <v>20752</v>
      </c>
      <c r="AC197" s="165">
        <f t="shared" si="578"/>
        <v>15144</v>
      </c>
      <c r="AE197" s="254"/>
      <c r="AF197" s="120"/>
      <c r="AG197" s="188"/>
      <c r="AH197" s="189"/>
      <c r="AI197" s="190"/>
      <c r="AJ197" s="187"/>
      <c r="AK197" s="191"/>
      <c r="AL197" s="189"/>
      <c r="AM197" s="190"/>
      <c r="AN197" s="187"/>
      <c r="AO197" s="191"/>
      <c r="AP197" s="189"/>
      <c r="AQ197" s="187"/>
      <c r="AR197" s="192"/>
      <c r="AS197" s="193"/>
      <c r="AT197" s="187"/>
      <c r="AU197" s="191"/>
      <c r="AV197" s="189"/>
      <c r="AW197" s="190"/>
      <c r="AX197" s="187"/>
      <c r="AY197" s="191"/>
      <c r="AZ197" s="189"/>
      <c r="BA197" s="190"/>
      <c r="BB197" s="187"/>
      <c r="BC197" s="191"/>
      <c r="BD197" s="189"/>
      <c r="BE197" s="187"/>
      <c r="BF197" s="164"/>
      <c r="BG197" s="165"/>
      <c r="BI197" s="139" t="s">
        <v>18</v>
      </c>
      <c r="BJ197" s="123">
        <f t="shared" si="579"/>
        <v>0.14962413261372398</v>
      </c>
      <c r="BK197" s="124">
        <f t="shared" si="580"/>
        <v>2.694136291600634E-2</v>
      </c>
      <c r="BL197" s="125">
        <f t="shared" si="552"/>
        <v>7.1318427139552817E-2</v>
      </c>
      <c r="BM197" s="126">
        <f t="shared" si="553"/>
        <v>2.6281035393555204E-2</v>
      </c>
      <c r="BN197" s="123">
        <f t="shared" si="554"/>
        <v>0.15579221279876637</v>
      </c>
      <c r="BO197" s="124">
        <f t="shared" si="555"/>
        <v>3.1431590068674062E-2</v>
      </c>
      <c r="BP197" s="125">
        <f t="shared" si="556"/>
        <v>0.1358905165767155</v>
      </c>
      <c r="BQ197" s="126">
        <f t="shared" si="557"/>
        <v>5.5071315372424726E-2</v>
      </c>
      <c r="BR197" s="123">
        <f t="shared" si="558"/>
        <v>6.3608326908249808E-3</v>
      </c>
      <c r="BS197" s="124">
        <f t="shared" si="559"/>
        <v>2.8724247226624405E-2</v>
      </c>
      <c r="BT197" s="125">
        <f t="shared" si="560"/>
        <v>1.9227062451811872E-2</v>
      </c>
      <c r="BU197" s="123">
        <f t="shared" si="561"/>
        <v>9.6473851030110941E-2</v>
      </c>
      <c r="BV197" s="127">
        <f t="shared" si="562"/>
        <v>9.8737471087124135E-2</v>
      </c>
      <c r="BW197" s="128">
        <f t="shared" si="563"/>
        <v>0.16171421024828314</v>
      </c>
      <c r="BX197" s="123">
        <f t="shared" si="564"/>
        <v>3.8791441788743254E-2</v>
      </c>
      <c r="BY197" s="124">
        <f t="shared" si="565"/>
        <v>8.6370839936608559E-2</v>
      </c>
      <c r="BZ197" s="125">
        <f t="shared" si="566"/>
        <v>6.2259059367771784E-2</v>
      </c>
      <c r="CA197" s="126">
        <f t="shared" si="567"/>
        <v>9.640781827786582E-2</v>
      </c>
      <c r="CB197" s="123">
        <f t="shared" si="568"/>
        <v>6.119892058596762E-3</v>
      </c>
      <c r="CC197" s="124">
        <f t="shared" si="569"/>
        <v>5.0449022715266773E-2</v>
      </c>
      <c r="CD197" s="125">
        <f t="shared" si="570"/>
        <v>2.6696222050886662E-2</v>
      </c>
      <c r="CE197" s="126">
        <f t="shared" si="571"/>
        <v>0.12665081880612783</v>
      </c>
      <c r="CF197" s="123">
        <f t="shared" si="572"/>
        <v>6.8282575173477258E-2</v>
      </c>
      <c r="CG197" s="124">
        <f t="shared" si="573"/>
        <v>7.5475435816164824E-2</v>
      </c>
      <c r="CH197" s="125">
        <f t="shared" si="574"/>
        <v>0.16090015420200462</v>
      </c>
      <c r="CI197" s="123">
        <f t="shared" si="575"/>
        <v>0.13800845219228738</v>
      </c>
      <c r="CJ197" s="129">
        <f t="shared" ref="CJ197" si="583">AB197/AB219</f>
        <v>4.9220493675479648E-2</v>
      </c>
      <c r="CK197" s="130">
        <f t="shared" ref="CK197" si="584">AC197/AC219</f>
        <v>3.603226343715054E-2</v>
      </c>
    </row>
    <row r="198" spans="1:89" ht="14.4" thickTop="1" thickBot="1" x14ac:dyDescent="0.3">
      <c r="A198" s="131" t="s">
        <v>19</v>
      </c>
      <c r="B198" s="180">
        <v>4910</v>
      </c>
      <c r="C198" s="181">
        <v>1409</v>
      </c>
      <c r="D198" s="182">
        <v>1789</v>
      </c>
      <c r="E198" s="183">
        <v>1065</v>
      </c>
      <c r="F198" s="180">
        <v>3969</v>
      </c>
      <c r="G198" s="184">
        <v>1409</v>
      </c>
      <c r="H198" s="182">
        <v>3974</v>
      </c>
      <c r="I198" s="183">
        <v>2073</v>
      </c>
      <c r="J198" s="180">
        <v>238</v>
      </c>
      <c r="K198" s="184">
        <v>933</v>
      </c>
      <c r="L198" s="182">
        <v>705</v>
      </c>
      <c r="M198" s="180">
        <v>2859</v>
      </c>
      <c r="N198" s="185">
        <v>2669</v>
      </c>
      <c r="O198" s="186">
        <v>3958</v>
      </c>
      <c r="P198" s="180">
        <v>1733</v>
      </c>
      <c r="Q198" s="184">
        <v>2435</v>
      </c>
      <c r="R198" s="182">
        <v>2600</v>
      </c>
      <c r="S198" s="183">
        <v>2189</v>
      </c>
      <c r="T198" s="180">
        <v>298</v>
      </c>
      <c r="U198" s="184">
        <v>1550</v>
      </c>
      <c r="V198" s="182">
        <v>953</v>
      </c>
      <c r="W198" s="183">
        <v>3771</v>
      </c>
      <c r="X198" s="180">
        <v>2044</v>
      </c>
      <c r="Y198" s="184">
        <v>1774</v>
      </c>
      <c r="Z198" s="182">
        <v>5070</v>
      </c>
      <c r="AA198" s="180">
        <v>2996</v>
      </c>
      <c r="AB198" s="162">
        <f t="shared" si="548"/>
        <v>30952</v>
      </c>
      <c r="AC198" s="165">
        <f t="shared" si="578"/>
        <v>28421</v>
      </c>
      <c r="AE198" s="251" t="s">
        <v>13</v>
      </c>
      <c r="AF198" s="14">
        <f t="shared" ref="AF198:BG198" si="585">SUM(AF195:AF197)</f>
        <v>9250</v>
      </c>
      <c r="AG198" s="1">
        <f t="shared" si="585"/>
        <v>2637</v>
      </c>
      <c r="AH198" s="14">
        <f t="shared" si="585"/>
        <v>3801</v>
      </c>
      <c r="AI198" s="1">
        <f t="shared" si="585"/>
        <v>2544</v>
      </c>
      <c r="AJ198" s="14">
        <f t="shared" si="585"/>
        <v>7065</v>
      </c>
      <c r="AK198" s="1">
        <f t="shared" si="585"/>
        <v>2552</v>
      </c>
      <c r="AL198" s="14">
        <f t="shared" si="585"/>
        <v>7738</v>
      </c>
      <c r="AM198" s="1">
        <f t="shared" si="585"/>
        <v>4581</v>
      </c>
      <c r="AN198" s="14">
        <f t="shared" si="585"/>
        <v>659</v>
      </c>
      <c r="AO198" s="1">
        <f t="shared" si="585"/>
        <v>2308</v>
      </c>
      <c r="AP198" s="14">
        <f t="shared" si="585"/>
        <v>1541</v>
      </c>
      <c r="AQ198" s="1">
        <f t="shared" si="585"/>
        <v>8251</v>
      </c>
      <c r="AR198" s="14">
        <f t="shared" si="585"/>
        <v>5214</v>
      </c>
      <c r="AS198" s="1">
        <f t="shared" si="585"/>
        <v>9897</v>
      </c>
      <c r="AT198" s="14">
        <f t="shared" si="585"/>
        <v>4188</v>
      </c>
      <c r="AU198" s="1">
        <f t="shared" si="585"/>
        <v>5254</v>
      </c>
      <c r="AV198" s="14">
        <f t="shared" si="585"/>
        <v>5909</v>
      </c>
      <c r="AW198" s="1">
        <f t="shared" si="585"/>
        <v>4526</v>
      </c>
      <c r="AX198" s="14">
        <f t="shared" si="585"/>
        <v>620</v>
      </c>
      <c r="AY198" s="1">
        <f t="shared" si="585"/>
        <v>3575</v>
      </c>
      <c r="AZ198" s="14">
        <f t="shared" si="585"/>
        <v>1941</v>
      </c>
      <c r="BA198" s="1">
        <f t="shared" si="585"/>
        <v>7584</v>
      </c>
      <c r="BB198" s="14">
        <f t="shared" si="585"/>
        <v>4044</v>
      </c>
      <c r="BC198" s="1">
        <f t="shared" si="585"/>
        <v>4423</v>
      </c>
      <c r="BD198" s="14">
        <f t="shared" si="585"/>
        <v>10102</v>
      </c>
      <c r="BE198" s="1">
        <f t="shared" si="585"/>
        <v>6143</v>
      </c>
      <c r="BF198" s="166">
        <f t="shared" si="585"/>
        <v>62072</v>
      </c>
      <c r="BG198" s="167">
        <f t="shared" si="585"/>
        <v>64275</v>
      </c>
      <c r="BI198" s="131" t="s">
        <v>19</v>
      </c>
      <c r="BJ198" s="123">
        <f t="shared" si="579"/>
        <v>0.15863272163349704</v>
      </c>
      <c r="BK198" s="124">
        <f t="shared" si="580"/>
        <v>4.9576017733366173E-2</v>
      </c>
      <c r="BL198" s="125">
        <f t="shared" si="552"/>
        <v>5.7799172912897392E-2</v>
      </c>
      <c r="BM198" s="126">
        <f t="shared" si="553"/>
        <v>3.7472291615354841E-2</v>
      </c>
      <c r="BN198" s="123">
        <f t="shared" si="554"/>
        <v>0.12823080899457223</v>
      </c>
      <c r="BO198" s="124">
        <f t="shared" si="555"/>
        <v>4.9576017733366173E-2</v>
      </c>
      <c r="BP198" s="125">
        <f t="shared" si="556"/>
        <v>0.12839234944430086</v>
      </c>
      <c r="BQ198" s="126">
        <f t="shared" si="557"/>
        <v>7.293902396115548E-2</v>
      </c>
      <c r="BR198" s="123">
        <f t="shared" si="558"/>
        <v>7.6893254070819336E-3</v>
      </c>
      <c r="BS198" s="124">
        <f t="shared" si="559"/>
        <v>3.2827838570071426E-2</v>
      </c>
      <c r="BT198" s="125">
        <f t="shared" si="560"/>
        <v>2.2777203411734299E-2</v>
      </c>
      <c r="BU198" s="123">
        <f t="shared" si="561"/>
        <v>0.10059463073079765</v>
      </c>
      <c r="BV198" s="127">
        <f t="shared" si="562"/>
        <v>8.6230292065133107E-2</v>
      </c>
      <c r="BW198" s="128">
        <f t="shared" si="563"/>
        <v>0.13926322085781639</v>
      </c>
      <c r="BX198" s="123">
        <f t="shared" si="564"/>
        <v>5.5989919875936933E-2</v>
      </c>
      <c r="BY198" s="124">
        <f t="shared" si="565"/>
        <v>8.567608458534183E-2</v>
      </c>
      <c r="BZ198" s="125">
        <f t="shared" si="566"/>
        <v>8.4001033858878263E-2</v>
      </c>
      <c r="CA198" s="126">
        <f t="shared" si="567"/>
        <v>7.7020513000950003E-2</v>
      </c>
      <c r="CB198" s="123">
        <f t="shared" si="568"/>
        <v>9.6278108038252777E-3</v>
      </c>
      <c r="CC198" s="124">
        <f t="shared" si="569"/>
        <v>5.4537138031737098E-2</v>
      </c>
      <c r="CD198" s="125">
        <f t="shared" si="570"/>
        <v>3.0789609718273457E-2</v>
      </c>
      <c r="CE198" s="126">
        <f t="shared" si="571"/>
        <v>0.1326835790436649</v>
      </c>
      <c r="CF198" s="123">
        <f t="shared" si="572"/>
        <v>6.6037735849056603E-2</v>
      </c>
      <c r="CG198" s="124">
        <f t="shared" si="573"/>
        <v>6.2418634108581686E-2</v>
      </c>
      <c r="CH198" s="125">
        <f t="shared" si="574"/>
        <v>0.16380201602481262</v>
      </c>
      <c r="CI198" s="123">
        <f t="shared" si="575"/>
        <v>0.10541501002779635</v>
      </c>
      <c r="CJ198" s="129">
        <f t="shared" ref="CJ198" si="586">AB198/AB219</f>
        <v>7.3413296079580095E-2</v>
      </c>
      <c r="CK198" s="130">
        <f t="shared" ref="CK198" si="587">AC198/AC219</f>
        <v>6.7622355992291036E-2</v>
      </c>
    </row>
    <row r="199" spans="1:89" ht="13.8" thickTop="1" x14ac:dyDescent="0.25">
      <c r="A199" s="139" t="s">
        <v>20</v>
      </c>
      <c r="B199" s="266">
        <v>4890</v>
      </c>
      <c r="C199" s="267">
        <v>1491</v>
      </c>
      <c r="D199" s="268">
        <v>2088</v>
      </c>
      <c r="E199" s="269">
        <v>1413</v>
      </c>
      <c r="F199" s="266">
        <v>4071</v>
      </c>
      <c r="G199" s="270">
        <v>1408</v>
      </c>
      <c r="H199" s="268">
        <v>3829</v>
      </c>
      <c r="I199" s="269">
        <v>2317</v>
      </c>
      <c r="J199" s="266">
        <v>340</v>
      </c>
      <c r="K199" s="270">
        <v>1197</v>
      </c>
      <c r="L199" s="268">
        <v>808</v>
      </c>
      <c r="M199" s="266">
        <v>4082</v>
      </c>
      <c r="N199" s="271">
        <v>2935</v>
      </c>
      <c r="O199" s="272">
        <v>5124</v>
      </c>
      <c r="P199" s="266">
        <v>2411</v>
      </c>
      <c r="Q199" s="270">
        <v>2759</v>
      </c>
      <c r="R199" s="268">
        <v>3134</v>
      </c>
      <c r="S199" s="269">
        <v>2534</v>
      </c>
      <c r="T199" s="266">
        <v>364</v>
      </c>
      <c r="U199" s="270">
        <v>1995</v>
      </c>
      <c r="V199" s="268">
        <v>1069</v>
      </c>
      <c r="W199" s="269">
        <v>4143</v>
      </c>
      <c r="X199" s="266">
        <v>2361</v>
      </c>
      <c r="Y199" s="270">
        <v>2410</v>
      </c>
      <c r="Z199" s="268">
        <v>5248</v>
      </c>
      <c r="AA199" s="266">
        <v>3222</v>
      </c>
      <c r="AB199" s="286">
        <f t="shared" si="548"/>
        <v>33548</v>
      </c>
      <c r="AC199" s="287">
        <f t="shared" si="578"/>
        <v>34095</v>
      </c>
      <c r="BI199" s="139" t="s">
        <v>20</v>
      </c>
      <c r="BJ199" s="123">
        <f t="shared" si="579"/>
        <v>0.14576129724573744</v>
      </c>
      <c r="BK199" s="124">
        <f t="shared" si="580"/>
        <v>4.3730752309722835E-2</v>
      </c>
      <c r="BL199" s="125">
        <f t="shared" si="552"/>
        <v>6.2239179682842496E-2</v>
      </c>
      <c r="BM199" s="126">
        <f t="shared" si="553"/>
        <v>4.1443026836779584E-2</v>
      </c>
      <c r="BN199" s="123">
        <f t="shared" si="554"/>
        <v>0.12134851555979492</v>
      </c>
      <c r="BO199" s="124">
        <f t="shared" si="555"/>
        <v>4.1296377768001172E-2</v>
      </c>
      <c r="BP199" s="125">
        <f t="shared" si="556"/>
        <v>0.11413497078812448</v>
      </c>
      <c r="BQ199" s="126">
        <f t="shared" si="557"/>
        <v>6.7957178471916707E-2</v>
      </c>
      <c r="BR199" s="123">
        <f t="shared" si="558"/>
        <v>1.0134732323834507E-2</v>
      </c>
      <c r="BS199" s="124">
        <f t="shared" si="559"/>
        <v>3.5107787065552135E-2</v>
      </c>
      <c r="BT199" s="125">
        <f t="shared" si="560"/>
        <v>2.4084893287230236E-2</v>
      </c>
      <c r="BU199" s="123">
        <f t="shared" si="561"/>
        <v>0.11972429975069658</v>
      </c>
      <c r="BV199" s="127">
        <f t="shared" si="562"/>
        <v>8.7486586383689044E-2</v>
      </c>
      <c r="BW199" s="128">
        <f t="shared" si="563"/>
        <v>0.15028596568411789</v>
      </c>
      <c r="BX199" s="123">
        <f t="shared" si="564"/>
        <v>7.1867175390485274E-2</v>
      </c>
      <c r="BY199" s="124">
        <f t="shared" si="565"/>
        <v>8.092095615192843E-2</v>
      </c>
      <c r="BZ199" s="125">
        <f t="shared" si="566"/>
        <v>9.3418385596756887E-2</v>
      </c>
      <c r="CA199" s="126">
        <f t="shared" si="567"/>
        <v>7.4321748056899839E-2</v>
      </c>
      <c r="CB199" s="123">
        <f t="shared" si="568"/>
        <v>1.0850125193752235E-2</v>
      </c>
      <c r="CC199" s="124">
        <f t="shared" si="569"/>
        <v>5.8512978442586891E-2</v>
      </c>
      <c r="CD199" s="125">
        <f t="shared" si="570"/>
        <v>3.1864790747585546E-2</v>
      </c>
      <c r="CE199" s="126">
        <f t="shared" si="571"/>
        <v>0.12151341838979322</v>
      </c>
      <c r="CF199" s="123">
        <f t="shared" si="572"/>
        <v>7.0376773578156665E-2</v>
      </c>
      <c r="CG199" s="124">
        <f t="shared" si="573"/>
        <v>7.0684851151195188E-2</v>
      </c>
      <c r="CH199" s="125">
        <f t="shared" si="574"/>
        <v>0.15643257422201026</v>
      </c>
      <c r="CI199" s="123">
        <f t="shared" si="575"/>
        <v>9.4500659920809499E-2</v>
      </c>
      <c r="CJ199" s="129">
        <f t="shared" ref="CJ199" si="588">AB199/AB219</f>
        <v>7.9570601475760949E-2</v>
      </c>
      <c r="CK199" s="130">
        <f t="shared" ref="CK199" si="589">AC199/AC219</f>
        <v>8.1122558233600608E-2</v>
      </c>
    </row>
    <row r="200" spans="1:89" ht="13.8" thickBot="1" x14ac:dyDescent="0.3">
      <c r="A200" s="131" t="s">
        <v>21</v>
      </c>
      <c r="B200" s="273">
        <v>4360</v>
      </c>
      <c r="C200" s="274">
        <v>1146</v>
      </c>
      <c r="D200" s="275">
        <v>1713</v>
      </c>
      <c r="E200" s="276">
        <v>1131</v>
      </c>
      <c r="F200" s="273">
        <v>2994</v>
      </c>
      <c r="G200" s="277">
        <v>1144</v>
      </c>
      <c r="H200" s="275">
        <v>3909</v>
      </c>
      <c r="I200" s="276">
        <v>2264</v>
      </c>
      <c r="J200" s="273">
        <v>319</v>
      </c>
      <c r="K200" s="277">
        <v>1111</v>
      </c>
      <c r="L200" s="275">
        <v>733</v>
      </c>
      <c r="M200" s="273">
        <v>4169</v>
      </c>
      <c r="N200" s="278">
        <v>2279</v>
      </c>
      <c r="O200" s="279">
        <v>4773</v>
      </c>
      <c r="P200" s="273">
        <v>1777</v>
      </c>
      <c r="Q200" s="277">
        <v>2495</v>
      </c>
      <c r="R200" s="275">
        <v>2775</v>
      </c>
      <c r="S200" s="276">
        <v>1992</v>
      </c>
      <c r="T200" s="273">
        <v>256</v>
      </c>
      <c r="U200" s="277">
        <v>1580</v>
      </c>
      <c r="V200" s="275">
        <v>872</v>
      </c>
      <c r="W200" s="276">
        <v>3441</v>
      </c>
      <c r="X200" s="273">
        <v>1683</v>
      </c>
      <c r="Y200" s="277">
        <v>2013</v>
      </c>
      <c r="Z200" s="275">
        <v>4854</v>
      </c>
      <c r="AA200" s="273">
        <v>2921</v>
      </c>
      <c r="AB200" s="286">
        <f t="shared" si="548"/>
        <v>28524</v>
      </c>
      <c r="AC200" s="287">
        <f t="shared" si="578"/>
        <v>30180</v>
      </c>
      <c r="AE200" t="s">
        <v>85</v>
      </c>
      <c r="BI200" s="131" t="s">
        <v>21</v>
      </c>
      <c r="BJ200" s="123">
        <f t="shared" si="579"/>
        <v>0.15285373720375825</v>
      </c>
      <c r="BK200" s="124">
        <f t="shared" si="580"/>
        <v>3.7972166998011932E-2</v>
      </c>
      <c r="BL200" s="125">
        <f t="shared" si="552"/>
        <v>6.005469078670593E-2</v>
      </c>
      <c r="BM200" s="126">
        <f t="shared" si="553"/>
        <v>3.747514910536779E-2</v>
      </c>
      <c r="BN200" s="123">
        <f t="shared" si="554"/>
        <v>0.10496424063946151</v>
      </c>
      <c r="BO200" s="124">
        <f t="shared" si="555"/>
        <v>3.7905897945659378E-2</v>
      </c>
      <c r="BP200" s="125">
        <f t="shared" si="556"/>
        <v>0.13704249053428691</v>
      </c>
      <c r="BQ200" s="126">
        <f t="shared" si="557"/>
        <v>7.5016567263088141E-2</v>
      </c>
      <c r="BR200" s="123">
        <f t="shared" si="558"/>
        <v>1.1183564717430936E-2</v>
      </c>
      <c r="BS200" s="124">
        <f t="shared" si="559"/>
        <v>3.6812458581842282E-2</v>
      </c>
      <c r="BT200" s="125">
        <f t="shared" si="560"/>
        <v>2.5697658112466694E-2</v>
      </c>
      <c r="BU200" s="123">
        <f t="shared" si="561"/>
        <v>0.13813783962889331</v>
      </c>
      <c r="BV200" s="127">
        <f t="shared" si="562"/>
        <v>7.9897630065909414E-2</v>
      </c>
      <c r="BW200" s="128">
        <f t="shared" si="563"/>
        <v>0.15815109343936382</v>
      </c>
      <c r="BX200" s="123">
        <f t="shared" si="564"/>
        <v>6.2298415369513395E-2</v>
      </c>
      <c r="BY200" s="124">
        <f t="shared" si="565"/>
        <v>8.2670642809807821E-2</v>
      </c>
      <c r="BZ200" s="125">
        <f t="shared" si="566"/>
        <v>9.7286495582667235E-2</v>
      </c>
      <c r="CA200" s="126">
        <f t="shared" si="567"/>
        <v>6.6003976143141158E-2</v>
      </c>
      <c r="CB200" s="123">
        <f t="shared" si="568"/>
        <v>8.9748983312298407E-3</v>
      </c>
      <c r="CC200" s="124">
        <f t="shared" si="569"/>
        <v>5.2352551358515576E-2</v>
      </c>
      <c r="CD200" s="125">
        <f t="shared" si="570"/>
        <v>3.0570747440751649E-2</v>
      </c>
      <c r="CE200" s="126">
        <f t="shared" si="571"/>
        <v>0.11401590457256461</v>
      </c>
      <c r="CF200" s="123">
        <f t="shared" si="572"/>
        <v>5.9002944888514937E-2</v>
      </c>
      <c r="CG200" s="124">
        <f t="shared" si="573"/>
        <v>6.6699801192842939E-2</v>
      </c>
      <c r="CH200" s="125">
        <f t="shared" si="574"/>
        <v>0.17017248632730334</v>
      </c>
      <c r="CI200" s="123">
        <f t="shared" si="575"/>
        <v>9.6785950960901257E-2</v>
      </c>
      <c r="CJ200" s="129">
        <f t="shared" ref="CJ200" si="590">AB200/AB219</f>
        <v>6.7654460370055E-2</v>
      </c>
      <c r="CK200" s="130">
        <f t="shared" ref="CK200" si="591">AC200/AC219</f>
        <v>7.1807561445668466E-2</v>
      </c>
    </row>
    <row r="201" spans="1:89" ht="14.4" thickTop="1" thickBot="1" x14ac:dyDescent="0.3">
      <c r="A201" s="139" t="s">
        <v>22</v>
      </c>
      <c r="B201" s="187">
        <v>3095</v>
      </c>
      <c r="C201" s="188">
        <v>1304</v>
      </c>
      <c r="D201" s="189">
        <v>1331</v>
      </c>
      <c r="E201" s="190">
        <v>958</v>
      </c>
      <c r="F201" s="187">
        <v>2574</v>
      </c>
      <c r="G201" s="191">
        <v>1013</v>
      </c>
      <c r="H201" s="189">
        <v>3278</v>
      </c>
      <c r="I201" s="190">
        <v>2331</v>
      </c>
      <c r="J201" s="187">
        <v>255</v>
      </c>
      <c r="K201" s="191">
        <v>953</v>
      </c>
      <c r="L201" s="189">
        <v>785</v>
      </c>
      <c r="M201" s="187">
        <v>2849</v>
      </c>
      <c r="N201" s="192">
        <v>1994</v>
      </c>
      <c r="O201" s="193">
        <v>4155</v>
      </c>
      <c r="P201" s="187">
        <v>1288</v>
      </c>
      <c r="Q201" s="191">
        <v>1841</v>
      </c>
      <c r="R201" s="189">
        <v>2276</v>
      </c>
      <c r="S201" s="190">
        <v>1678</v>
      </c>
      <c r="T201" s="187">
        <v>266</v>
      </c>
      <c r="U201" s="191">
        <v>912</v>
      </c>
      <c r="V201" s="189">
        <v>722</v>
      </c>
      <c r="W201" s="190">
        <v>3092</v>
      </c>
      <c r="X201" s="187">
        <v>1450</v>
      </c>
      <c r="Y201" s="191">
        <v>1310</v>
      </c>
      <c r="Z201" s="189">
        <v>3983</v>
      </c>
      <c r="AA201" s="187">
        <v>2820</v>
      </c>
      <c r="AB201" s="162">
        <f t="shared" si="548"/>
        <v>23297</v>
      </c>
      <c r="AC201" s="165">
        <f t="shared" si="578"/>
        <v>25216</v>
      </c>
      <c r="AE201" s="296" t="s">
        <v>0</v>
      </c>
      <c r="AF201" s="298" t="s">
        <v>1</v>
      </c>
      <c r="AG201" s="299"/>
      <c r="AH201" s="298" t="s">
        <v>2</v>
      </c>
      <c r="AI201" s="299"/>
      <c r="AJ201" s="298" t="s">
        <v>3</v>
      </c>
      <c r="AK201" s="299"/>
      <c r="AL201" s="298" t="s">
        <v>4</v>
      </c>
      <c r="AM201" s="299"/>
      <c r="AN201" s="298" t="s">
        <v>5</v>
      </c>
      <c r="AO201" s="299"/>
      <c r="AP201" s="298" t="s">
        <v>6</v>
      </c>
      <c r="AQ201" s="299"/>
      <c r="AR201" s="298" t="s">
        <v>7</v>
      </c>
      <c r="AS201" s="299"/>
      <c r="AT201" s="298" t="s">
        <v>8</v>
      </c>
      <c r="AU201" s="299"/>
      <c r="AV201" s="298" t="s">
        <v>9</v>
      </c>
      <c r="AW201" s="299"/>
      <c r="AX201" s="298" t="s">
        <v>10</v>
      </c>
      <c r="AY201" s="299"/>
      <c r="AZ201" s="298" t="s">
        <v>11</v>
      </c>
      <c r="BA201" s="299"/>
      <c r="BB201" s="298" t="s">
        <v>12</v>
      </c>
      <c r="BC201" s="299"/>
      <c r="BD201" s="300" t="s">
        <v>40</v>
      </c>
      <c r="BE201" s="301"/>
      <c r="BF201" s="302" t="s">
        <v>41</v>
      </c>
      <c r="BG201" s="303"/>
      <c r="BI201" s="139" t="s">
        <v>22</v>
      </c>
      <c r="BJ201" s="123">
        <f t="shared" si="579"/>
        <v>0.13284972314031851</v>
      </c>
      <c r="BK201" s="124">
        <f t="shared" si="580"/>
        <v>5.171319796954315E-2</v>
      </c>
      <c r="BL201" s="125">
        <f t="shared" si="552"/>
        <v>5.7131819547581231E-2</v>
      </c>
      <c r="BM201" s="126">
        <f t="shared" si="553"/>
        <v>3.7991751269035534E-2</v>
      </c>
      <c r="BN201" s="123">
        <f t="shared" si="554"/>
        <v>0.11048632871185131</v>
      </c>
      <c r="BO201" s="124">
        <f t="shared" si="555"/>
        <v>4.0172906091370558E-2</v>
      </c>
      <c r="BP201" s="125">
        <f t="shared" si="556"/>
        <v>0.14070481177834057</v>
      </c>
      <c r="BQ201" s="126">
        <f t="shared" si="557"/>
        <v>9.244130710659898E-2</v>
      </c>
      <c r="BR201" s="123">
        <f t="shared" si="558"/>
        <v>1.0945615315276646E-2</v>
      </c>
      <c r="BS201" s="124">
        <f t="shared" si="559"/>
        <v>3.7793464467005079E-2</v>
      </c>
      <c r="BT201" s="125">
        <f t="shared" si="560"/>
        <v>3.3695325578400652E-2</v>
      </c>
      <c r="BU201" s="123">
        <f t="shared" si="561"/>
        <v>0.11298381979695432</v>
      </c>
      <c r="BV201" s="127">
        <f t="shared" si="562"/>
        <v>8.559041936730051E-2</v>
      </c>
      <c r="BW201" s="128">
        <f t="shared" si="563"/>
        <v>0.16477633248730963</v>
      </c>
      <c r="BX201" s="123">
        <f t="shared" si="564"/>
        <v>5.528608833755419E-2</v>
      </c>
      <c r="BY201" s="124">
        <f t="shared" si="565"/>
        <v>7.3009200507614211E-2</v>
      </c>
      <c r="BZ201" s="125">
        <f t="shared" si="566"/>
        <v>9.7694982186547624E-2</v>
      </c>
      <c r="CA201" s="126">
        <f t="shared" si="567"/>
        <v>6.6545050761421323E-2</v>
      </c>
      <c r="CB201" s="123">
        <f t="shared" si="568"/>
        <v>1.141777911319054E-2</v>
      </c>
      <c r="CC201" s="124">
        <f t="shared" si="569"/>
        <v>3.6167512690355327E-2</v>
      </c>
      <c r="CD201" s="125">
        <f t="shared" si="570"/>
        <v>3.0991114735802894E-2</v>
      </c>
      <c r="CE201" s="126">
        <f t="shared" si="571"/>
        <v>0.12262055837563451</v>
      </c>
      <c r="CF201" s="123">
        <f t="shared" si="572"/>
        <v>6.2239773361377003E-2</v>
      </c>
      <c r="CG201" s="124">
        <f t="shared" si="573"/>
        <v>5.1951142131979697E-2</v>
      </c>
      <c r="CH201" s="125">
        <f t="shared" si="574"/>
        <v>0.17096621882645835</v>
      </c>
      <c r="CI201" s="123">
        <f t="shared" si="575"/>
        <v>0.11183375634517767</v>
      </c>
      <c r="CJ201" s="129">
        <f t="shared" ref="CJ201" si="592">AB201/AB219</f>
        <v>5.5256835059639998E-2</v>
      </c>
      <c r="CK201" s="130">
        <f t="shared" ref="CK201" si="593">AC201/AC219</f>
        <v>5.9996668966665875E-2</v>
      </c>
    </row>
    <row r="202" spans="1:89" ht="15" thickTop="1" thickBot="1" x14ac:dyDescent="0.35">
      <c r="A202" s="131" t="s">
        <v>23</v>
      </c>
      <c r="B202" s="180">
        <v>2109</v>
      </c>
      <c r="C202" s="181">
        <v>1325</v>
      </c>
      <c r="D202" s="182">
        <v>977</v>
      </c>
      <c r="E202" s="183">
        <v>780</v>
      </c>
      <c r="F202" s="180">
        <v>1934</v>
      </c>
      <c r="G202" s="184">
        <v>947</v>
      </c>
      <c r="H202" s="182">
        <v>2618</v>
      </c>
      <c r="I202" s="183">
        <v>2156</v>
      </c>
      <c r="J202" s="180">
        <v>283</v>
      </c>
      <c r="K202" s="184">
        <v>644</v>
      </c>
      <c r="L202" s="182">
        <v>790</v>
      </c>
      <c r="M202" s="180">
        <v>2070</v>
      </c>
      <c r="N202" s="185">
        <v>1855</v>
      </c>
      <c r="O202" s="186">
        <v>2688</v>
      </c>
      <c r="P202" s="180">
        <v>1210</v>
      </c>
      <c r="Q202" s="184">
        <v>1382</v>
      </c>
      <c r="R202" s="182">
        <v>1825</v>
      </c>
      <c r="S202" s="183">
        <v>1644</v>
      </c>
      <c r="T202" s="180">
        <v>267</v>
      </c>
      <c r="U202" s="184">
        <v>622</v>
      </c>
      <c r="V202" s="182">
        <v>764</v>
      </c>
      <c r="W202" s="183">
        <v>2498</v>
      </c>
      <c r="X202" s="180">
        <v>1410</v>
      </c>
      <c r="Y202" s="184">
        <v>975</v>
      </c>
      <c r="Z202" s="182">
        <v>3589</v>
      </c>
      <c r="AA202" s="180">
        <v>3028</v>
      </c>
      <c r="AB202" s="162">
        <f t="shared" si="548"/>
        <v>19631</v>
      </c>
      <c r="AC202" s="165">
        <f t="shared" si="578"/>
        <v>20759</v>
      </c>
      <c r="AE202" s="297"/>
      <c r="AF202" s="111" t="s">
        <v>14</v>
      </c>
      <c r="AG202" s="112" t="s">
        <v>15</v>
      </c>
      <c r="AH202" s="113" t="s">
        <v>14</v>
      </c>
      <c r="AI202" s="114" t="s">
        <v>15</v>
      </c>
      <c r="AJ202" s="111" t="s">
        <v>14</v>
      </c>
      <c r="AK202" s="112" t="s">
        <v>15</v>
      </c>
      <c r="AL202" s="113" t="s">
        <v>14</v>
      </c>
      <c r="AM202" s="114" t="s">
        <v>15</v>
      </c>
      <c r="AN202" s="111" t="s">
        <v>14</v>
      </c>
      <c r="AO202" s="112" t="s">
        <v>15</v>
      </c>
      <c r="AP202" s="113" t="s">
        <v>14</v>
      </c>
      <c r="AQ202" s="111" t="s">
        <v>15</v>
      </c>
      <c r="AR202" s="115" t="s">
        <v>14</v>
      </c>
      <c r="AS202" s="116" t="s">
        <v>15</v>
      </c>
      <c r="AT202" s="111" t="s">
        <v>14</v>
      </c>
      <c r="AU202" s="112" t="s">
        <v>15</v>
      </c>
      <c r="AV202" s="113" t="s">
        <v>14</v>
      </c>
      <c r="AW202" s="114" t="s">
        <v>15</v>
      </c>
      <c r="AX202" s="111" t="s">
        <v>14</v>
      </c>
      <c r="AY202" s="112" t="s">
        <v>15</v>
      </c>
      <c r="AZ202" s="113" t="s">
        <v>14</v>
      </c>
      <c r="BA202" s="114" t="s">
        <v>15</v>
      </c>
      <c r="BB202" s="111" t="s">
        <v>14</v>
      </c>
      <c r="BC202" s="112" t="s">
        <v>15</v>
      </c>
      <c r="BD202" s="26" t="s">
        <v>14</v>
      </c>
      <c r="BE202" s="117" t="s">
        <v>15</v>
      </c>
      <c r="BF202" s="168" t="s">
        <v>14</v>
      </c>
      <c r="BG202" s="169" t="s">
        <v>15</v>
      </c>
      <c r="BI202" s="131" t="s">
        <v>23</v>
      </c>
      <c r="BJ202" s="123">
        <f t="shared" si="579"/>
        <v>0.10743212266313484</v>
      </c>
      <c r="BK202" s="124">
        <f t="shared" si="580"/>
        <v>6.3827737366925194E-2</v>
      </c>
      <c r="BL202" s="125">
        <f t="shared" si="552"/>
        <v>4.9768223727777491E-2</v>
      </c>
      <c r="BM202" s="126">
        <f t="shared" si="553"/>
        <v>3.7574064261284262E-2</v>
      </c>
      <c r="BN202" s="123">
        <f t="shared" si="554"/>
        <v>9.8517650654576946E-2</v>
      </c>
      <c r="BO202" s="124">
        <f t="shared" si="555"/>
        <v>4.5618767763379739E-2</v>
      </c>
      <c r="BP202" s="125">
        <f t="shared" si="556"/>
        <v>0.13336050124802609</v>
      </c>
      <c r="BQ202" s="126">
        <f t="shared" si="557"/>
        <v>0.10385856736837035</v>
      </c>
      <c r="BR202" s="123">
        <f t="shared" si="558"/>
        <v>1.4415974733839336E-2</v>
      </c>
      <c r="BS202" s="124">
        <f t="shared" si="559"/>
        <v>3.1022688954188544E-2</v>
      </c>
      <c r="BT202" s="125">
        <f t="shared" si="560"/>
        <v>4.0242473638632772E-2</v>
      </c>
      <c r="BU202" s="123">
        <f t="shared" si="561"/>
        <v>9.9715785924177472E-2</v>
      </c>
      <c r="BV202" s="127">
        <f t="shared" si="562"/>
        <v>9.4493403290713665E-2</v>
      </c>
      <c r="BW202" s="128">
        <f t="shared" si="563"/>
        <v>0.12948600606965655</v>
      </c>
      <c r="BX202" s="123">
        <f t="shared" si="564"/>
        <v>6.1637206459171721E-2</v>
      </c>
      <c r="BY202" s="124">
        <f t="shared" si="565"/>
        <v>6.657353437063443E-2</v>
      </c>
      <c r="BZ202" s="125">
        <f t="shared" si="566"/>
        <v>9.2965208089246604E-2</v>
      </c>
      <c r="CA202" s="126">
        <f t="shared" si="567"/>
        <v>7.9194566212245285E-2</v>
      </c>
      <c r="CB202" s="123">
        <f t="shared" si="568"/>
        <v>1.36009372930569E-2</v>
      </c>
      <c r="CC202" s="124">
        <f t="shared" si="569"/>
        <v>2.9962907654511296E-2</v>
      </c>
      <c r="CD202" s="125">
        <f t="shared" si="570"/>
        <v>3.8918037797361318E-2</v>
      </c>
      <c r="CE202" s="126">
        <f t="shared" si="571"/>
        <v>0.12033334939062575</v>
      </c>
      <c r="CF202" s="123">
        <f t="shared" si="572"/>
        <v>7.1825174468952174E-2</v>
      </c>
      <c r="CG202" s="124">
        <f t="shared" si="573"/>
        <v>4.6967580326605328E-2</v>
      </c>
      <c r="CH202" s="125">
        <f t="shared" si="574"/>
        <v>0.18282308593551017</v>
      </c>
      <c r="CI202" s="123">
        <f t="shared" si="575"/>
        <v>0.14586444433739582</v>
      </c>
      <c r="CJ202" s="129">
        <f t="shared" ref="CJ202" si="594">AB202/AB219</f>
        <v>4.6561657254401548E-2</v>
      </c>
      <c r="CK202" s="130">
        <f t="shared" ref="CK202" si="595">AC202/AC219</f>
        <v>4.9392086416521923E-2</v>
      </c>
    </row>
    <row r="203" spans="1:89" ht="13.8" thickTop="1" x14ac:dyDescent="0.25">
      <c r="A203" s="139" t="s">
        <v>24</v>
      </c>
      <c r="B203" s="194">
        <v>2149</v>
      </c>
      <c r="C203" s="188">
        <v>1574</v>
      </c>
      <c r="D203" s="189">
        <v>996</v>
      </c>
      <c r="E203" s="190">
        <v>696</v>
      </c>
      <c r="F203" s="187">
        <v>1809</v>
      </c>
      <c r="G203" s="191">
        <v>923</v>
      </c>
      <c r="H203" s="189">
        <v>2686</v>
      </c>
      <c r="I203" s="190">
        <v>2095</v>
      </c>
      <c r="J203" s="187">
        <v>349</v>
      </c>
      <c r="K203" s="191">
        <v>511</v>
      </c>
      <c r="L203" s="189">
        <v>796</v>
      </c>
      <c r="M203" s="187">
        <v>1787</v>
      </c>
      <c r="N203" s="192">
        <v>1881</v>
      </c>
      <c r="O203" s="195">
        <v>2485</v>
      </c>
      <c r="P203" s="187">
        <v>1234</v>
      </c>
      <c r="Q203" s="191">
        <v>1103</v>
      </c>
      <c r="R203" s="189">
        <v>1895</v>
      </c>
      <c r="S203" s="190">
        <v>1415</v>
      </c>
      <c r="T203" s="187">
        <v>308</v>
      </c>
      <c r="U203" s="191">
        <v>479</v>
      </c>
      <c r="V203" s="189">
        <v>817</v>
      </c>
      <c r="W203" s="196">
        <v>2291</v>
      </c>
      <c r="X203" s="187">
        <v>1198</v>
      </c>
      <c r="Y203" s="191">
        <v>762</v>
      </c>
      <c r="Z203" s="189">
        <v>3081</v>
      </c>
      <c r="AA203" s="187">
        <v>3092</v>
      </c>
      <c r="AB203" s="162">
        <f t="shared" si="548"/>
        <v>19199</v>
      </c>
      <c r="AC203" s="165">
        <f t="shared" si="578"/>
        <v>19213</v>
      </c>
      <c r="AE203" s="254" t="str">
        <f>$AE$17</f>
        <v>17:00 - 17:59</v>
      </c>
      <c r="AF203" s="120">
        <f t="shared" ref="AF203:AO204" si="596">SUMIF($A$9:$A$32,$AE203,B$195:B$218)</f>
        <v>2198</v>
      </c>
      <c r="AG203" s="177">
        <f t="shared" si="596"/>
        <v>4284</v>
      </c>
      <c r="AH203" s="121">
        <f t="shared" si="596"/>
        <v>1768</v>
      </c>
      <c r="AI203" s="172">
        <f t="shared" si="596"/>
        <v>1640</v>
      </c>
      <c r="AJ203" s="120">
        <f t="shared" si="596"/>
        <v>1844</v>
      </c>
      <c r="AK203" s="122">
        <f t="shared" si="596"/>
        <v>3082</v>
      </c>
      <c r="AL203" s="121">
        <f t="shared" si="596"/>
        <v>3106</v>
      </c>
      <c r="AM203" s="172">
        <f t="shared" si="596"/>
        <v>5209</v>
      </c>
      <c r="AN203" s="120">
        <f t="shared" si="596"/>
        <v>1390</v>
      </c>
      <c r="AO203" s="122">
        <f t="shared" si="596"/>
        <v>343</v>
      </c>
      <c r="AP203" s="121">
        <f t="shared" ref="AP203:AY204" si="597">SUMIF($A$9:$A$32,$AE203,L$195:L$218)</f>
        <v>3544</v>
      </c>
      <c r="AQ203" s="120">
        <f t="shared" si="597"/>
        <v>1115</v>
      </c>
      <c r="AR203" s="171">
        <f t="shared" si="597"/>
        <v>4994</v>
      </c>
      <c r="AS203" s="173">
        <f t="shared" si="597"/>
        <v>2893</v>
      </c>
      <c r="AT203" s="120">
        <f t="shared" si="597"/>
        <v>2576</v>
      </c>
      <c r="AU203" s="122">
        <f t="shared" si="597"/>
        <v>2058</v>
      </c>
      <c r="AV203" s="121">
        <f t="shared" si="597"/>
        <v>2176</v>
      </c>
      <c r="AW203" s="172">
        <f t="shared" si="597"/>
        <v>3429</v>
      </c>
      <c r="AX203" s="120">
        <f t="shared" si="597"/>
        <v>1580</v>
      </c>
      <c r="AY203" s="122">
        <f t="shared" si="597"/>
        <v>376</v>
      </c>
      <c r="AZ203" s="121">
        <f t="shared" ref="AZ203:BE204" si="598">SUMIF($A$9:$A$32,$AE203,V$195:V$218)</f>
        <v>3805</v>
      </c>
      <c r="BA203" s="172">
        <f t="shared" si="598"/>
        <v>2315</v>
      </c>
      <c r="BB203" s="120">
        <f t="shared" si="598"/>
        <v>2825</v>
      </c>
      <c r="BC203" s="122">
        <f t="shared" si="598"/>
        <v>923</v>
      </c>
      <c r="BD203" s="21">
        <f t="shared" si="598"/>
        <v>4036</v>
      </c>
      <c r="BE203" s="176">
        <f t="shared" si="598"/>
        <v>5774</v>
      </c>
      <c r="BF203" s="162">
        <f>AF203+AH203+AJ203+AL203+AN203+AP203+AR203+AT203+AV203+AX203+AZ203+BB203+BD203</f>
        <v>35842</v>
      </c>
      <c r="BG203" s="163">
        <f>AG203+AI203+AK203+AM203+AO203+AQ203+AS203+AU203+AW203+AY203+BA203+BC203+BE203</f>
        <v>33441</v>
      </c>
      <c r="BI203" s="139" t="s">
        <v>24</v>
      </c>
      <c r="BJ203" s="123">
        <f t="shared" si="579"/>
        <v>0.11193291317256107</v>
      </c>
      <c r="BK203" s="124">
        <f t="shared" si="580"/>
        <v>8.1923697496486758E-2</v>
      </c>
      <c r="BL203" s="125">
        <f t="shared" si="552"/>
        <v>5.1877701963643941E-2</v>
      </c>
      <c r="BM203" s="126">
        <f t="shared" si="553"/>
        <v>3.6225472336438871E-2</v>
      </c>
      <c r="BN203" s="123">
        <f t="shared" si="554"/>
        <v>9.4223657482160536E-2</v>
      </c>
      <c r="BO203" s="124">
        <f t="shared" si="555"/>
        <v>4.8040389319731432E-2</v>
      </c>
      <c r="BP203" s="125">
        <f t="shared" si="556"/>
        <v>0.13990311995416427</v>
      </c>
      <c r="BQ203" s="126">
        <f t="shared" si="557"/>
        <v>0.1090407536563785</v>
      </c>
      <c r="BR203" s="123">
        <f t="shared" si="558"/>
        <v>1.8178030105734672E-2</v>
      </c>
      <c r="BS203" s="124">
        <f t="shared" si="559"/>
        <v>2.6596575235517617E-2</v>
      </c>
      <c r="BT203" s="125">
        <f t="shared" si="560"/>
        <v>4.146049273399656E-2</v>
      </c>
      <c r="BU203" s="123">
        <f t="shared" si="561"/>
        <v>9.3009941185655545E-2</v>
      </c>
      <c r="BV203" s="127">
        <f t="shared" si="562"/>
        <v>9.7973852804833589E-2</v>
      </c>
      <c r="BW203" s="128">
        <f t="shared" si="563"/>
        <v>0.12933950970696925</v>
      </c>
      <c r="BX203" s="123">
        <f t="shared" si="564"/>
        <v>6.4274180946924317E-2</v>
      </c>
      <c r="BY203" s="124">
        <f t="shared" si="565"/>
        <v>5.7409045958465625E-2</v>
      </c>
      <c r="BZ203" s="125">
        <f t="shared" si="566"/>
        <v>9.8703057450908904E-2</v>
      </c>
      <c r="CA203" s="126">
        <f t="shared" si="567"/>
        <v>7.3648050798938214E-2</v>
      </c>
      <c r="CB203" s="123">
        <f t="shared" si="568"/>
        <v>1.604250221365696E-2</v>
      </c>
      <c r="CC203" s="124">
        <f t="shared" si="569"/>
        <v>2.493103627752043E-2</v>
      </c>
      <c r="CD203" s="125">
        <f t="shared" si="570"/>
        <v>4.255429970310954E-2</v>
      </c>
      <c r="CE203" s="126">
        <f t="shared" si="571"/>
        <v>0.11924217977411128</v>
      </c>
      <c r="CF203" s="123">
        <f t="shared" si="572"/>
        <v>6.2399083285587791E-2</v>
      </c>
      <c r="CG203" s="124">
        <f t="shared" si="573"/>
        <v>3.9660646437308072E-2</v>
      </c>
      <c r="CH203" s="125">
        <f t="shared" si="574"/>
        <v>0.16047710818271785</v>
      </c>
      <c r="CI203" s="123">
        <f t="shared" si="575"/>
        <v>0.16093270181647842</v>
      </c>
      <c r="CJ203" s="129">
        <f t="shared" ref="CJ203" si="599">AB203/AB219</f>
        <v>4.5537020917286709E-2</v>
      </c>
      <c r="CK203" s="130">
        <f t="shared" ref="CK203" si="600">AC203/AC219</f>
        <v>4.5713673891836587E-2</v>
      </c>
    </row>
    <row r="204" spans="1:89" x14ac:dyDescent="0.25">
      <c r="A204" s="131" t="s">
        <v>25</v>
      </c>
      <c r="B204" s="197">
        <v>2061</v>
      </c>
      <c r="C204" s="181">
        <v>1575</v>
      </c>
      <c r="D204" s="182">
        <v>924</v>
      </c>
      <c r="E204" s="183">
        <v>773</v>
      </c>
      <c r="F204" s="180">
        <v>1614</v>
      </c>
      <c r="G204" s="184">
        <v>944</v>
      </c>
      <c r="H204" s="182">
        <v>2634</v>
      </c>
      <c r="I204" s="183">
        <v>2142</v>
      </c>
      <c r="J204" s="180">
        <v>335</v>
      </c>
      <c r="K204" s="181">
        <v>389</v>
      </c>
      <c r="L204" s="182">
        <v>1021</v>
      </c>
      <c r="M204" s="180">
        <v>1786</v>
      </c>
      <c r="N204" s="185">
        <v>1966</v>
      </c>
      <c r="O204" s="198">
        <v>2320</v>
      </c>
      <c r="P204" s="180">
        <v>1248</v>
      </c>
      <c r="Q204" s="181">
        <v>1160</v>
      </c>
      <c r="R204" s="182">
        <v>1718</v>
      </c>
      <c r="S204" s="183">
        <v>1407</v>
      </c>
      <c r="T204" s="189">
        <v>292</v>
      </c>
      <c r="U204" s="180">
        <v>461</v>
      </c>
      <c r="V204" s="182">
        <v>958</v>
      </c>
      <c r="W204" s="199">
        <v>2084</v>
      </c>
      <c r="X204" s="180">
        <v>1226</v>
      </c>
      <c r="Y204" s="184">
        <v>678</v>
      </c>
      <c r="Z204" s="182">
        <v>2965</v>
      </c>
      <c r="AA204" s="180">
        <v>2994</v>
      </c>
      <c r="AB204" s="162">
        <f t="shared" si="548"/>
        <v>18962</v>
      </c>
      <c r="AC204" s="165">
        <f t="shared" si="578"/>
        <v>18713</v>
      </c>
      <c r="AE204" s="256" t="str">
        <f>$AE$18</f>
        <v>18:00 - 18:59</v>
      </c>
      <c r="AF204" s="120">
        <f t="shared" si="596"/>
        <v>2214</v>
      </c>
      <c r="AG204" s="181">
        <f t="shared" si="596"/>
        <v>4755</v>
      </c>
      <c r="AH204" s="182">
        <f t="shared" si="596"/>
        <v>1422</v>
      </c>
      <c r="AI204" s="183">
        <f t="shared" si="596"/>
        <v>1652</v>
      </c>
      <c r="AJ204" s="180">
        <f t="shared" si="596"/>
        <v>1359</v>
      </c>
      <c r="AK204" s="184">
        <f t="shared" si="596"/>
        <v>3090</v>
      </c>
      <c r="AL204" s="182">
        <f t="shared" si="596"/>
        <v>3101</v>
      </c>
      <c r="AM204" s="183">
        <f t="shared" si="596"/>
        <v>5612</v>
      </c>
      <c r="AN204" s="180">
        <f t="shared" si="596"/>
        <v>1019</v>
      </c>
      <c r="AO204" s="184">
        <f t="shared" si="596"/>
        <v>265</v>
      </c>
      <c r="AP204" s="182">
        <f t="shared" si="597"/>
        <v>3927</v>
      </c>
      <c r="AQ204" s="180">
        <f t="shared" si="597"/>
        <v>977</v>
      </c>
      <c r="AR204" s="185">
        <f t="shared" si="597"/>
        <v>4929</v>
      </c>
      <c r="AS204" s="186">
        <f t="shared" si="597"/>
        <v>2853</v>
      </c>
      <c r="AT204" s="180">
        <f t="shared" si="597"/>
        <v>2391</v>
      </c>
      <c r="AU204" s="184">
        <f t="shared" si="597"/>
        <v>2398</v>
      </c>
      <c r="AV204" s="182">
        <f t="shared" si="597"/>
        <v>2233</v>
      </c>
      <c r="AW204" s="183">
        <f t="shared" si="597"/>
        <v>3537</v>
      </c>
      <c r="AX204" s="180">
        <f t="shared" si="597"/>
        <v>1581</v>
      </c>
      <c r="AY204" s="184">
        <f t="shared" si="597"/>
        <v>264</v>
      </c>
      <c r="AZ204" s="182">
        <f t="shared" si="598"/>
        <v>4339</v>
      </c>
      <c r="BA204" s="183">
        <f t="shared" si="598"/>
        <v>2175</v>
      </c>
      <c r="BB204" s="180">
        <f t="shared" si="598"/>
        <v>2497</v>
      </c>
      <c r="BC204" s="184">
        <f t="shared" si="598"/>
        <v>883</v>
      </c>
      <c r="BD204" s="182">
        <f t="shared" si="598"/>
        <v>3425</v>
      </c>
      <c r="BE204" s="180">
        <f t="shared" si="598"/>
        <v>5883</v>
      </c>
      <c r="BF204" s="164">
        <f>SUM(AF204,AH204,AJ204,AL204,AN204,AP204,AR204,AT204,AV204,AX204,AZ204,BB204,BD204)</f>
        <v>34437</v>
      </c>
      <c r="BG204" s="165">
        <f>SUM(AG204,AI204,AK204,AM204,AO204,AQ204,AS204,AU204,AW204,AY204,BA204,BC204,BE204)</f>
        <v>34344</v>
      </c>
      <c r="BI204" s="131" t="s">
        <v>25</v>
      </c>
      <c r="BJ204" s="123">
        <f t="shared" si="579"/>
        <v>0.10869106634321274</v>
      </c>
      <c r="BK204" s="124">
        <f t="shared" si="580"/>
        <v>8.4166087746486401E-2</v>
      </c>
      <c r="BL204" s="125">
        <f t="shared" si="552"/>
        <v>4.8729037021411244E-2</v>
      </c>
      <c r="BM204" s="126">
        <f t="shared" si="553"/>
        <v>4.1308181478116816E-2</v>
      </c>
      <c r="BN204" s="123">
        <f t="shared" si="554"/>
        <v>8.5117603628309252E-2</v>
      </c>
      <c r="BO204" s="124">
        <f t="shared" si="555"/>
        <v>5.0446213862021055E-2</v>
      </c>
      <c r="BP204" s="125">
        <f t="shared" si="556"/>
        <v>0.13890939774285413</v>
      </c>
      <c r="BQ204" s="126">
        <f t="shared" si="557"/>
        <v>0.11446587933522151</v>
      </c>
      <c r="BR204" s="123">
        <f t="shared" si="558"/>
        <v>1.766691277291425E-2</v>
      </c>
      <c r="BS204" s="124">
        <f t="shared" si="559"/>
        <v>2.0787687703735371E-2</v>
      </c>
      <c r="BT204" s="125">
        <f t="shared" si="560"/>
        <v>5.3844531167598353E-2</v>
      </c>
      <c r="BU204" s="123">
        <f t="shared" si="561"/>
        <v>9.5441671565222042E-2</v>
      </c>
      <c r="BV204" s="127">
        <f t="shared" si="562"/>
        <v>0.10368104630313259</v>
      </c>
      <c r="BW204" s="128">
        <f t="shared" si="563"/>
        <v>0.12397798322022123</v>
      </c>
      <c r="BX204" s="123">
        <f t="shared" si="564"/>
        <v>6.581584221073726E-2</v>
      </c>
      <c r="BY204" s="124">
        <f t="shared" si="565"/>
        <v>6.1988991610110615E-2</v>
      </c>
      <c r="BZ204" s="125">
        <f t="shared" si="566"/>
        <v>9.0602257145870682E-2</v>
      </c>
      <c r="CA204" s="126">
        <f t="shared" si="567"/>
        <v>7.5188371720194519E-2</v>
      </c>
      <c r="CB204" s="123">
        <f t="shared" si="568"/>
        <v>1.5399219491614808E-2</v>
      </c>
      <c r="CC204" s="124">
        <f t="shared" si="569"/>
        <v>2.4635280286431891E-2</v>
      </c>
      <c r="CD204" s="125">
        <f t="shared" si="570"/>
        <v>5.0522096825229408E-2</v>
      </c>
      <c r="CE204" s="126">
        <f t="shared" si="571"/>
        <v>0.11136642975471597</v>
      </c>
      <c r="CF204" s="123">
        <f t="shared" si="572"/>
        <v>6.4655627043560801E-2</v>
      </c>
      <c r="CG204" s="124">
        <f t="shared" si="573"/>
        <v>3.6231496820392242E-2</v>
      </c>
      <c r="CH204" s="125">
        <f t="shared" si="574"/>
        <v>0.15636536230355447</v>
      </c>
      <c r="CI204" s="123">
        <f t="shared" si="575"/>
        <v>0.15999572489713035</v>
      </c>
      <c r="CJ204" s="129">
        <f t="shared" ref="CJ204" si="601">AB204/AB219</f>
        <v>4.4974894037897312E-2</v>
      </c>
      <c r="CK204" s="130">
        <f t="shared" ref="CK204" si="602">AC204/AC219</f>
        <v>4.4524019129648575E-2</v>
      </c>
    </row>
    <row r="205" spans="1:89" ht="13.8" thickBot="1" x14ac:dyDescent="0.3">
      <c r="A205" s="139" t="s">
        <v>26</v>
      </c>
      <c r="B205" s="194">
        <v>1724</v>
      </c>
      <c r="C205" s="188">
        <v>1603</v>
      </c>
      <c r="D205" s="189">
        <v>835</v>
      </c>
      <c r="E205" s="190">
        <v>737</v>
      </c>
      <c r="F205" s="187">
        <v>1310</v>
      </c>
      <c r="G205" s="191">
        <v>1010</v>
      </c>
      <c r="H205" s="189">
        <v>2299</v>
      </c>
      <c r="I205" s="190">
        <v>2104</v>
      </c>
      <c r="J205" s="187">
        <v>377</v>
      </c>
      <c r="K205" s="188">
        <v>369</v>
      </c>
      <c r="L205" s="189">
        <v>1041</v>
      </c>
      <c r="M205" s="187">
        <v>1441</v>
      </c>
      <c r="N205" s="192">
        <v>1921</v>
      </c>
      <c r="O205" s="195">
        <v>2058</v>
      </c>
      <c r="P205" s="187">
        <v>1204</v>
      </c>
      <c r="Q205" s="188">
        <v>1030</v>
      </c>
      <c r="R205" s="189">
        <v>1454</v>
      </c>
      <c r="S205" s="190">
        <v>1375</v>
      </c>
      <c r="T205" s="187">
        <v>297</v>
      </c>
      <c r="U205" s="191">
        <v>404</v>
      </c>
      <c r="V205" s="189">
        <v>990</v>
      </c>
      <c r="W205" s="196">
        <v>1760</v>
      </c>
      <c r="X205" s="187">
        <v>1041</v>
      </c>
      <c r="Y205" s="191">
        <v>650</v>
      </c>
      <c r="Z205" s="189">
        <v>2964</v>
      </c>
      <c r="AA205" s="187">
        <v>2885</v>
      </c>
      <c r="AB205" s="162">
        <f t="shared" si="548"/>
        <v>17457</v>
      </c>
      <c r="AC205" s="165">
        <f t="shared" si="578"/>
        <v>17426</v>
      </c>
      <c r="AE205" s="254"/>
      <c r="AF205" s="120"/>
      <c r="AG205" s="188"/>
      <c r="AH205" s="189"/>
      <c r="AI205" s="190"/>
      <c r="AJ205" s="187"/>
      <c r="AK205" s="191"/>
      <c r="AL205" s="189"/>
      <c r="AM205" s="190"/>
      <c r="AN205" s="187"/>
      <c r="AO205" s="191"/>
      <c r="AP205" s="189"/>
      <c r="AQ205" s="187"/>
      <c r="AR205" s="192"/>
      <c r="AS205" s="193"/>
      <c r="AT205" s="187"/>
      <c r="AU205" s="191"/>
      <c r="AV205" s="189"/>
      <c r="AW205" s="190"/>
      <c r="AX205" s="187"/>
      <c r="AY205" s="191"/>
      <c r="AZ205" s="189"/>
      <c r="BA205" s="190"/>
      <c r="BB205" s="187"/>
      <c r="BC205" s="191"/>
      <c r="BD205" s="189"/>
      <c r="BE205" s="187"/>
      <c r="BF205" s="164"/>
      <c r="BG205" s="165"/>
      <c r="BI205" s="139" t="s">
        <v>26</v>
      </c>
      <c r="BJ205" s="123">
        <f t="shared" si="579"/>
        <v>9.8756945637853005E-2</v>
      </c>
      <c r="BK205" s="124">
        <f t="shared" si="580"/>
        <v>9.1988981980948015E-2</v>
      </c>
      <c r="BL205" s="125">
        <f t="shared" si="552"/>
        <v>4.7831815317637624E-2</v>
      </c>
      <c r="BM205" s="126">
        <f t="shared" si="553"/>
        <v>4.2293125215195682E-2</v>
      </c>
      <c r="BN205" s="123">
        <f t="shared" si="554"/>
        <v>7.5041530618090158E-2</v>
      </c>
      <c r="BO205" s="124">
        <f t="shared" si="555"/>
        <v>5.795937105474578E-2</v>
      </c>
      <c r="BP205" s="125">
        <f t="shared" si="556"/>
        <v>0.13169502205419029</v>
      </c>
      <c r="BQ205" s="126">
        <f t="shared" si="557"/>
        <v>0.12073912544473775</v>
      </c>
      <c r="BR205" s="123">
        <f t="shared" si="558"/>
        <v>2.1595921406885491E-2</v>
      </c>
      <c r="BS205" s="124">
        <f t="shared" si="559"/>
        <v>2.1175255365545737E-2</v>
      </c>
      <c r="BT205" s="125">
        <f t="shared" si="560"/>
        <v>5.9632239216360197E-2</v>
      </c>
      <c r="BU205" s="123">
        <f t="shared" si="561"/>
        <v>8.2692528405830371E-2</v>
      </c>
      <c r="BV205" s="127">
        <f t="shared" si="562"/>
        <v>0.11004181703614596</v>
      </c>
      <c r="BW205" s="128">
        <f t="shared" si="563"/>
        <v>0.11809939171353151</v>
      </c>
      <c r="BX205" s="123">
        <f t="shared" si="564"/>
        <v>6.8969467835252332E-2</v>
      </c>
      <c r="BY205" s="124">
        <f t="shared" si="565"/>
        <v>5.9107081372661539E-2</v>
      </c>
      <c r="BZ205" s="125">
        <f t="shared" si="566"/>
        <v>8.3290370624964194E-2</v>
      </c>
      <c r="CA205" s="126">
        <f t="shared" si="567"/>
        <v>7.8905084356708372E-2</v>
      </c>
      <c r="CB205" s="123">
        <f t="shared" si="568"/>
        <v>1.7013232514177693E-2</v>
      </c>
      <c r="CC205" s="124">
        <f t="shared" si="569"/>
        <v>2.3183748421898312E-2</v>
      </c>
      <c r="CD205" s="125">
        <f t="shared" si="570"/>
        <v>5.6710775047258979E-2</v>
      </c>
      <c r="CE205" s="126">
        <f t="shared" si="571"/>
        <v>0.10099850797658672</v>
      </c>
      <c r="CF205" s="123">
        <f t="shared" si="572"/>
        <v>5.9632239216360197E-2</v>
      </c>
      <c r="CG205" s="124">
        <f t="shared" si="573"/>
        <v>3.7300585332262139E-2</v>
      </c>
      <c r="CH205" s="125">
        <f t="shared" si="574"/>
        <v>0.16978862347482385</v>
      </c>
      <c r="CI205" s="123">
        <f t="shared" si="575"/>
        <v>0.16555721335934809</v>
      </c>
      <c r="CJ205" s="129">
        <f t="shared" ref="CJ205" si="603">AB205/AB219</f>
        <v>4.1405269761606023E-2</v>
      </c>
      <c r="CK205" s="130">
        <f t="shared" ref="CK205" si="604">AC205/AC219</f>
        <v>4.1461847771776632E-2</v>
      </c>
    </row>
    <row r="206" spans="1:89" ht="14.4" thickTop="1" thickBot="1" x14ac:dyDescent="0.3">
      <c r="A206" s="131" t="s">
        <v>27</v>
      </c>
      <c r="B206" s="197">
        <v>1622</v>
      </c>
      <c r="C206" s="181">
        <v>1765</v>
      </c>
      <c r="D206" s="182">
        <v>781</v>
      </c>
      <c r="E206" s="183">
        <v>754</v>
      </c>
      <c r="F206" s="180">
        <v>1131</v>
      </c>
      <c r="G206" s="184">
        <v>1186</v>
      </c>
      <c r="H206" s="182">
        <v>2213</v>
      </c>
      <c r="I206" s="183">
        <v>2590</v>
      </c>
      <c r="J206" s="180">
        <v>422</v>
      </c>
      <c r="K206" s="181">
        <v>354</v>
      </c>
      <c r="L206" s="182">
        <v>1237</v>
      </c>
      <c r="M206" s="180">
        <v>1158</v>
      </c>
      <c r="N206" s="185">
        <v>1966</v>
      </c>
      <c r="O206" s="198">
        <v>1921</v>
      </c>
      <c r="P206" s="180">
        <v>1432</v>
      </c>
      <c r="Q206" s="181">
        <v>1038</v>
      </c>
      <c r="R206" s="182">
        <v>1402</v>
      </c>
      <c r="S206" s="183">
        <v>1461</v>
      </c>
      <c r="T206" s="180">
        <v>417</v>
      </c>
      <c r="U206" s="184">
        <v>305</v>
      </c>
      <c r="V206" s="182">
        <v>1252</v>
      </c>
      <c r="W206" s="199">
        <v>1646</v>
      </c>
      <c r="X206" s="180">
        <v>965</v>
      </c>
      <c r="Y206" s="184">
        <v>554</v>
      </c>
      <c r="Z206" s="182">
        <v>2926</v>
      </c>
      <c r="AA206" s="180">
        <v>3249</v>
      </c>
      <c r="AB206" s="162">
        <f t="shared" si="548"/>
        <v>17766</v>
      </c>
      <c r="AC206" s="165">
        <f t="shared" si="578"/>
        <v>17981</v>
      </c>
      <c r="AE206" s="251" t="s">
        <v>13</v>
      </c>
      <c r="AF206" s="14">
        <f t="shared" ref="AF206:BG206" si="605">SUM(AF203:AF205)</f>
        <v>4412</v>
      </c>
      <c r="AG206" s="1">
        <f t="shared" si="605"/>
        <v>9039</v>
      </c>
      <c r="AH206" s="14">
        <f t="shared" si="605"/>
        <v>3190</v>
      </c>
      <c r="AI206" s="1">
        <f t="shared" si="605"/>
        <v>3292</v>
      </c>
      <c r="AJ206" s="14">
        <f t="shared" si="605"/>
        <v>3203</v>
      </c>
      <c r="AK206" s="1">
        <f t="shared" si="605"/>
        <v>6172</v>
      </c>
      <c r="AL206" s="14">
        <f t="shared" si="605"/>
        <v>6207</v>
      </c>
      <c r="AM206" s="1">
        <f t="shared" si="605"/>
        <v>10821</v>
      </c>
      <c r="AN206" s="14">
        <f t="shared" si="605"/>
        <v>2409</v>
      </c>
      <c r="AO206" s="1">
        <f t="shared" si="605"/>
        <v>608</v>
      </c>
      <c r="AP206" s="14">
        <f t="shared" si="605"/>
        <v>7471</v>
      </c>
      <c r="AQ206" s="1">
        <f t="shared" si="605"/>
        <v>2092</v>
      </c>
      <c r="AR206" s="14">
        <f t="shared" si="605"/>
        <v>9923</v>
      </c>
      <c r="AS206" s="1">
        <f t="shared" si="605"/>
        <v>5746</v>
      </c>
      <c r="AT206" s="14">
        <f t="shared" si="605"/>
        <v>4967</v>
      </c>
      <c r="AU206" s="1">
        <f t="shared" si="605"/>
        <v>4456</v>
      </c>
      <c r="AV206" s="14">
        <f t="shared" si="605"/>
        <v>4409</v>
      </c>
      <c r="AW206" s="1">
        <f t="shared" si="605"/>
        <v>6966</v>
      </c>
      <c r="AX206" s="14">
        <f t="shared" si="605"/>
        <v>3161</v>
      </c>
      <c r="AY206" s="1">
        <f t="shared" si="605"/>
        <v>640</v>
      </c>
      <c r="AZ206" s="14">
        <f t="shared" si="605"/>
        <v>8144</v>
      </c>
      <c r="BA206" s="1">
        <f t="shared" si="605"/>
        <v>4490</v>
      </c>
      <c r="BB206" s="14">
        <f t="shared" si="605"/>
        <v>5322</v>
      </c>
      <c r="BC206" s="1">
        <f t="shared" si="605"/>
        <v>1806</v>
      </c>
      <c r="BD206" s="14">
        <f t="shared" si="605"/>
        <v>7461</v>
      </c>
      <c r="BE206" s="1">
        <f t="shared" si="605"/>
        <v>11657</v>
      </c>
      <c r="BF206" s="166">
        <f t="shared" si="605"/>
        <v>70279</v>
      </c>
      <c r="BG206" s="167">
        <f t="shared" si="605"/>
        <v>67785</v>
      </c>
      <c r="BI206" s="131" t="s">
        <v>27</v>
      </c>
      <c r="BJ206" s="123">
        <f t="shared" si="579"/>
        <v>9.1297984915006195E-2</v>
      </c>
      <c r="BK206" s="124">
        <f t="shared" si="580"/>
        <v>9.8159168010677936E-2</v>
      </c>
      <c r="BL206" s="125">
        <f t="shared" si="552"/>
        <v>4.3960373747607792E-2</v>
      </c>
      <c r="BM206" s="126">
        <f t="shared" si="553"/>
        <v>4.1933151660085648E-2</v>
      </c>
      <c r="BN206" s="123">
        <f t="shared" si="554"/>
        <v>6.3660925363053025E-2</v>
      </c>
      <c r="BO206" s="124">
        <f t="shared" si="555"/>
        <v>6.5958511762415878E-2</v>
      </c>
      <c r="BP206" s="125">
        <f t="shared" si="556"/>
        <v>0.12456377349994371</v>
      </c>
      <c r="BQ206" s="126">
        <f t="shared" si="557"/>
        <v>0.14404093209498917</v>
      </c>
      <c r="BR206" s="123">
        <f t="shared" si="558"/>
        <v>2.3753236519193966E-2</v>
      </c>
      <c r="BS206" s="124">
        <f t="shared" si="559"/>
        <v>1.9687447861631721E-2</v>
      </c>
      <c r="BT206" s="125">
        <f t="shared" si="560"/>
        <v>6.9627378138016435E-2</v>
      </c>
      <c r="BU206" s="123">
        <f t="shared" si="561"/>
        <v>6.4401312496524116E-2</v>
      </c>
      <c r="BV206" s="127">
        <f t="shared" si="562"/>
        <v>0.11066081278847237</v>
      </c>
      <c r="BW206" s="128">
        <f t="shared" si="563"/>
        <v>0.10683499249207497</v>
      </c>
      <c r="BX206" s="123">
        <f t="shared" si="564"/>
        <v>8.0603399752335922E-2</v>
      </c>
      <c r="BY206" s="124">
        <f t="shared" si="565"/>
        <v>5.7727601356987929E-2</v>
      </c>
      <c r="BZ206" s="125">
        <f t="shared" si="566"/>
        <v>7.8914781042440624E-2</v>
      </c>
      <c r="CA206" s="126">
        <f t="shared" si="567"/>
        <v>8.1252433123852955E-2</v>
      </c>
      <c r="CB206" s="123">
        <f t="shared" si="568"/>
        <v>2.3471800067544749E-2</v>
      </c>
      <c r="CC206" s="124">
        <f t="shared" si="569"/>
        <v>1.6962349146321117E-2</v>
      </c>
      <c r="CD206" s="125">
        <f t="shared" si="570"/>
        <v>7.0471687492964091E-2</v>
      </c>
      <c r="CE206" s="126">
        <f t="shared" si="571"/>
        <v>9.1541071130637891E-2</v>
      </c>
      <c r="CF206" s="123">
        <f t="shared" si="572"/>
        <v>5.4317235168298998E-2</v>
      </c>
      <c r="CG206" s="124">
        <f t="shared" si="573"/>
        <v>3.0810299760858684E-2</v>
      </c>
      <c r="CH206" s="125">
        <f t="shared" si="574"/>
        <v>0.16469661150512213</v>
      </c>
      <c r="CI206" s="123">
        <f t="shared" si="575"/>
        <v>0.18069072910294198</v>
      </c>
      <c r="CJ206" s="129">
        <f t="shared" ref="CJ206" si="606">AB206/AB219</f>
        <v>4.2138169363847885E-2</v>
      </c>
      <c r="CK206" s="130">
        <f t="shared" ref="CK206" si="607">AC206/AC219</f>
        <v>4.2782364557805326E-2</v>
      </c>
    </row>
    <row r="207" spans="1:89" ht="13.8" thickTop="1" x14ac:dyDescent="0.25">
      <c r="A207" s="139" t="s">
        <v>28</v>
      </c>
      <c r="B207" s="194">
        <v>1468</v>
      </c>
      <c r="C207" s="188">
        <v>2303</v>
      </c>
      <c r="D207" s="189">
        <v>824</v>
      </c>
      <c r="E207" s="190">
        <v>805</v>
      </c>
      <c r="F207" s="187">
        <v>1223</v>
      </c>
      <c r="G207" s="191">
        <v>1545</v>
      </c>
      <c r="H207" s="189">
        <v>2295</v>
      </c>
      <c r="I207" s="190">
        <v>2958</v>
      </c>
      <c r="J207" s="187">
        <v>453</v>
      </c>
      <c r="K207" s="188">
        <v>227</v>
      </c>
      <c r="L207" s="189">
        <v>1666</v>
      </c>
      <c r="M207" s="187">
        <v>984</v>
      </c>
      <c r="N207" s="192">
        <v>2307</v>
      </c>
      <c r="O207" s="195">
        <v>2008</v>
      </c>
      <c r="P207" s="187">
        <v>1705</v>
      </c>
      <c r="Q207" s="188">
        <v>1096</v>
      </c>
      <c r="R207" s="189">
        <v>1558</v>
      </c>
      <c r="S207" s="190">
        <v>1862</v>
      </c>
      <c r="T207" s="187">
        <v>529</v>
      </c>
      <c r="U207" s="191">
        <v>247</v>
      </c>
      <c r="V207" s="189">
        <v>1860</v>
      </c>
      <c r="W207" s="196">
        <v>1450</v>
      </c>
      <c r="X207" s="187">
        <v>1292</v>
      </c>
      <c r="Y207" s="191">
        <v>492</v>
      </c>
      <c r="Z207" s="189">
        <v>2853</v>
      </c>
      <c r="AA207" s="187">
        <v>3335</v>
      </c>
      <c r="AB207" s="162">
        <f t="shared" si="548"/>
        <v>20033</v>
      </c>
      <c r="AC207" s="165">
        <f t="shared" si="578"/>
        <v>19312</v>
      </c>
      <c r="BI207" s="139" t="s">
        <v>28</v>
      </c>
      <c r="BJ207" s="123">
        <f t="shared" si="579"/>
        <v>7.3279089502321176E-2</v>
      </c>
      <c r="BK207" s="124">
        <f t="shared" si="580"/>
        <v>0.11925227837613919</v>
      </c>
      <c r="BL207" s="125">
        <f t="shared" si="552"/>
        <v>4.1132131982229321E-2</v>
      </c>
      <c r="BM207" s="126">
        <f t="shared" si="553"/>
        <v>4.1683927091963544E-2</v>
      </c>
      <c r="BN207" s="123">
        <f t="shared" si="554"/>
        <v>6.1049268706634054E-2</v>
      </c>
      <c r="BO207" s="124">
        <f t="shared" si="555"/>
        <v>8.0002071251035631E-2</v>
      </c>
      <c r="BP207" s="125">
        <f t="shared" si="556"/>
        <v>0.11456097439225278</v>
      </c>
      <c r="BQ207" s="126">
        <f t="shared" si="557"/>
        <v>0.15316901408450703</v>
      </c>
      <c r="BR207" s="123">
        <f t="shared" si="558"/>
        <v>2.2612689063045973E-2</v>
      </c>
      <c r="BS207" s="124">
        <f t="shared" si="559"/>
        <v>1.1754349627174813E-2</v>
      </c>
      <c r="BT207" s="125">
        <f t="shared" si="560"/>
        <v>8.316278141067239E-2</v>
      </c>
      <c r="BU207" s="123">
        <f t="shared" si="561"/>
        <v>5.0952775476387741E-2</v>
      </c>
      <c r="BV207" s="127">
        <f t="shared" si="562"/>
        <v>0.11515998602306195</v>
      </c>
      <c r="BW207" s="128">
        <f t="shared" si="563"/>
        <v>0.10397680198840099</v>
      </c>
      <c r="BX207" s="123">
        <f t="shared" si="564"/>
        <v>8.5109569210802177E-2</v>
      </c>
      <c r="BY207" s="124">
        <f t="shared" si="565"/>
        <v>5.6752278376139186E-2</v>
      </c>
      <c r="BZ207" s="125">
        <f t="shared" si="566"/>
        <v>7.7771676733389902E-2</v>
      </c>
      <c r="CA207" s="126">
        <f t="shared" si="567"/>
        <v>9.6416735708367854E-2</v>
      </c>
      <c r="CB207" s="123">
        <f t="shared" si="568"/>
        <v>2.6406429391504019E-2</v>
      </c>
      <c r="CC207" s="124">
        <f t="shared" si="569"/>
        <v>1.2789975144987573E-2</v>
      </c>
      <c r="CD207" s="125">
        <f t="shared" si="570"/>
        <v>9.2846802775420553E-2</v>
      </c>
      <c r="CE207" s="126">
        <f t="shared" si="571"/>
        <v>7.5082850041425023E-2</v>
      </c>
      <c r="CF207" s="123">
        <f t="shared" si="572"/>
        <v>6.4493585583786747E-2</v>
      </c>
      <c r="CG207" s="124">
        <f t="shared" si="573"/>
        <v>2.547638773819387E-2</v>
      </c>
      <c r="CH207" s="125">
        <f t="shared" si="574"/>
        <v>0.14241501522487895</v>
      </c>
      <c r="CI207" s="123">
        <f t="shared" si="575"/>
        <v>0.17269055509527756</v>
      </c>
      <c r="CJ207" s="129">
        <f t="shared" ref="CJ207" si="608">AB207/AB219</f>
        <v>4.7515138290327857E-2</v>
      </c>
      <c r="CK207" s="130">
        <f t="shared" ref="CK207" si="609">AC207/AC219</f>
        <v>4.5949225534749817E-2</v>
      </c>
    </row>
    <row r="208" spans="1:89" x14ac:dyDescent="0.25">
      <c r="A208" s="131" t="s">
        <v>29</v>
      </c>
      <c r="B208" s="197">
        <v>2005</v>
      </c>
      <c r="C208" s="181">
        <v>2918</v>
      </c>
      <c r="D208" s="182">
        <v>1295</v>
      </c>
      <c r="E208" s="183">
        <v>1066</v>
      </c>
      <c r="F208" s="180">
        <v>1623</v>
      </c>
      <c r="G208" s="184">
        <v>2093</v>
      </c>
      <c r="H208" s="182">
        <v>2555</v>
      </c>
      <c r="I208" s="183">
        <v>3671</v>
      </c>
      <c r="J208" s="180">
        <v>750</v>
      </c>
      <c r="K208" s="181">
        <v>264</v>
      </c>
      <c r="L208" s="182">
        <v>2669</v>
      </c>
      <c r="M208" s="180">
        <v>931</v>
      </c>
      <c r="N208" s="185">
        <v>3414</v>
      </c>
      <c r="O208" s="198">
        <v>2281</v>
      </c>
      <c r="P208" s="180">
        <v>2116</v>
      </c>
      <c r="Q208" s="181">
        <v>1429</v>
      </c>
      <c r="R208" s="182">
        <v>1597</v>
      </c>
      <c r="S208" s="183">
        <v>2514</v>
      </c>
      <c r="T208" s="180">
        <v>1208</v>
      </c>
      <c r="U208" s="184">
        <v>253</v>
      </c>
      <c r="V208" s="182">
        <v>2859</v>
      </c>
      <c r="W208" s="199">
        <v>1831</v>
      </c>
      <c r="X208" s="180">
        <v>1948</v>
      </c>
      <c r="Y208" s="184">
        <v>654</v>
      </c>
      <c r="Z208" s="182">
        <v>3424</v>
      </c>
      <c r="AA208" s="180">
        <v>4140</v>
      </c>
      <c r="AB208" s="162">
        <f t="shared" si="548"/>
        <v>27463</v>
      </c>
      <c r="AC208" s="165">
        <f t="shared" si="578"/>
        <v>24045</v>
      </c>
      <c r="BI208" s="131" t="s">
        <v>29</v>
      </c>
      <c r="BJ208" s="123">
        <f t="shared" si="579"/>
        <v>7.3007318938207777E-2</v>
      </c>
      <c r="BK208" s="124">
        <f t="shared" si="580"/>
        <v>0.12135579122478686</v>
      </c>
      <c r="BL208" s="125">
        <f t="shared" si="552"/>
        <v>4.7154353129665365E-2</v>
      </c>
      <c r="BM208" s="126">
        <f t="shared" si="553"/>
        <v>4.433354127677272E-2</v>
      </c>
      <c r="BN208" s="123">
        <f t="shared" si="554"/>
        <v>5.9097695080653968E-2</v>
      </c>
      <c r="BO208" s="124">
        <f t="shared" si="555"/>
        <v>8.7045123726346429E-2</v>
      </c>
      <c r="BP208" s="125">
        <f t="shared" si="556"/>
        <v>9.3034264282853288E-2</v>
      </c>
      <c r="BQ208" s="126">
        <f t="shared" si="557"/>
        <v>0.15267207319609066</v>
      </c>
      <c r="BR208" s="123">
        <f t="shared" si="558"/>
        <v>2.7309470924516622E-2</v>
      </c>
      <c r="BS208" s="124">
        <f t="shared" si="559"/>
        <v>1.0979413599500935E-2</v>
      </c>
      <c r="BT208" s="125">
        <f t="shared" si="560"/>
        <v>9.7185303863379827E-2</v>
      </c>
      <c r="BU208" s="123">
        <f t="shared" si="561"/>
        <v>3.8719068413391559E-2</v>
      </c>
      <c r="BV208" s="127">
        <f t="shared" si="562"/>
        <v>0.12431271164839966</v>
      </c>
      <c r="BW208" s="128">
        <f t="shared" si="563"/>
        <v>9.4863797047203158E-2</v>
      </c>
      <c r="BX208" s="123">
        <f t="shared" si="564"/>
        <v>7.7049120635036231E-2</v>
      </c>
      <c r="BY208" s="124">
        <f t="shared" si="565"/>
        <v>5.9430234976086502E-2</v>
      </c>
      <c r="BZ208" s="125">
        <f t="shared" si="566"/>
        <v>5.8150966755270726E-2</v>
      </c>
      <c r="CA208" s="126">
        <f t="shared" si="567"/>
        <v>0.10455396132252028</v>
      </c>
      <c r="CB208" s="123">
        <f t="shared" si="568"/>
        <v>4.3986454502421439E-2</v>
      </c>
      <c r="CC208" s="124">
        <f t="shared" si="569"/>
        <v>1.0521938032855064E-2</v>
      </c>
      <c r="CD208" s="125">
        <f t="shared" si="570"/>
        <v>0.10410370316425736</v>
      </c>
      <c r="CE208" s="126">
        <f t="shared" si="571"/>
        <v>7.6148887502599294E-2</v>
      </c>
      <c r="CF208" s="123">
        <f t="shared" si="572"/>
        <v>7.0931799147944508E-2</v>
      </c>
      <c r="CG208" s="124">
        <f t="shared" si="573"/>
        <v>2.7199001871490953E-2</v>
      </c>
      <c r="CH208" s="125">
        <f t="shared" si="574"/>
        <v>0.12467683792739322</v>
      </c>
      <c r="CI208" s="123">
        <f t="shared" si="575"/>
        <v>0.17217716781035558</v>
      </c>
      <c r="CJ208" s="129">
        <f t="shared" ref="CJ208" si="610">AB208/AB219</f>
        <v>6.5137934551353971E-2</v>
      </c>
      <c r="CK208" s="130">
        <f t="shared" ref="CK208" si="611">AC208/AC219</f>
        <v>5.7210497513621547E-2</v>
      </c>
    </row>
    <row r="209" spans="1:89" x14ac:dyDescent="0.25">
      <c r="A209" s="139" t="s">
        <v>30</v>
      </c>
      <c r="B209" s="280">
        <v>2198</v>
      </c>
      <c r="C209" s="267">
        <v>4284</v>
      </c>
      <c r="D209" s="268">
        <v>1768</v>
      </c>
      <c r="E209" s="269">
        <v>1640</v>
      </c>
      <c r="F209" s="266">
        <v>1844</v>
      </c>
      <c r="G209" s="270">
        <v>3082</v>
      </c>
      <c r="H209" s="268">
        <v>3106</v>
      </c>
      <c r="I209" s="269">
        <v>5209</v>
      </c>
      <c r="J209" s="266">
        <v>1390</v>
      </c>
      <c r="K209" s="267">
        <v>343</v>
      </c>
      <c r="L209" s="268">
        <v>3544</v>
      </c>
      <c r="M209" s="266">
        <v>1115</v>
      </c>
      <c r="N209" s="271">
        <v>4994</v>
      </c>
      <c r="O209" s="281">
        <v>2893</v>
      </c>
      <c r="P209" s="266">
        <v>2576</v>
      </c>
      <c r="Q209" s="267">
        <v>2058</v>
      </c>
      <c r="R209" s="268">
        <v>2176</v>
      </c>
      <c r="S209" s="269">
        <v>3429</v>
      </c>
      <c r="T209" s="266">
        <v>1580</v>
      </c>
      <c r="U209" s="270">
        <v>376</v>
      </c>
      <c r="V209" s="268">
        <v>3805</v>
      </c>
      <c r="W209" s="282">
        <v>2315</v>
      </c>
      <c r="X209" s="266">
        <v>2825</v>
      </c>
      <c r="Y209" s="270">
        <v>923</v>
      </c>
      <c r="Z209" s="268">
        <v>4036</v>
      </c>
      <c r="AA209" s="266">
        <v>5774</v>
      </c>
      <c r="AB209" s="286">
        <f t="shared" si="548"/>
        <v>35842</v>
      </c>
      <c r="AC209" s="287">
        <f t="shared" si="578"/>
        <v>33441</v>
      </c>
      <c r="BI209" s="139" t="s">
        <v>30</v>
      </c>
      <c r="BJ209" s="123">
        <f t="shared" si="579"/>
        <v>6.1324702862563474E-2</v>
      </c>
      <c r="BK209" s="124">
        <f t="shared" si="580"/>
        <v>0.12810621691935051</v>
      </c>
      <c r="BL209" s="125">
        <f t="shared" si="552"/>
        <v>4.9327604486356785E-2</v>
      </c>
      <c r="BM209" s="126">
        <f t="shared" si="553"/>
        <v>4.9041595646063217E-2</v>
      </c>
      <c r="BN209" s="123">
        <f t="shared" si="554"/>
        <v>5.1448021873779365E-2</v>
      </c>
      <c r="BO209" s="124">
        <f t="shared" si="555"/>
        <v>9.2162315720223681E-2</v>
      </c>
      <c r="BP209" s="125">
        <f t="shared" si="556"/>
        <v>8.6658110596506896E-2</v>
      </c>
      <c r="BQ209" s="126">
        <f t="shared" si="557"/>
        <v>0.15576687300020933</v>
      </c>
      <c r="BR209" s="123">
        <f t="shared" si="558"/>
        <v>3.8781318006807654E-2</v>
      </c>
      <c r="BS209" s="124">
        <f t="shared" si="559"/>
        <v>1.0256870308902245E-2</v>
      </c>
      <c r="BT209" s="125">
        <f t="shared" si="560"/>
        <v>9.887841080296858E-2</v>
      </c>
      <c r="BU209" s="123">
        <f t="shared" si="561"/>
        <v>3.3342304356927123E-2</v>
      </c>
      <c r="BV209" s="127">
        <f t="shared" si="562"/>
        <v>0.13933374253668879</v>
      </c>
      <c r="BW209" s="128">
        <f t="shared" si="563"/>
        <v>8.6510570856134686E-2</v>
      </c>
      <c r="BX209" s="123">
        <f t="shared" si="564"/>
        <v>7.1870989342112612E-2</v>
      </c>
      <c r="BY209" s="124">
        <f t="shared" si="565"/>
        <v>6.1541221853413472E-2</v>
      </c>
      <c r="BZ209" s="125">
        <f t="shared" si="566"/>
        <v>6.0710897829362204E-2</v>
      </c>
      <c r="CA209" s="126">
        <f t="shared" si="567"/>
        <v>0.10253879967704316</v>
      </c>
      <c r="CB209" s="123">
        <f t="shared" si="568"/>
        <v>4.4082361475364096E-2</v>
      </c>
      <c r="CC209" s="124">
        <f t="shared" si="569"/>
        <v>1.1243682904219371E-2</v>
      </c>
      <c r="CD209" s="125">
        <f t="shared" si="570"/>
        <v>0.10616037051503822</v>
      </c>
      <c r="CE209" s="126">
        <f t="shared" si="571"/>
        <v>6.9226398732095337E-2</v>
      </c>
      <c r="CF209" s="123">
        <f t="shared" si="572"/>
        <v>7.8818146308799727E-2</v>
      </c>
      <c r="CG209" s="124">
        <f t="shared" si="573"/>
        <v>2.7600849256900213E-2</v>
      </c>
      <c r="CH209" s="125">
        <f t="shared" si="574"/>
        <v>0.11260532336365159</v>
      </c>
      <c r="CI209" s="123">
        <f t="shared" si="575"/>
        <v>0.17266230076851768</v>
      </c>
      <c r="CJ209" s="129">
        <f t="shared" ref="CJ209" si="612">AB209/AB219</f>
        <v>8.5011610173310589E-2</v>
      </c>
      <c r="CK209" s="130">
        <f t="shared" ref="CK209" si="613">AC209/AC219</f>
        <v>7.9566489804658691E-2</v>
      </c>
    </row>
    <row r="210" spans="1:89" x14ac:dyDescent="0.25">
      <c r="A210" s="131" t="s">
        <v>31</v>
      </c>
      <c r="B210" s="283">
        <v>2214</v>
      </c>
      <c r="C210" s="274">
        <v>4755</v>
      </c>
      <c r="D210" s="275">
        <v>1422</v>
      </c>
      <c r="E210" s="276">
        <v>1652</v>
      </c>
      <c r="F210" s="273">
        <v>1359</v>
      </c>
      <c r="G210" s="277">
        <v>3090</v>
      </c>
      <c r="H210" s="275">
        <v>3101</v>
      </c>
      <c r="I210" s="276">
        <v>5612</v>
      </c>
      <c r="J210" s="273">
        <v>1019</v>
      </c>
      <c r="K210" s="274">
        <v>265</v>
      </c>
      <c r="L210" s="275">
        <v>3927</v>
      </c>
      <c r="M210" s="273">
        <v>977</v>
      </c>
      <c r="N210" s="278">
        <v>4929</v>
      </c>
      <c r="O210" s="284">
        <v>2853</v>
      </c>
      <c r="P210" s="273">
        <v>2391</v>
      </c>
      <c r="Q210" s="274">
        <v>2398</v>
      </c>
      <c r="R210" s="275">
        <v>2233</v>
      </c>
      <c r="S210" s="276">
        <v>3537</v>
      </c>
      <c r="T210" s="273">
        <v>1581</v>
      </c>
      <c r="U210" s="277">
        <v>264</v>
      </c>
      <c r="V210" s="275">
        <v>4339</v>
      </c>
      <c r="W210" s="285">
        <v>2175</v>
      </c>
      <c r="X210" s="273">
        <v>2497</v>
      </c>
      <c r="Y210" s="277">
        <v>883</v>
      </c>
      <c r="Z210" s="275">
        <v>3425</v>
      </c>
      <c r="AA210" s="273">
        <v>5883</v>
      </c>
      <c r="AB210" s="286">
        <f t="shared" si="548"/>
        <v>34437</v>
      </c>
      <c r="AC210" s="287">
        <f t="shared" si="578"/>
        <v>34344</v>
      </c>
      <c r="BI210" s="131" t="s">
        <v>31</v>
      </c>
      <c r="BJ210" s="123">
        <f t="shared" si="579"/>
        <v>6.4291314574440289E-2</v>
      </c>
      <c r="BK210" s="124">
        <f t="shared" si="580"/>
        <v>0.13845213137665968</v>
      </c>
      <c r="BL210" s="125">
        <f t="shared" si="552"/>
        <v>4.1292795539681154E-2</v>
      </c>
      <c r="BM210" s="126">
        <f t="shared" si="553"/>
        <v>4.8101560680177034E-2</v>
      </c>
      <c r="BN210" s="123">
        <f t="shared" si="554"/>
        <v>3.9463367889188951E-2</v>
      </c>
      <c r="BO210" s="124">
        <f t="shared" si="555"/>
        <v>8.9972047519217335E-2</v>
      </c>
      <c r="BP210" s="125">
        <f t="shared" si="556"/>
        <v>9.0048494352005112E-2</v>
      </c>
      <c r="BQ210" s="126">
        <f t="shared" si="557"/>
        <v>0.16340554390868856</v>
      </c>
      <c r="BR210" s="123">
        <f t="shared" si="558"/>
        <v>2.9590266283358015E-2</v>
      </c>
      <c r="BS210" s="124">
        <f t="shared" si="559"/>
        <v>7.716049382716049E-3</v>
      </c>
      <c r="BT210" s="125">
        <f t="shared" si="560"/>
        <v>0.11403432354734733</v>
      </c>
      <c r="BU210" s="123">
        <f t="shared" si="561"/>
        <v>2.8447472629862566E-2</v>
      </c>
      <c r="BV210" s="127">
        <f t="shared" si="562"/>
        <v>0.1431309347504138</v>
      </c>
      <c r="BW210" s="128">
        <f t="shared" si="563"/>
        <v>8.3071278825995812E-2</v>
      </c>
      <c r="BX210" s="123">
        <f t="shared" si="564"/>
        <v>6.9431135116299322E-2</v>
      </c>
      <c r="BY210" s="124">
        <f t="shared" si="565"/>
        <v>6.9822967621709767E-2</v>
      </c>
      <c r="BZ210" s="125">
        <f t="shared" si="566"/>
        <v>6.4843046723001424E-2</v>
      </c>
      <c r="CA210" s="126">
        <f t="shared" si="567"/>
        <v>0.1029874213836478</v>
      </c>
      <c r="CB210" s="123">
        <f t="shared" si="568"/>
        <v>4.590992246711386E-2</v>
      </c>
      <c r="CC210" s="124">
        <f t="shared" si="569"/>
        <v>7.6869322152341019E-3</v>
      </c>
      <c r="CD210" s="125">
        <f t="shared" si="570"/>
        <v>0.12599819961088365</v>
      </c>
      <c r="CE210" s="126">
        <f t="shared" si="571"/>
        <v>6.3329839273235503E-2</v>
      </c>
      <c r="CF210" s="123">
        <f t="shared" si="572"/>
        <v>7.2509219734587793E-2</v>
      </c>
      <c r="CG210" s="124">
        <f t="shared" si="573"/>
        <v>2.5710458886559515E-2</v>
      </c>
      <c r="CH210" s="125">
        <f t="shared" si="574"/>
        <v>9.9456979411679303E-2</v>
      </c>
      <c r="CI210" s="123">
        <f t="shared" si="575"/>
        <v>0.17129629629629631</v>
      </c>
      <c r="CJ210" s="129">
        <f t="shared" ref="CJ210" si="614">AB210/AB219</f>
        <v>8.167917023431441E-2</v>
      </c>
      <c r="CK210" s="130">
        <f t="shared" ref="CK210" si="615">AC210/AC219</f>
        <v>8.1715006305170243E-2</v>
      </c>
    </row>
    <row r="211" spans="1:89" x14ac:dyDescent="0.25">
      <c r="A211" s="139" t="s">
        <v>32</v>
      </c>
      <c r="B211" s="194">
        <v>2548</v>
      </c>
      <c r="C211" s="188">
        <v>4233</v>
      </c>
      <c r="D211" s="189">
        <v>945</v>
      </c>
      <c r="E211" s="190">
        <v>1615</v>
      </c>
      <c r="F211" s="187">
        <v>1247</v>
      </c>
      <c r="G211" s="191">
        <v>3020</v>
      </c>
      <c r="H211" s="189">
        <v>2778</v>
      </c>
      <c r="I211" s="190">
        <v>5576</v>
      </c>
      <c r="J211" s="187">
        <v>640</v>
      </c>
      <c r="K211" s="188">
        <v>269</v>
      </c>
      <c r="L211" s="189">
        <v>3292</v>
      </c>
      <c r="M211" s="187">
        <v>1290</v>
      </c>
      <c r="N211" s="192">
        <v>4443</v>
      </c>
      <c r="O211" s="195">
        <v>3198</v>
      </c>
      <c r="P211" s="187">
        <v>2147</v>
      </c>
      <c r="Q211" s="188">
        <v>2388</v>
      </c>
      <c r="R211" s="189">
        <v>2153</v>
      </c>
      <c r="S211" s="190">
        <v>3643</v>
      </c>
      <c r="T211" s="187">
        <v>1493</v>
      </c>
      <c r="U211" s="191">
        <v>371</v>
      </c>
      <c r="V211" s="189">
        <v>4123</v>
      </c>
      <c r="W211" s="196">
        <v>2413</v>
      </c>
      <c r="X211" s="187">
        <v>2265</v>
      </c>
      <c r="Y211" s="191">
        <v>915</v>
      </c>
      <c r="Z211" s="189">
        <v>3812</v>
      </c>
      <c r="AA211" s="187">
        <v>5669</v>
      </c>
      <c r="AB211" s="162">
        <f t="shared" si="548"/>
        <v>31886</v>
      </c>
      <c r="AC211" s="165">
        <f t="shared" si="578"/>
        <v>34600</v>
      </c>
      <c r="BI211" s="139" t="s">
        <v>32</v>
      </c>
      <c r="BJ211" s="123">
        <f t="shared" si="579"/>
        <v>7.9909678228689704E-2</v>
      </c>
      <c r="BK211" s="124">
        <f t="shared" si="580"/>
        <v>0.12234104046242775</v>
      </c>
      <c r="BL211" s="125">
        <f t="shared" si="552"/>
        <v>2.9636831211189863E-2</v>
      </c>
      <c r="BM211" s="126">
        <f t="shared" si="553"/>
        <v>4.667630057803468E-2</v>
      </c>
      <c r="BN211" s="123">
        <f t="shared" si="554"/>
        <v>3.9108072508310859E-2</v>
      </c>
      <c r="BO211" s="124">
        <f t="shared" si="555"/>
        <v>8.7283236994219651E-2</v>
      </c>
      <c r="BP211" s="125">
        <f t="shared" si="556"/>
        <v>8.7122875243053371E-2</v>
      </c>
      <c r="BQ211" s="126">
        <f t="shared" si="557"/>
        <v>0.16115606936416185</v>
      </c>
      <c r="BR211" s="123">
        <f t="shared" si="558"/>
        <v>2.0071504735620648E-2</v>
      </c>
      <c r="BS211" s="124">
        <f t="shared" si="559"/>
        <v>7.7745664739884389E-3</v>
      </c>
      <c r="BT211" s="125">
        <f t="shared" si="560"/>
        <v>0.10324280248384871</v>
      </c>
      <c r="BU211" s="123">
        <f t="shared" si="561"/>
        <v>3.7283236994219655E-2</v>
      </c>
      <c r="BV211" s="127">
        <f t="shared" si="562"/>
        <v>0.13934014928181648</v>
      </c>
      <c r="BW211" s="128">
        <f t="shared" si="563"/>
        <v>9.242774566473988E-2</v>
      </c>
      <c r="BX211" s="123">
        <f t="shared" si="564"/>
        <v>6.73336260427774E-2</v>
      </c>
      <c r="BY211" s="124">
        <f t="shared" si="565"/>
        <v>6.9017341040462421E-2</v>
      </c>
      <c r="BZ211" s="125">
        <f t="shared" si="566"/>
        <v>6.7521796399673845E-2</v>
      </c>
      <c r="CA211" s="126">
        <f t="shared" si="567"/>
        <v>0.10528901734104046</v>
      </c>
      <c r="CB211" s="123">
        <f t="shared" si="568"/>
        <v>4.6823057141065043E-2</v>
      </c>
      <c r="CC211" s="124">
        <f t="shared" si="569"/>
        <v>1.0722543352601156E-2</v>
      </c>
      <c r="CD211" s="125">
        <f t="shared" si="570"/>
        <v>0.12930439691400614</v>
      </c>
      <c r="CE211" s="126">
        <f t="shared" si="571"/>
        <v>6.9739884393063584E-2</v>
      </c>
      <c r="CF211" s="123">
        <f t="shared" si="572"/>
        <v>7.1034309728407449E-2</v>
      </c>
      <c r="CG211" s="124">
        <f t="shared" si="573"/>
        <v>2.6445086705202313E-2</v>
      </c>
      <c r="CH211" s="125">
        <f t="shared" si="574"/>
        <v>0.11955090008154048</v>
      </c>
      <c r="CI211" s="123">
        <f t="shared" si="575"/>
        <v>0.16384393063583816</v>
      </c>
      <c r="CJ211" s="129">
        <f t="shared" ref="CJ211" si="616">AB211/AB219</f>
        <v>7.5628597789916346E-2</v>
      </c>
      <c r="CK211" s="130">
        <f t="shared" ref="CK211" si="617">AC211/AC219</f>
        <v>8.2324109543410504E-2</v>
      </c>
    </row>
    <row r="212" spans="1:89" x14ac:dyDescent="0.25">
      <c r="A212" s="131" t="s">
        <v>33</v>
      </c>
      <c r="B212" s="197">
        <v>2149</v>
      </c>
      <c r="C212" s="181">
        <v>2809</v>
      </c>
      <c r="D212" s="182">
        <v>715</v>
      </c>
      <c r="E212" s="183">
        <v>1379</v>
      </c>
      <c r="F212" s="180">
        <v>1118</v>
      </c>
      <c r="G212" s="184">
        <v>2067</v>
      </c>
      <c r="H212" s="182">
        <v>2225</v>
      </c>
      <c r="I212" s="183">
        <v>4047</v>
      </c>
      <c r="J212" s="180">
        <v>481</v>
      </c>
      <c r="K212" s="181">
        <v>200</v>
      </c>
      <c r="L212" s="182">
        <v>2052</v>
      </c>
      <c r="M212" s="180">
        <v>1208</v>
      </c>
      <c r="N212" s="185">
        <v>2803</v>
      </c>
      <c r="O212" s="198">
        <v>2629</v>
      </c>
      <c r="P212" s="180">
        <v>1244</v>
      </c>
      <c r="Q212" s="181">
        <v>1861</v>
      </c>
      <c r="R212" s="182">
        <v>1681</v>
      </c>
      <c r="S212" s="183">
        <v>2521</v>
      </c>
      <c r="T212" s="180">
        <v>653</v>
      </c>
      <c r="U212" s="184">
        <v>356</v>
      </c>
      <c r="V212" s="182">
        <v>3078</v>
      </c>
      <c r="W212" s="199">
        <v>1954</v>
      </c>
      <c r="X212" s="180">
        <v>1275</v>
      </c>
      <c r="Y212" s="184">
        <v>783</v>
      </c>
      <c r="Z212" s="182">
        <v>2927</v>
      </c>
      <c r="AA212" s="180">
        <v>3969</v>
      </c>
      <c r="AB212" s="162">
        <f t="shared" si="548"/>
        <v>22401</v>
      </c>
      <c r="AC212" s="165">
        <f t="shared" si="578"/>
        <v>25783</v>
      </c>
      <c r="BI212" s="131" t="s">
        <v>33</v>
      </c>
      <c r="BJ212" s="123">
        <f t="shared" si="579"/>
        <v>9.5933217267086285E-2</v>
      </c>
      <c r="BK212" s="124">
        <f t="shared" si="580"/>
        <v>0.10894775627351355</v>
      </c>
      <c r="BL212" s="125">
        <f t="shared" si="552"/>
        <v>3.1918217936699252E-2</v>
      </c>
      <c r="BM212" s="126">
        <f t="shared" si="553"/>
        <v>5.3484854361400921E-2</v>
      </c>
      <c r="BN212" s="123">
        <f t="shared" si="554"/>
        <v>4.9908486228293379E-2</v>
      </c>
      <c r="BO212" s="124">
        <f t="shared" si="555"/>
        <v>8.0169103672962802E-2</v>
      </c>
      <c r="BP212" s="125">
        <f t="shared" si="556"/>
        <v>9.9325922949868306E-2</v>
      </c>
      <c r="BQ212" s="126">
        <f t="shared" si="557"/>
        <v>0.156963890935888</v>
      </c>
      <c r="BR212" s="123">
        <f t="shared" si="558"/>
        <v>2.1472255702870407E-2</v>
      </c>
      <c r="BS212" s="124">
        <f t="shared" si="559"/>
        <v>7.7570492184772912E-3</v>
      </c>
      <c r="BT212" s="125">
        <f t="shared" si="560"/>
        <v>9.1603053435114504E-2</v>
      </c>
      <c r="BU212" s="123">
        <f t="shared" si="561"/>
        <v>4.685257727960284E-2</v>
      </c>
      <c r="BV212" s="127">
        <f t="shared" si="562"/>
        <v>0.1251283424847105</v>
      </c>
      <c r="BW212" s="128">
        <f t="shared" si="563"/>
        <v>0.101966411976884</v>
      </c>
      <c r="BX212" s="123">
        <f t="shared" si="564"/>
        <v>5.5533235123431987E-2</v>
      </c>
      <c r="BY212" s="124">
        <f t="shared" si="565"/>
        <v>7.2179342977931202E-2</v>
      </c>
      <c r="BZ212" s="125">
        <f t="shared" si="566"/>
        <v>7.5041292799428602E-2</v>
      </c>
      <c r="CA212" s="126">
        <f t="shared" si="567"/>
        <v>9.7777605398906259E-2</v>
      </c>
      <c r="CB212" s="123">
        <f t="shared" si="568"/>
        <v>2.9150484353377082E-2</v>
      </c>
      <c r="CC212" s="124">
        <f t="shared" si="569"/>
        <v>1.3807547608889579E-2</v>
      </c>
      <c r="CD212" s="125">
        <f t="shared" si="570"/>
        <v>0.13740458015267176</v>
      </c>
      <c r="CE212" s="126">
        <f t="shared" si="571"/>
        <v>7.5786370864523139E-2</v>
      </c>
      <c r="CF212" s="123">
        <f t="shared" si="572"/>
        <v>5.6917101915093075E-2</v>
      </c>
      <c r="CG212" s="124">
        <f t="shared" si="573"/>
        <v>3.0368847690338596E-2</v>
      </c>
      <c r="CH212" s="125">
        <f t="shared" si="574"/>
        <v>0.13066380965135485</v>
      </c>
      <c r="CI212" s="123">
        <f t="shared" si="575"/>
        <v>0.15393864174068184</v>
      </c>
      <c r="CJ212" s="129">
        <f t="shared" ref="CJ212" si="618">AB212/AB219</f>
        <v>5.3131663397475881E-2</v>
      </c>
      <c r="CK212" s="130">
        <f t="shared" ref="CK212" si="619">AC212/AC219</f>
        <v>6.1345737466987078E-2</v>
      </c>
    </row>
    <row r="213" spans="1:89" x14ac:dyDescent="0.25">
      <c r="A213" s="139" t="s">
        <v>34</v>
      </c>
      <c r="B213" s="194">
        <v>797</v>
      </c>
      <c r="C213" s="188">
        <v>1782</v>
      </c>
      <c r="D213" s="189">
        <v>352</v>
      </c>
      <c r="E213" s="190">
        <v>944</v>
      </c>
      <c r="F213" s="187">
        <v>457</v>
      </c>
      <c r="G213" s="191">
        <v>1635</v>
      </c>
      <c r="H213" s="189">
        <v>1105</v>
      </c>
      <c r="I213" s="190">
        <v>2454</v>
      </c>
      <c r="J213" s="187">
        <v>380</v>
      </c>
      <c r="K213" s="188">
        <v>125</v>
      </c>
      <c r="L213" s="189">
        <v>1125</v>
      </c>
      <c r="M213" s="187">
        <v>739</v>
      </c>
      <c r="N213" s="192">
        <v>2062</v>
      </c>
      <c r="O213" s="195">
        <v>1993</v>
      </c>
      <c r="P213" s="187">
        <v>629</v>
      </c>
      <c r="Q213" s="188">
        <v>1244</v>
      </c>
      <c r="R213" s="189">
        <v>1135</v>
      </c>
      <c r="S213" s="190">
        <v>1726</v>
      </c>
      <c r="T213" s="187">
        <v>373</v>
      </c>
      <c r="U213" s="191">
        <v>261</v>
      </c>
      <c r="V213" s="189">
        <v>2669</v>
      </c>
      <c r="W213" s="196">
        <v>1183</v>
      </c>
      <c r="X213" s="187">
        <v>797</v>
      </c>
      <c r="Y213" s="191">
        <v>437</v>
      </c>
      <c r="Z213" s="189">
        <v>1736</v>
      </c>
      <c r="AA213" s="187">
        <v>2601</v>
      </c>
      <c r="AB213" s="162">
        <f t="shared" si="548"/>
        <v>13617</v>
      </c>
      <c r="AC213" s="165">
        <f t="shared" si="578"/>
        <v>17124</v>
      </c>
      <c r="BI213" s="139" t="s">
        <v>34</v>
      </c>
      <c r="BJ213" s="123">
        <f t="shared" si="579"/>
        <v>5.8529778952779617E-2</v>
      </c>
      <c r="BK213" s="124">
        <f t="shared" si="580"/>
        <v>0.10406447091800981</v>
      </c>
      <c r="BL213" s="125">
        <f t="shared" si="552"/>
        <v>2.5850040390688112E-2</v>
      </c>
      <c r="BM213" s="126">
        <f t="shared" si="553"/>
        <v>5.5127306704041111E-2</v>
      </c>
      <c r="BN213" s="123">
        <f t="shared" si="554"/>
        <v>3.3560989939046777E-2</v>
      </c>
      <c r="BO213" s="124">
        <f t="shared" si="555"/>
        <v>9.5480028030833913E-2</v>
      </c>
      <c r="BP213" s="125">
        <f t="shared" si="556"/>
        <v>8.1148564294631714E-2</v>
      </c>
      <c r="BQ213" s="126">
        <f t="shared" si="557"/>
        <v>0.14330763840224248</v>
      </c>
      <c r="BR213" s="123">
        <f t="shared" si="558"/>
        <v>2.7906293603583755E-2</v>
      </c>
      <c r="BS213" s="124">
        <f t="shared" si="559"/>
        <v>7.2996963326325626E-3</v>
      </c>
      <c r="BT213" s="125">
        <f t="shared" si="560"/>
        <v>8.2617316589557177E-2</v>
      </c>
      <c r="BU213" s="123">
        <f t="shared" si="561"/>
        <v>4.3155804718523712E-2</v>
      </c>
      <c r="BV213" s="127">
        <f t="shared" si="562"/>
        <v>0.151428361606815</v>
      </c>
      <c r="BW213" s="128">
        <f t="shared" si="563"/>
        <v>0.11638635832749358</v>
      </c>
      <c r="BX213" s="123">
        <f t="shared" si="564"/>
        <v>4.6192259675405745E-2</v>
      </c>
      <c r="BY213" s="124">
        <f t="shared" si="565"/>
        <v>7.2646577902359261E-2</v>
      </c>
      <c r="BZ213" s="125">
        <f t="shared" si="566"/>
        <v>8.3351692737019908E-2</v>
      </c>
      <c r="CA213" s="126">
        <f t="shared" si="567"/>
        <v>0.10079420696099042</v>
      </c>
      <c r="CB213" s="123">
        <f t="shared" si="568"/>
        <v>2.7392230300359845E-2</v>
      </c>
      <c r="CC213" s="124">
        <f t="shared" si="569"/>
        <v>1.5241765942536791E-2</v>
      </c>
      <c r="CD213" s="125">
        <f t="shared" si="570"/>
        <v>0.19600499375780275</v>
      </c>
      <c r="CE213" s="126">
        <f t="shared" si="571"/>
        <v>6.9084326092034576E-2</v>
      </c>
      <c r="CF213" s="123">
        <f t="shared" si="572"/>
        <v>5.8529778952779617E-2</v>
      </c>
      <c r="CG213" s="124">
        <f t="shared" si="573"/>
        <v>2.5519738378883439E-2</v>
      </c>
      <c r="CH213" s="125">
        <f t="shared" si="574"/>
        <v>0.12748769919952999</v>
      </c>
      <c r="CI213" s="123">
        <f t="shared" si="575"/>
        <v>0.15189208128941836</v>
      </c>
      <c r="CJ213" s="129">
        <f t="shared" ref="CJ213" si="620">AB213/AB219</f>
        <v>3.2297391209474093E-2</v>
      </c>
      <c r="CK213" s="130">
        <f t="shared" ref="CK213" si="621">AC213/AC219</f>
        <v>4.0743296295415073E-2</v>
      </c>
    </row>
    <row r="214" spans="1:89" x14ac:dyDescent="0.25">
      <c r="A214" s="131" t="s">
        <v>35</v>
      </c>
      <c r="B214" s="197">
        <v>0</v>
      </c>
      <c r="C214" s="181">
        <v>762</v>
      </c>
      <c r="D214" s="182">
        <v>7</v>
      </c>
      <c r="E214" s="183">
        <v>488</v>
      </c>
      <c r="F214" s="180">
        <v>14</v>
      </c>
      <c r="G214" s="184">
        <v>726</v>
      </c>
      <c r="H214" s="182">
        <v>67</v>
      </c>
      <c r="I214" s="183">
        <v>893</v>
      </c>
      <c r="J214" s="180">
        <v>47</v>
      </c>
      <c r="K214" s="181">
        <v>31</v>
      </c>
      <c r="L214" s="182">
        <v>691</v>
      </c>
      <c r="M214" s="180">
        <v>109</v>
      </c>
      <c r="N214" s="185">
        <v>474</v>
      </c>
      <c r="O214" s="198">
        <v>255</v>
      </c>
      <c r="P214" s="180">
        <v>138</v>
      </c>
      <c r="Q214" s="181">
        <v>128</v>
      </c>
      <c r="R214" s="182">
        <v>148</v>
      </c>
      <c r="S214" s="183">
        <v>111</v>
      </c>
      <c r="T214" s="180">
        <v>49</v>
      </c>
      <c r="U214" s="184">
        <v>9</v>
      </c>
      <c r="V214" s="182">
        <v>157</v>
      </c>
      <c r="W214" s="199">
        <v>41</v>
      </c>
      <c r="X214" s="180">
        <v>49</v>
      </c>
      <c r="Y214" s="184">
        <v>24</v>
      </c>
      <c r="Z214" s="182">
        <v>64</v>
      </c>
      <c r="AA214" s="180">
        <v>193</v>
      </c>
      <c r="AB214" s="162">
        <f t="shared" si="548"/>
        <v>1905</v>
      </c>
      <c r="AC214" s="165">
        <f t="shared" si="578"/>
        <v>3770</v>
      </c>
      <c r="BI214" s="131" t="s">
        <v>35</v>
      </c>
      <c r="BJ214" s="123">
        <f t="shared" si="579"/>
        <v>0</v>
      </c>
      <c r="BK214" s="124">
        <f t="shared" si="580"/>
        <v>0.20212201591511936</v>
      </c>
      <c r="BL214" s="125">
        <f t="shared" si="552"/>
        <v>3.6745406824146981E-3</v>
      </c>
      <c r="BM214" s="126">
        <f t="shared" si="553"/>
        <v>0.12944297082228118</v>
      </c>
      <c r="BN214" s="123">
        <f t="shared" si="554"/>
        <v>7.3490813648293962E-3</v>
      </c>
      <c r="BO214" s="124">
        <f t="shared" si="555"/>
        <v>0.19257294429708222</v>
      </c>
      <c r="BP214" s="125">
        <f t="shared" si="556"/>
        <v>3.5170603674540682E-2</v>
      </c>
      <c r="BQ214" s="126">
        <f t="shared" si="557"/>
        <v>0.23687002652519895</v>
      </c>
      <c r="BR214" s="123">
        <f t="shared" si="558"/>
        <v>2.4671916010498687E-2</v>
      </c>
      <c r="BS214" s="124">
        <f t="shared" si="559"/>
        <v>8.2228116710875328E-3</v>
      </c>
      <c r="BT214" s="125">
        <f t="shared" si="560"/>
        <v>0.3627296587926509</v>
      </c>
      <c r="BU214" s="123">
        <f t="shared" si="561"/>
        <v>2.8912466843501326E-2</v>
      </c>
      <c r="BV214" s="127">
        <f t="shared" si="562"/>
        <v>0.24881889763779527</v>
      </c>
      <c r="BW214" s="128">
        <f t="shared" si="563"/>
        <v>6.7639257294429711E-2</v>
      </c>
      <c r="BX214" s="123">
        <f t="shared" si="564"/>
        <v>7.2440944881889763E-2</v>
      </c>
      <c r="BY214" s="124">
        <f t="shared" si="565"/>
        <v>3.3952254641909811E-2</v>
      </c>
      <c r="BZ214" s="125">
        <f t="shared" si="566"/>
        <v>7.769028871391076E-2</v>
      </c>
      <c r="CA214" s="126">
        <f t="shared" si="567"/>
        <v>2.9442970822281166E-2</v>
      </c>
      <c r="CB214" s="123">
        <f t="shared" si="568"/>
        <v>2.5721784776902887E-2</v>
      </c>
      <c r="CC214" s="124">
        <f t="shared" si="569"/>
        <v>2.3872679045092837E-3</v>
      </c>
      <c r="CD214" s="125">
        <f t="shared" si="570"/>
        <v>8.2414698162729658E-2</v>
      </c>
      <c r="CE214" s="126">
        <f t="shared" si="571"/>
        <v>1.0875331564986738E-2</v>
      </c>
      <c r="CF214" s="123">
        <f t="shared" si="572"/>
        <v>2.5721784776902887E-2</v>
      </c>
      <c r="CG214" s="124">
        <f t="shared" si="573"/>
        <v>6.36604774535809E-3</v>
      </c>
      <c r="CH214" s="125">
        <f t="shared" si="574"/>
        <v>3.3595800524934383E-2</v>
      </c>
      <c r="CI214" s="123">
        <f t="shared" si="575"/>
        <v>5.1193633952254639E-2</v>
      </c>
      <c r="CJ214" s="129">
        <f t="shared" ref="CJ214" si="622">AB214/AB219</f>
        <v>4.5183616254717007E-3</v>
      </c>
      <c r="CK214" s="130">
        <f t="shared" ref="CK214" si="623">AC214/AC219</f>
        <v>8.9699969068976187E-3</v>
      </c>
    </row>
    <row r="215" spans="1:89" x14ac:dyDescent="0.25">
      <c r="A215" s="139" t="s">
        <v>36</v>
      </c>
      <c r="B215" s="194"/>
      <c r="C215" s="188"/>
      <c r="D215" s="189"/>
      <c r="E215" s="190"/>
      <c r="F215" s="187"/>
      <c r="G215" s="191"/>
      <c r="H215" s="189"/>
      <c r="I215" s="190"/>
      <c r="J215" s="187"/>
      <c r="K215" s="191"/>
      <c r="L215" s="189"/>
      <c r="M215" s="187"/>
      <c r="N215" s="192"/>
      <c r="O215" s="195"/>
      <c r="P215" s="187"/>
      <c r="Q215" s="191"/>
      <c r="R215" s="189"/>
      <c r="S215" s="190"/>
      <c r="T215" s="187"/>
      <c r="U215" s="191"/>
      <c r="V215" s="189"/>
      <c r="W215" s="190"/>
      <c r="X215" s="187"/>
      <c r="Y215" s="191"/>
      <c r="Z215" s="189"/>
      <c r="AA215" s="187"/>
      <c r="AB215" s="162">
        <f t="shared" si="548"/>
        <v>0</v>
      </c>
      <c r="AC215" s="165">
        <f t="shared" si="578"/>
        <v>0</v>
      </c>
      <c r="BI215" s="139" t="s">
        <v>36</v>
      </c>
      <c r="BJ215" s="123" t="e">
        <f t="shared" si="579"/>
        <v>#DIV/0!</v>
      </c>
      <c r="BK215" s="124" t="e">
        <f t="shared" si="580"/>
        <v>#DIV/0!</v>
      </c>
      <c r="BL215" s="125" t="e">
        <f t="shared" si="552"/>
        <v>#DIV/0!</v>
      </c>
      <c r="BM215" s="126" t="e">
        <f t="shared" si="553"/>
        <v>#DIV/0!</v>
      </c>
      <c r="BN215" s="123" t="e">
        <f t="shared" si="554"/>
        <v>#DIV/0!</v>
      </c>
      <c r="BO215" s="124" t="e">
        <f t="shared" si="555"/>
        <v>#DIV/0!</v>
      </c>
      <c r="BP215" s="125" t="e">
        <f t="shared" si="556"/>
        <v>#DIV/0!</v>
      </c>
      <c r="BQ215" s="126" t="e">
        <f t="shared" si="557"/>
        <v>#DIV/0!</v>
      </c>
      <c r="BR215" s="123" t="e">
        <f t="shared" si="558"/>
        <v>#DIV/0!</v>
      </c>
      <c r="BS215" s="124" t="e">
        <f t="shared" si="559"/>
        <v>#DIV/0!</v>
      </c>
      <c r="BT215" s="125" t="e">
        <f t="shared" si="560"/>
        <v>#DIV/0!</v>
      </c>
      <c r="BU215" s="123" t="e">
        <f t="shared" si="561"/>
        <v>#DIV/0!</v>
      </c>
      <c r="BV215" s="127" t="e">
        <f t="shared" si="562"/>
        <v>#DIV/0!</v>
      </c>
      <c r="BW215" s="128" t="e">
        <f t="shared" si="563"/>
        <v>#DIV/0!</v>
      </c>
      <c r="BX215" s="123" t="e">
        <f t="shared" si="564"/>
        <v>#DIV/0!</v>
      </c>
      <c r="BY215" s="124" t="e">
        <f t="shared" si="565"/>
        <v>#DIV/0!</v>
      </c>
      <c r="BZ215" s="125" t="e">
        <f t="shared" si="566"/>
        <v>#DIV/0!</v>
      </c>
      <c r="CA215" s="126" t="e">
        <f t="shared" si="567"/>
        <v>#DIV/0!</v>
      </c>
      <c r="CB215" s="123" t="e">
        <f t="shared" si="568"/>
        <v>#DIV/0!</v>
      </c>
      <c r="CC215" s="124" t="e">
        <f t="shared" si="569"/>
        <v>#DIV/0!</v>
      </c>
      <c r="CD215" s="125" t="e">
        <f t="shared" si="570"/>
        <v>#DIV/0!</v>
      </c>
      <c r="CE215" s="126" t="e">
        <f t="shared" si="571"/>
        <v>#DIV/0!</v>
      </c>
      <c r="CF215" s="123" t="e">
        <f t="shared" si="572"/>
        <v>#DIV/0!</v>
      </c>
      <c r="CG215" s="124" t="e">
        <f t="shared" si="573"/>
        <v>#DIV/0!</v>
      </c>
      <c r="CH215" s="125" t="e">
        <f t="shared" si="574"/>
        <v>#DIV/0!</v>
      </c>
      <c r="CI215" s="123" t="e">
        <f t="shared" si="575"/>
        <v>#DIV/0!</v>
      </c>
      <c r="CJ215" s="129">
        <f t="shared" ref="CJ215" si="624">AB215/AB219</f>
        <v>0</v>
      </c>
      <c r="CK215" s="130">
        <f t="shared" ref="CK215" si="625">AC215/AC219</f>
        <v>0</v>
      </c>
    </row>
    <row r="216" spans="1:89" x14ac:dyDescent="0.25">
      <c r="A216" s="131" t="s">
        <v>37</v>
      </c>
      <c r="B216" s="56"/>
      <c r="C216" s="57"/>
      <c r="D216" s="133"/>
      <c r="E216" s="134"/>
      <c r="F216" s="132"/>
      <c r="G216" s="135"/>
      <c r="H216" s="133"/>
      <c r="I216" s="134"/>
      <c r="J216" s="132"/>
      <c r="K216" s="135"/>
      <c r="L216" s="133"/>
      <c r="M216" s="132"/>
      <c r="N216" s="136"/>
      <c r="O216" s="137"/>
      <c r="P216" s="132"/>
      <c r="Q216" s="135"/>
      <c r="R216" s="133"/>
      <c r="S216" s="134"/>
      <c r="T216" s="132"/>
      <c r="U216" s="135"/>
      <c r="V216" s="133"/>
      <c r="W216" s="134"/>
      <c r="X216" s="132"/>
      <c r="Y216" s="135"/>
      <c r="Z216" s="138"/>
      <c r="AA216" s="2"/>
      <c r="AB216" s="162">
        <f t="shared" si="548"/>
        <v>0</v>
      </c>
      <c r="AC216" s="165">
        <f t="shared" si="578"/>
        <v>0</v>
      </c>
      <c r="BI216" s="131" t="s">
        <v>37</v>
      </c>
      <c r="BJ216" s="123" t="e">
        <f t="shared" si="579"/>
        <v>#DIV/0!</v>
      </c>
      <c r="BK216" s="124" t="e">
        <f t="shared" si="580"/>
        <v>#DIV/0!</v>
      </c>
      <c r="BL216" s="125" t="e">
        <f t="shared" si="552"/>
        <v>#DIV/0!</v>
      </c>
      <c r="BM216" s="126" t="e">
        <f t="shared" si="553"/>
        <v>#DIV/0!</v>
      </c>
      <c r="BN216" s="123" t="e">
        <f t="shared" si="554"/>
        <v>#DIV/0!</v>
      </c>
      <c r="BO216" s="124" t="e">
        <f t="shared" si="555"/>
        <v>#DIV/0!</v>
      </c>
      <c r="BP216" s="125" t="e">
        <f t="shared" si="556"/>
        <v>#DIV/0!</v>
      </c>
      <c r="BQ216" s="126" t="e">
        <f t="shared" si="557"/>
        <v>#DIV/0!</v>
      </c>
      <c r="BR216" s="123" t="e">
        <f t="shared" si="558"/>
        <v>#DIV/0!</v>
      </c>
      <c r="BS216" s="124" t="e">
        <f t="shared" si="559"/>
        <v>#DIV/0!</v>
      </c>
      <c r="BT216" s="125" t="e">
        <f t="shared" si="560"/>
        <v>#DIV/0!</v>
      </c>
      <c r="BU216" s="123" t="e">
        <f t="shared" si="561"/>
        <v>#DIV/0!</v>
      </c>
      <c r="BV216" s="127" t="e">
        <f t="shared" si="562"/>
        <v>#DIV/0!</v>
      </c>
      <c r="BW216" s="128" t="e">
        <f t="shared" si="563"/>
        <v>#DIV/0!</v>
      </c>
      <c r="BX216" s="123" t="e">
        <f t="shared" si="564"/>
        <v>#DIV/0!</v>
      </c>
      <c r="BY216" s="124" t="e">
        <f t="shared" si="565"/>
        <v>#DIV/0!</v>
      </c>
      <c r="BZ216" s="125" t="e">
        <f t="shared" si="566"/>
        <v>#DIV/0!</v>
      </c>
      <c r="CA216" s="126" t="e">
        <f t="shared" si="567"/>
        <v>#DIV/0!</v>
      </c>
      <c r="CB216" s="123" t="e">
        <f t="shared" si="568"/>
        <v>#DIV/0!</v>
      </c>
      <c r="CC216" s="124" t="e">
        <f t="shared" si="569"/>
        <v>#DIV/0!</v>
      </c>
      <c r="CD216" s="125" t="e">
        <f t="shared" si="570"/>
        <v>#DIV/0!</v>
      </c>
      <c r="CE216" s="126" t="e">
        <f t="shared" si="571"/>
        <v>#DIV/0!</v>
      </c>
      <c r="CF216" s="123" t="e">
        <f t="shared" si="572"/>
        <v>#DIV/0!</v>
      </c>
      <c r="CG216" s="124" t="e">
        <f t="shared" si="573"/>
        <v>#DIV/0!</v>
      </c>
      <c r="CH216" s="125" t="e">
        <f t="shared" si="574"/>
        <v>#DIV/0!</v>
      </c>
      <c r="CI216" s="123" t="e">
        <f t="shared" si="575"/>
        <v>#DIV/0!</v>
      </c>
      <c r="CJ216" s="129">
        <f t="shared" ref="CJ216" si="626">AB216/AB219</f>
        <v>0</v>
      </c>
      <c r="CK216" s="130">
        <f t="shared" ref="CK216" si="627">AC216/AC219</f>
        <v>0</v>
      </c>
    </row>
    <row r="217" spans="1:89" x14ac:dyDescent="0.25">
      <c r="A217" s="139" t="s">
        <v>38</v>
      </c>
      <c r="B217" s="54"/>
      <c r="C217" s="55"/>
      <c r="D217" s="144"/>
      <c r="E217" s="141"/>
      <c r="F217" s="142"/>
      <c r="G217" s="143"/>
      <c r="H217" s="144"/>
      <c r="I217" s="141"/>
      <c r="J217" s="142"/>
      <c r="K217" s="143"/>
      <c r="L217" s="144"/>
      <c r="M217" s="142"/>
      <c r="N217" s="146"/>
      <c r="O217" s="145"/>
      <c r="P217" s="142"/>
      <c r="Q217" s="143"/>
      <c r="R217" s="144"/>
      <c r="S217" s="141"/>
      <c r="T217" s="142"/>
      <c r="U217" s="143"/>
      <c r="V217" s="144"/>
      <c r="W217" s="141"/>
      <c r="X217" s="142"/>
      <c r="Y217" s="143"/>
      <c r="Z217" s="3"/>
      <c r="AA217" s="140"/>
      <c r="AB217" s="162">
        <f t="shared" si="548"/>
        <v>0</v>
      </c>
      <c r="AC217" s="165">
        <f t="shared" si="578"/>
        <v>0</v>
      </c>
      <c r="BI217" s="139" t="s">
        <v>38</v>
      </c>
      <c r="BJ217" s="123" t="e">
        <f t="shared" si="579"/>
        <v>#DIV/0!</v>
      </c>
      <c r="BK217" s="124" t="e">
        <f t="shared" si="580"/>
        <v>#DIV/0!</v>
      </c>
      <c r="BL217" s="125" t="e">
        <f t="shared" si="552"/>
        <v>#DIV/0!</v>
      </c>
      <c r="BM217" s="126" t="e">
        <f t="shared" si="553"/>
        <v>#DIV/0!</v>
      </c>
      <c r="BN217" s="123" t="e">
        <f t="shared" si="554"/>
        <v>#DIV/0!</v>
      </c>
      <c r="BO217" s="124" t="e">
        <f t="shared" si="555"/>
        <v>#DIV/0!</v>
      </c>
      <c r="BP217" s="125" t="e">
        <f t="shared" si="556"/>
        <v>#DIV/0!</v>
      </c>
      <c r="BQ217" s="126" t="e">
        <f t="shared" si="557"/>
        <v>#DIV/0!</v>
      </c>
      <c r="BR217" s="123" t="e">
        <f t="shared" si="558"/>
        <v>#DIV/0!</v>
      </c>
      <c r="BS217" s="124" t="e">
        <f t="shared" si="559"/>
        <v>#DIV/0!</v>
      </c>
      <c r="BT217" s="125" t="e">
        <f t="shared" si="560"/>
        <v>#DIV/0!</v>
      </c>
      <c r="BU217" s="123" t="e">
        <f t="shared" si="561"/>
        <v>#DIV/0!</v>
      </c>
      <c r="BV217" s="127" t="e">
        <f t="shared" si="562"/>
        <v>#DIV/0!</v>
      </c>
      <c r="BW217" s="128" t="e">
        <f t="shared" si="563"/>
        <v>#DIV/0!</v>
      </c>
      <c r="BX217" s="123" t="e">
        <f t="shared" si="564"/>
        <v>#DIV/0!</v>
      </c>
      <c r="BY217" s="124" t="e">
        <f t="shared" si="565"/>
        <v>#DIV/0!</v>
      </c>
      <c r="BZ217" s="125" t="e">
        <f t="shared" si="566"/>
        <v>#DIV/0!</v>
      </c>
      <c r="CA217" s="126" t="e">
        <f t="shared" si="567"/>
        <v>#DIV/0!</v>
      </c>
      <c r="CB217" s="123" t="e">
        <f t="shared" si="568"/>
        <v>#DIV/0!</v>
      </c>
      <c r="CC217" s="124" t="e">
        <f t="shared" si="569"/>
        <v>#DIV/0!</v>
      </c>
      <c r="CD217" s="125" t="e">
        <f t="shared" si="570"/>
        <v>#DIV/0!</v>
      </c>
      <c r="CE217" s="126" t="e">
        <f t="shared" si="571"/>
        <v>#DIV/0!</v>
      </c>
      <c r="CF217" s="123" t="e">
        <f t="shared" si="572"/>
        <v>#DIV/0!</v>
      </c>
      <c r="CG217" s="124" t="e">
        <f t="shared" si="573"/>
        <v>#DIV/0!</v>
      </c>
      <c r="CH217" s="125" t="e">
        <f t="shared" si="574"/>
        <v>#DIV/0!</v>
      </c>
      <c r="CI217" s="123" t="e">
        <f t="shared" si="575"/>
        <v>#DIV/0!</v>
      </c>
      <c r="CJ217" s="129">
        <f t="shared" ref="CJ217" si="628">AB217/AB219</f>
        <v>0</v>
      </c>
      <c r="CK217" s="130">
        <f t="shared" ref="CK217" si="629">AC217/AC219</f>
        <v>0</v>
      </c>
    </row>
    <row r="218" spans="1:89" ht="13.8" thickBot="1" x14ac:dyDescent="0.3">
      <c r="A218" s="131" t="s">
        <v>39</v>
      </c>
      <c r="B218" s="56"/>
      <c r="C218" s="57"/>
      <c r="D218" s="133"/>
      <c r="E218" s="134"/>
      <c r="F218" s="132"/>
      <c r="G218" s="135"/>
      <c r="H218" s="133"/>
      <c r="I218" s="134"/>
      <c r="J218" s="132"/>
      <c r="K218" s="135"/>
      <c r="L218" s="133"/>
      <c r="M218" s="132"/>
      <c r="N218" s="136"/>
      <c r="O218" s="137"/>
      <c r="P218" s="132"/>
      <c r="Q218" s="135"/>
      <c r="R218" s="133"/>
      <c r="S218" s="134"/>
      <c r="T218" s="132"/>
      <c r="U218" s="135"/>
      <c r="V218" s="133"/>
      <c r="W218" s="134"/>
      <c r="X218" s="132"/>
      <c r="Y218" s="135"/>
      <c r="Z218" s="138"/>
      <c r="AA218" s="2"/>
      <c r="AB218" s="162">
        <f t="shared" si="548"/>
        <v>0</v>
      </c>
      <c r="AC218" s="165">
        <f t="shared" si="578"/>
        <v>0</v>
      </c>
      <c r="BI218" s="131" t="s">
        <v>39</v>
      </c>
      <c r="BJ218" s="123" t="e">
        <f t="shared" si="579"/>
        <v>#DIV/0!</v>
      </c>
      <c r="BK218" s="124" t="e">
        <f t="shared" si="580"/>
        <v>#DIV/0!</v>
      </c>
      <c r="BL218" s="125" t="e">
        <f t="shared" si="552"/>
        <v>#DIV/0!</v>
      </c>
      <c r="BM218" s="126" t="e">
        <f t="shared" si="553"/>
        <v>#DIV/0!</v>
      </c>
      <c r="BN218" s="123" t="e">
        <f t="shared" si="554"/>
        <v>#DIV/0!</v>
      </c>
      <c r="BO218" s="124" t="e">
        <f t="shared" si="555"/>
        <v>#DIV/0!</v>
      </c>
      <c r="BP218" s="125" t="e">
        <f t="shared" si="556"/>
        <v>#DIV/0!</v>
      </c>
      <c r="BQ218" s="126" t="e">
        <f t="shared" si="557"/>
        <v>#DIV/0!</v>
      </c>
      <c r="BR218" s="123" t="e">
        <f t="shared" si="558"/>
        <v>#DIV/0!</v>
      </c>
      <c r="BS218" s="124" t="e">
        <f t="shared" si="559"/>
        <v>#DIV/0!</v>
      </c>
      <c r="BT218" s="125" t="e">
        <f t="shared" si="560"/>
        <v>#DIV/0!</v>
      </c>
      <c r="BU218" s="123" t="e">
        <f t="shared" si="561"/>
        <v>#DIV/0!</v>
      </c>
      <c r="BV218" s="127" t="e">
        <f t="shared" si="562"/>
        <v>#DIV/0!</v>
      </c>
      <c r="BW218" s="128" t="e">
        <f t="shared" si="563"/>
        <v>#DIV/0!</v>
      </c>
      <c r="BX218" s="123" t="e">
        <f t="shared" si="564"/>
        <v>#DIV/0!</v>
      </c>
      <c r="BY218" s="124" t="e">
        <f t="shared" si="565"/>
        <v>#DIV/0!</v>
      </c>
      <c r="BZ218" s="125" t="e">
        <f t="shared" si="566"/>
        <v>#DIV/0!</v>
      </c>
      <c r="CA218" s="126" t="e">
        <f t="shared" si="567"/>
        <v>#DIV/0!</v>
      </c>
      <c r="CB218" s="123" t="e">
        <f t="shared" si="568"/>
        <v>#DIV/0!</v>
      </c>
      <c r="CC218" s="124" t="e">
        <f t="shared" si="569"/>
        <v>#DIV/0!</v>
      </c>
      <c r="CD218" s="125" t="e">
        <f t="shared" si="570"/>
        <v>#DIV/0!</v>
      </c>
      <c r="CE218" s="126" t="e">
        <f t="shared" si="571"/>
        <v>#DIV/0!</v>
      </c>
      <c r="CF218" s="123" t="e">
        <f t="shared" si="572"/>
        <v>#DIV/0!</v>
      </c>
      <c r="CG218" s="124" t="e">
        <f t="shared" si="573"/>
        <v>#DIV/0!</v>
      </c>
      <c r="CH218" s="125" t="e">
        <f t="shared" si="574"/>
        <v>#DIV/0!</v>
      </c>
      <c r="CI218" s="123" t="e">
        <f t="shared" si="575"/>
        <v>#DIV/0!</v>
      </c>
      <c r="CJ218" s="129">
        <f t="shared" ref="CJ218" si="630">AB218/AB219</f>
        <v>0</v>
      </c>
      <c r="CK218" s="130">
        <f t="shared" ref="CK218" si="631">AC218/AC219</f>
        <v>0</v>
      </c>
    </row>
    <row r="219" spans="1:89" ht="14.25" customHeight="1" thickTop="1" thickBot="1" x14ac:dyDescent="0.3">
      <c r="A219" s="251" t="s">
        <v>13</v>
      </c>
      <c r="B219" s="14">
        <f t="shared" ref="B219" si="632">SUM(B196:B218)</f>
        <v>44105</v>
      </c>
      <c r="C219" s="1">
        <f t="shared" ref="C219" si="633">SUM(C196:C218)</f>
        <v>37446</v>
      </c>
      <c r="D219" s="14">
        <f t="shared" ref="D219" si="634">SUM(D196:D218)</f>
        <v>20777</v>
      </c>
      <c r="E219" s="1">
        <f t="shared" ref="E219" si="635">SUM(E196:E218)</f>
        <v>18296</v>
      </c>
      <c r="F219" s="14">
        <f t="shared" ref="F219" si="636">SUM(F196:F218)</f>
        <v>34747</v>
      </c>
      <c r="G219" s="1">
        <f t="shared" ref="G219" si="637">SUM(G196:G218)</f>
        <v>27726</v>
      </c>
      <c r="H219" s="14">
        <f t="shared" ref="H219" si="638">SUM(H196:H218)</f>
        <v>48413</v>
      </c>
      <c r="I219" s="1">
        <f t="shared" ref="I219" si="639">SUM(I196:I218)</f>
        <v>51364</v>
      </c>
      <c r="J219" s="14">
        <f t="shared" ref="J219" si="640">SUM(J196:J218)</f>
        <v>8224</v>
      </c>
      <c r="K219" s="1">
        <f t="shared" ref="K219" si="641">SUM(K196:K218)</f>
        <v>8661</v>
      </c>
      <c r="L219" s="14">
        <f t="shared" ref="L219" si="642">SUM(L196:L218)</f>
        <v>27321</v>
      </c>
      <c r="M219" s="1">
        <f t="shared" ref="M219" si="643">SUM(M196:M218)</f>
        <v>31173</v>
      </c>
      <c r="N219" s="14">
        <f t="shared" ref="N219" si="644">SUM(N196:N218)</f>
        <v>47297</v>
      </c>
      <c r="O219" s="1">
        <f t="shared" ref="O219" si="645">SUM(O196:O218)</f>
        <v>50312</v>
      </c>
      <c r="P219" s="14">
        <f t="shared" ref="P219" si="646">SUM(P196:P218)</f>
        <v>27382</v>
      </c>
      <c r="Q219" s="1">
        <f t="shared" ref="Q219" si="647">SUM(Q196:Q218)</f>
        <v>29240</v>
      </c>
      <c r="R219" s="14">
        <f t="shared" ref="R219" si="648">SUM(R196:R218)</f>
        <v>33097</v>
      </c>
      <c r="S219" s="1">
        <f t="shared" ref="S219" si="649">SUM(S196:S218)</f>
        <v>36616</v>
      </c>
      <c r="T219" s="14">
        <f t="shared" ref="T219" si="650">SUM(T196:T218)</f>
        <v>10358</v>
      </c>
      <c r="U219" s="1">
        <f t="shared" ref="U219" si="651">SUM(U196:U218)</f>
        <v>11209</v>
      </c>
      <c r="V219" s="14">
        <f t="shared" ref="V219" si="652">SUM(V196:V218)</f>
        <v>31851</v>
      </c>
      <c r="W219" s="1">
        <f t="shared" ref="W219" si="653">SUM(W196:W218)</f>
        <v>40006</v>
      </c>
      <c r="X219" s="14">
        <f t="shared" ref="X219" si="654">SUM(X196:X218)</f>
        <v>27745</v>
      </c>
      <c r="Y219" s="1">
        <f t="shared" ref="Y219" si="655">SUM(Y196:Y218)</f>
        <v>17380</v>
      </c>
      <c r="Z219" s="14">
        <f t="shared" ref="Z219" si="656">SUM(Z196:Z218)</f>
        <v>60296</v>
      </c>
      <c r="AA219" s="1">
        <f t="shared" ref="AA219" si="657">SUM(AA196:AA218)</f>
        <v>60861</v>
      </c>
      <c r="AB219" s="166">
        <f t="shared" ref="AB219:AC219" si="658">SUM(AB195:AB218)</f>
        <v>421613</v>
      </c>
      <c r="AC219" s="167">
        <f t="shared" si="658"/>
        <v>420290</v>
      </c>
      <c r="BI219" s="251" t="s">
        <v>13</v>
      </c>
      <c r="BJ219" s="147" t="e">
        <f>SUM(BJ195:BJ218)</f>
        <v>#DIV/0!</v>
      </c>
      <c r="BK219" s="148" t="e">
        <f t="shared" ref="BK219:CK219" si="659">SUM(BK195:BK218)</f>
        <v>#DIV/0!</v>
      </c>
      <c r="BL219" s="147" t="e">
        <f t="shared" si="659"/>
        <v>#DIV/0!</v>
      </c>
      <c r="BM219" s="148" t="e">
        <f t="shared" si="659"/>
        <v>#DIV/0!</v>
      </c>
      <c r="BN219" s="147" t="e">
        <f t="shared" si="659"/>
        <v>#DIV/0!</v>
      </c>
      <c r="BO219" s="148" t="e">
        <f t="shared" si="659"/>
        <v>#DIV/0!</v>
      </c>
      <c r="BP219" s="147" t="e">
        <f t="shared" si="659"/>
        <v>#DIV/0!</v>
      </c>
      <c r="BQ219" s="148" t="e">
        <f t="shared" si="659"/>
        <v>#DIV/0!</v>
      </c>
      <c r="BR219" s="147" t="e">
        <f t="shared" si="659"/>
        <v>#DIV/0!</v>
      </c>
      <c r="BS219" s="148" t="e">
        <f t="shared" si="659"/>
        <v>#DIV/0!</v>
      </c>
      <c r="BT219" s="147" t="e">
        <f t="shared" si="659"/>
        <v>#DIV/0!</v>
      </c>
      <c r="BU219" s="148" t="e">
        <f t="shared" si="659"/>
        <v>#DIV/0!</v>
      </c>
      <c r="BV219" s="147" t="e">
        <f t="shared" si="659"/>
        <v>#DIV/0!</v>
      </c>
      <c r="BW219" s="148" t="e">
        <f t="shared" si="659"/>
        <v>#DIV/0!</v>
      </c>
      <c r="BX219" s="147" t="e">
        <f t="shared" si="659"/>
        <v>#DIV/0!</v>
      </c>
      <c r="BY219" s="148" t="e">
        <f t="shared" si="659"/>
        <v>#DIV/0!</v>
      </c>
      <c r="BZ219" s="147" t="e">
        <f t="shared" si="659"/>
        <v>#DIV/0!</v>
      </c>
      <c r="CA219" s="148" t="e">
        <f t="shared" si="659"/>
        <v>#DIV/0!</v>
      </c>
      <c r="CB219" s="147" t="e">
        <f t="shared" si="659"/>
        <v>#DIV/0!</v>
      </c>
      <c r="CC219" s="148" t="e">
        <f t="shared" si="659"/>
        <v>#DIV/0!</v>
      </c>
      <c r="CD219" s="147" t="e">
        <f t="shared" si="659"/>
        <v>#DIV/0!</v>
      </c>
      <c r="CE219" s="148" t="e">
        <f t="shared" si="659"/>
        <v>#DIV/0!</v>
      </c>
      <c r="CF219" s="147" t="e">
        <f t="shared" si="659"/>
        <v>#DIV/0!</v>
      </c>
      <c r="CG219" s="148" t="e">
        <f t="shared" si="659"/>
        <v>#DIV/0!</v>
      </c>
      <c r="CH219" s="147" t="e">
        <f t="shared" si="659"/>
        <v>#DIV/0!</v>
      </c>
      <c r="CI219" s="148" t="e">
        <f t="shared" si="659"/>
        <v>#DIV/0!</v>
      </c>
      <c r="CJ219" s="147">
        <f t="shared" si="659"/>
        <v>1</v>
      </c>
      <c r="CK219" s="148">
        <f t="shared" si="659"/>
        <v>1</v>
      </c>
    </row>
    <row r="220" spans="1:89" ht="13.8" thickTop="1" x14ac:dyDescent="0.25">
      <c r="A220" s="178"/>
    </row>
    <row r="222" spans="1:89" x14ac:dyDescent="0.25">
      <c r="A222" s="305">
        <f>+A191+1</f>
        <v>45146</v>
      </c>
      <c r="B222" s="305"/>
      <c r="C222" s="305"/>
      <c r="D222" s="305"/>
      <c r="BI222" s="304">
        <f>+BI191+1</f>
        <v>45146</v>
      </c>
      <c r="BJ222" s="304"/>
      <c r="BK222" s="304"/>
      <c r="BL222" s="304"/>
    </row>
    <row r="223" spans="1:89" ht="13.8" thickBot="1" x14ac:dyDescent="0.3">
      <c r="AE223" t="s">
        <v>84</v>
      </c>
    </row>
    <row r="224" spans="1:89" ht="14.4" thickTop="1" thickBot="1" x14ac:dyDescent="0.3">
      <c r="A224" s="296" t="s">
        <v>0</v>
      </c>
      <c r="B224" s="298" t="s">
        <v>1</v>
      </c>
      <c r="C224" s="299"/>
      <c r="D224" s="298" t="s">
        <v>2</v>
      </c>
      <c r="E224" s="299"/>
      <c r="F224" s="298" t="s">
        <v>3</v>
      </c>
      <c r="G224" s="299"/>
      <c r="H224" s="298" t="s">
        <v>4</v>
      </c>
      <c r="I224" s="299"/>
      <c r="J224" s="298" t="s">
        <v>5</v>
      </c>
      <c r="K224" s="299"/>
      <c r="L224" s="298" t="s">
        <v>6</v>
      </c>
      <c r="M224" s="299"/>
      <c r="N224" s="298" t="s">
        <v>7</v>
      </c>
      <c r="O224" s="299"/>
      <c r="P224" s="298" t="s">
        <v>8</v>
      </c>
      <c r="Q224" s="299"/>
      <c r="R224" s="298" t="s">
        <v>9</v>
      </c>
      <c r="S224" s="299"/>
      <c r="T224" s="298" t="s">
        <v>10</v>
      </c>
      <c r="U224" s="299"/>
      <c r="V224" s="298" t="s">
        <v>11</v>
      </c>
      <c r="W224" s="299"/>
      <c r="X224" s="298" t="s">
        <v>12</v>
      </c>
      <c r="Y224" s="299"/>
      <c r="Z224" s="300" t="s">
        <v>40</v>
      </c>
      <c r="AA224" s="301"/>
      <c r="AB224" s="302" t="s">
        <v>41</v>
      </c>
      <c r="AC224" s="303"/>
      <c r="AE224" s="296" t="s">
        <v>0</v>
      </c>
      <c r="AF224" s="298" t="s">
        <v>1</v>
      </c>
      <c r="AG224" s="299"/>
      <c r="AH224" s="298" t="s">
        <v>2</v>
      </c>
      <c r="AI224" s="299"/>
      <c r="AJ224" s="298" t="s">
        <v>3</v>
      </c>
      <c r="AK224" s="299"/>
      <c r="AL224" s="298" t="s">
        <v>4</v>
      </c>
      <c r="AM224" s="299"/>
      <c r="AN224" s="298" t="s">
        <v>5</v>
      </c>
      <c r="AO224" s="299"/>
      <c r="AP224" s="298" t="s">
        <v>6</v>
      </c>
      <c r="AQ224" s="299"/>
      <c r="AR224" s="298" t="s">
        <v>7</v>
      </c>
      <c r="AS224" s="299"/>
      <c r="AT224" s="298" t="s">
        <v>8</v>
      </c>
      <c r="AU224" s="299"/>
      <c r="AV224" s="298" t="s">
        <v>9</v>
      </c>
      <c r="AW224" s="299"/>
      <c r="AX224" s="298" t="s">
        <v>10</v>
      </c>
      <c r="AY224" s="299"/>
      <c r="AZ224" s="298" t="s">
        <v>11</v>
      </c>
      <c r="BA224" s="299"/>
      <c r="BB224" s="298" t="s">
        <v>12</v>
      </c>
      <c r="BC224" s="299"/>
      <c r="BD224" s="300" t="s">
        <v>40</v>
      </c>
      <c r="BE224" s="301"/>
      <c r="BF224" s="302" t="s">
        <v>41</v>
      </c>
      <c r="BG224" s="303"/>
      <c r="BI224" s="296" t="s">
        <v>0</v>
      </c>
      <c r="BJ224" s="298" t="s">
        <v>1</v>
      </c>
      <c r="BK224" s="299"/>
      <c r="BL224" s="298" t="s">
        <v>2</v>
      </c>
      <c r="BM224" s="299"/>
      <c r="BN224" s="298" t="s">
        <v>3</v>
      </c>
      <c r="BO224" s="299"/>
      <c r="BP224" s="298" t="s">
        <v>4</v>
      </c>
      <c r="BQ224" s="299"/>
      <c r="BR224" s="298" t="s">
        <v>5</v>
      </c>
      <c r="BS224" s="299"/>
      <c r="BT224" s="298" t="s">
        <v>6</v>
      </c>
      <c r="BU224" s="299"/>
      <c r="BV224" s="298" t="s">
        <v>7</v>
      </c>
      <c r="BW224" s="299"/>
      <c r="BX224" s="298" t="s">
        <v>8</v>
      </c>
      <c r="BY224" s="299"/>
      <c r="BZ224" s="298" t="s">
        <v>9</v>
      </c>
      <c r="CA224" s="299"/>
      <c r="CB224" s="298" t="s">
        <v>10</v>
      </c>
      <c r="CC224" s="299"/>
      <c r="CD224" s="298" t="s">
        <v>11</v>
      </c>
      <c r="CE224" s="299"/>
      <c r="CF224" s="298" t="s">
        <v>12</v>
      </c>
      <c r="CG224" s="299"/>
      <c r="CH224" s="300" t="s">
        <v>40</v>
      </c>
      <c r="CI224" s="301"/>
      <c r="CJ224" s="298" t="s">
        <v>41</v>
      </c>
      <c r="CK224" s="299"/>
    </row>
    <row r="225" spans="1:89" ht="15" thickTop="1" thickBot="1" x14ac:dyDescent="0.35">
      <c r="A225" s="297"/>
      <c r="B225" s="111" t="s">
        <v>14</v>
      </c>
      <c r="C225" s="112" t="s">
        <v>15</v>
      </c>
      <c r="D225" s="113" t="s">
        <v>14</v>
      </c>
      <c r="E225" s="114" t="s">
        <v>15</v>
      </c>
      <c r="F225" s="111" t="s">
        <v>14</v>
      </c>
      <c r="G225" s="112" t="s">
        <v>15</v>
      </c>
      <c r="H225" s="113" t="s">
        <v>14</v>
      </c>
      <c r="I225" s="114" t="s">
        <v>15</v>
      </c>
      <c r="J225" s="111" t="s">
        <v>14</v>
      </c>
      <c r="K225" s="112" t="s">
        <v>15</v>
      </c>
      <c r="L225" s="113" t="s">
        <v>14</v>
      </c>
      <c r="M225" s="111" t="s">
        <v>15</v>
      </c>
      <c r="N225" s="115" t="s">
        <v>14</v>
      </c>
      <c r="O225" s="116" t="s">
        <v>15</v>
      </c>
      <c r="P225" s="111" t="s">
        <v>14</v>
      </c>
      <c r="Q225" s="112" t="s">
        <v>15</v>
      </c>
      <c r="R225" s="113" t="s">
        <v>14</v>
      </c>
      <c r="S225" s="114" t="s">
        <v>15</v>
      </c>
      <c r="T225" s="111" t="s">
        <v>14</v>
      </c>
      <c r="U225" s="112" t="s">
        <v>15</v>
      </c>
      <c r="V225" s="113" t="s">
        <v>14</v>
      </c>
      <c r="W225" s="114" t="s">
        <v>15</v>
      </c>
      <c r="X225" s="111" t="s">
        <v>14</v>
      </c>
      <c r="Y225" s="112" t="s">
        <v>15</v>
      </c>
      <c r="Z225" s="26" t="s">
        <v>14</v>
      </c>
      <c r="AA225" s="117" t="s">
        <v>15</v>
      </c>
      <c r="AB225" s="168" t="s">
        <v>14</v>
      </c>
      <c r="AC225" s="169" t="s">
        <v>15</v>
      </c>
      <c r="AE225" s="297"/>
      <c r="AF225" s="111" t="s">
        <v>14</v>
      </c>
      <c r="AG225" s="112" t="s">
        <v>15</v>
      </c>
      <c r="AH225" s="113" t="s">
        <v>14</v>
      </c>
      <c r="AI225" s="114" t="s">
        <v>15</v>
      </c>
      <c r="AJ225" s="111" t="s">
        <v>14</v>
      </c>
      <c r="AK225" s="112" t="s">
        <v>15</v>
      </c>
      <c r="AL225" s="113" t="s">
        <v>14</v>
      </c>
      <c r="AM225" s="114" t="s">
        <v>15</v>
      </c>
      <c r="AN225" s="111" t="s">
        <v>14</v>
      </c>
      <c r="AO225" s="112" t="s">
        <v>15</v>
      </c>
      <c r="AP225" s="113" t="s">
        <v>14</v>
      </c>
      <c r="AQ225" s="111" t="s">
        <v>15</v>
      </c>
      <c r="AR225" s="115" t="s">
        <v>14</v>
      </c>
      <c r="AS225" s="116" t="s">
        <v>15</v>
      </c>
      <c r="AT225" s="111" t="s">
        <v>14</v>
      </c>
      <c r="AU225" s="112" t="s">
        <v>15</v>
      </c>
      <c r="AV225" s="113" t="s">
        <v>14</v>
      </c>
      <c r="AW225" s="114" t="s">
        <v>15</v>
      </c>
      <c r="AX225" s="111" t="s">
        <v>14</v>
      </c>
      <c r="AY225" s="112" t="s">
        <v>15</v>
      </c>
      <c r="AZ225" s="113" t="s">
        <v>14</v>
      </c>
      <c r="BA225" s="114" t="s">
        <v>15</v>
      </c>
      <c r="BB225" s="111" t="s">
        <v>14</v>
      </c>
      <c r="BC225" s="112" t="s">
        <v>15</v>
      </c>
      <c r="BD225" s="26" t="s">
        <v>14</v>
      </c>
      <c r="BE225" s="117" t="s">
        <v>15</v>
      </c>
      <c r="BF225" s="168" t="s">
        <v>14</v>
      </c>
      <c r="BG225" s="169" t="s">
        <v>15</v>
      </c>
      <c r="BI225" s="297"/>
      <c r="BJ225" s="111" t="s">
        <v>14</v>
      </c>
      <c r="BK225" s="112" t="s">
        <v>15</v>
      </c>
      <c r="BL225" s="113" t="s">
        <v>14</v>
      </c>
      <c r="BM225" s="114" t="s">
        <v>15</v>
      </c>
      <c r="BN225" s="111" t="s">
        <v>14</v>
      </c>
      <c r="BO225" s="112" t="s">
        <v>15</v>
      </c>
      <c r="BP225" s="113" t="s">
        <v>14</v>
      </c>
      <c r="BQ225" s="114" t="s">
        <v>15</v>
      </c>
      <c r="BR225" s="111" t="s">
        <v>14</v>
      </c>
      <c r="BS225" s="112" t="s">
        <v>15</v>
      </c>
      <c r="BT225" s="113" t="s">
        <v>14</v>
      </c>
      <c r="BU225" s="111" t="s">
        <v>15</v>
      </c>
      <c r="BV225" s="115" t="s">
        <v>14</v>
      </c>
      <c r="BW225" s="116" t="s">
        <v>15</v>
      </c>
      <c r="BX225" s="111" t="s">
        <v>14</v>
      </c>
      <c r="BY225" s="112" t="s">
        <v>15</v>
      </c>
      <c r="BZ225" s="113" t="s">
        <v>14</v>
      </c>
      <c r="CA225" s="114" t="s">
        <v>15</v>
      </c>
      <c r="CB225" s="111" t="s">
        <v>14</v>
      </c>
      <c r="CC225" s="112" t="s">
        <v>15</v>
      </c>
      <c r="CD225" s="113" t="s">
        <v>14</v>
      </c>
      <c r="CE225" s="114" t="s">
        <v>15</v>
      </c>
      <c r="CF225" s="111" t="s">
        <v>14</v>
      </c>
      <c r="CG225" s="112" t="s">
        <v>15</v>
      </c>
      <c r="CH225" s="26" t="s">
        <v>14</v>
      </c>
      <c r="CI225" s="117" t="s">
        <v>15</v>
      </c>
      <c r="CJ225" s="115" t="s">
        <v>14</v>
      </c>
      <c r="CK225" s="116" t="s">
        <v>15</v>
      </c>
    </row>
    <row r="226" spans="1:89" ht="13.8" thickTop="1" x14ac:dyDescent="0.25">
      <c r="A226" s="119" t="s">
        <v>16</v>
      </c>
      <c r="B226" s="120"/>
      <c r="C226" s="177"/>
      <c r="D226" s="121"/>
      <c r="E226" s="172"/>
      <c r="F226" s="120"/>
      <c r="G226" s="122"/>
      <c r="H226" s="121"/>
      <c r="I226" s="172"/>
      <c r="J226" s="120"/>
      <c r="K226" s="122"/>
      <c r="L226" s="121"/>
      <c r="M226" s="120"/>
      <c r="N226" s="171"/>
      <c r="O226" s="173"/>
      <c r="P226" s="120"/>
      <c r="Q226" s="122"/>
      <c r="R226" s="121"/>
      <c r="S226" s="172"/>
      <c r="T226" s="120"/>
      <c r="U226" s="122"/>
      <c r="V226" s="121"/>
      <c r="W226" s="172"/>
      <c r="X226" s="120"/>
      <c r="Y226" s="122"/>
      <c r="Z226" s="21"/>
      <c r="AA226" s="176"/>
      <c r="AB226" s="162">
        <f t="shared" ref="AB226:AB249" si="660">B226+D226+F226+H226+J226+L226+N226+P226+R226+T226+V226+X226+Z226</f>
        <v>0</v>
      </c>
      <c r="AC226" s="163">
        <f>C226+E226+G226+I226+K226+M226+O226+Q226+S226+U226+W226+Y226+AA226</f>
        <v>0</v>
      </c>
      <c r="AE226" s="254" t="str">
        <f>$AE$9</f>
        <v>07:00 - 07:59</v>
      </c>
      <c r="AF226" s="120">
        <f t="shared" ref="AF226:AO227" si="661">SUMIF($A$9:$A$32,$AE226,B$226:B$249)</f>
        <v>5187</v>
      </c>
      <c r="AG226" s="177">
        <f t="shared" si="661"/>
        <v>1771</v>
      </c>
      <c r="AH226" s="121">
        <f t="shared" si="661"/>
        <v>2033</v>
      </c>
      <c r="AI226" s="172">
        <f t="shared" si="661"/>
        <v>1552</v>
      </c>
      <c r="AJ226" s="120">
        <f t="shared" si="661"/>
        <v>3689</v>
      </c>
      <c r="AK226" s="122">
        <f t="shared" si="661"/>
        <v>1702</v>
      </c>
      <c r="AL226" s="121">
        <f t="shared" si="661"/>
        <v>3931</v>
      </c>
      <c r="AM226" s="172">
        <f t="shared" si="661"/>
        <v>2854</v>
      </c>
      <c r="AN226" s="120">
        <f t="shared" si="661"/>
        <v>363</v>
      </c>
      <c r="AO226" s="122">
        <f t="shared" si="661"/>
        <v>1254</v>
      </c>
      <c r="AP226" s="121">
        <f t="shared" ref="AP226:AY227" si="662">SUMIF($A$9:$A$32,$AE226,L$226:L$249)</f>
        <v>1254</v>
      </c>
      <c r="AQ226" s="120">
        <f t="shared" si="662"/>
        <v>4340</v>
      </c>
      <c r="AR226" s="171">
        <f t="shared" si="662"/>
        <v>3563</v>
      </c>
      <c r="AS226" s="173">
        <f t="shared" si="662"/>
        <v>4972</v>
      </c>
      <c r="AT226" s="120">
        <f t="shared" si="662"/>
        <v>2717</v>
      </c>
      <c r="AU226" s="122">
        <f t="shared" si="662"/>
        <v>2795</v>
      </c>
      <c r="AV226" s="121">
        <f t="shared" si="662"/>
        <v>3289</v>
      </c>
      <c r="AW226" s="172">
        <f t="shared" si="662"/>
        <v>2601</v>
      </c>
      <c r="AX226" s="120">
        <f t="shared" si="662"/>
        <v>465</v>
      </c>
      <c r="AY226" s="122">
        <f t="shared" si="662"/>
        <v>2072</v>
      </c>
      <c r="AZ226" s="121">
        <f t="shared" ref="AZ226:BE227" si="663">SUMIF($A$9:$A$32,$AE226,V$226:V$249)</f>
        <v>1471</v>
      </c>
      <c r="BA226" s="172">
        <f t="shared" si="663"/>
        <v>4354</v>
      </c>
      <c r="BB226" s="120">
        <f t="shared" si="663"/>
        <v>2058</v>
      </c>
      <c r="BC226" s="122">
        <f t="shared" si="663"/>
        <v>2313</v>
      </c>
      <c r="BD226" s="21">
        <f t="shared" si="663"/>
        <v>5821</v>
      </c>
      <c r="BE226" s="176">
        <f t="shared" si="663"/>
        <v>3548</v>
      </c>
      <c r="BF226" s="162">
        <f>AF226+AH226+AJ226+AL226+AN226+AP226+AR226+AT226+AV226+AX226+AZ226+BB226+BD226</f>
        <v>35841</v>
      </c>
      <c r="BG226" s="163">
        <f>AG226+AI226+AK226+AM226+AO226+AQ226+AS226+AU226+AW226+AY226+BA226+BC226+BE226</f>
        <v>36128</v>
      </c>
      <c r="BI226" s="119" t="s">
        <v>16</v>
      </c>
      <c r="BJ226" s="290" t="e">
        <f>B226/$AB226</f>
        <v>#DIV/0!</v>
      </c>
      <c r="BK226" s="124" t="e">
        <f>C226/$AC226</f>
        <v>#DIV/0!</v>
      </c>
      <c r="BL226" s="125" t="e">
        <f t="shared" ref="BL226:BL249" si="664">D226/$AB226</f>
        <v>#DIV/0!</v>
      </c>
      <c r="BM226" s="126" t="e">
        <f t="shared" ref="BM226:BM249" si="665">E226/$AC226</f>
        <v>#DIV/0!</v>
      </c>
      <c r="BN226" s="123" t="e">
        <f t="shared" ref="BN226:BN249" si="666">F226/$AB226</f>
        <v>#DIV/0!</v>
      </c>
      <c r="BO226" s="124" t="e">
        <f t="shared" ref="BO226:BO249" si="667">G226/$AC226</f>
        <v>#DIV/0!</v>
      </c>
      <c r="BP226" s="125" t="e">
        <f t="shared" ref="BP226:BP249" si="668">H226/$AB226</f>
        <v>#DIV/0!</v>
      </c>
      <c r="BQ226" s="126" t="e">
        <f t="shared" ref="BQ226:BQ249" si="669">I226/$AC226</f>
        <v>#DIV/0!</v>
      </c>
      <c r="BR226" s="123" t="e">
        <f t="shared" ref="BR226:BR249" si="670">J226/$AB226</f>
        <v>#DIV/0!</v>
      </c>
      <c r="BS226" s="124" t="e">
        <f t="shared" ref="BS226:BS249" si="671">K226/$AC226</f>
        <v>#DIV/0!</v>
      </c>
      <c r="BT226" s="125" t="e">
        <f t="shared" ref="BT226:BT249" si="672">L226/$AB226</f>
        <v>#DIV/0!</v>
      </c>
      <c r="BU226" s="123" t="e">
        <f t="shared" ref="BU226:BU249" si="673">M226/$AC226</f>
        <v>#DIV/0!</v>
      </c>
      <c r="BV226" s="127" t="e">
        <f t="shared" ref="BV226:BV249" si="674">N226/$AB226</f>
        <v>#DIV/0!</v>
      </c>
      <c r="BW226" s="128" t="e">
        <f t="shared" ref="BW226:BW249" si="675">O226/$AC226</f>
        <v>#DIV/0!</v>
      </c>
      <c r="BX226" s="123" t="e">
        <f t="shared" ref="BX226:BX249" si="676">P226/$AB226</f>
        <v>#DIV/0!</v>
      </c>
      <c r="BY226" s="124" t="e">
        <f t="shared" ref="BY226:BY249" si="677">Q226/$AC226</f>
        <v>#DIV/0!</v>
      </c>
      <c r="BZ226" s="125" t="e">
        <f t="shared" ref="BZ226:BZ249" si="678">R226/$AB226</f>
        <v>#DIV/0!</v>
      </c>
      <c r="CA226" s="126" t="e">
        <f t="shared" ref="CA226:CA249" si="679">S226/$AC226</f>
        <v>#DIV/0!</v>
      </c>
      <c r="CB226" s="123" t="e">
        <f t="shared" ref="CB226:CB249" si="680">T226/$AB226</f>
        <v>#DIV/0!</v>
      </c>
      <c r="CC226" s="124" t="e">
        <f t="shared" ref="CC226:CC249" si="681">U226/$AC226</f>
        <v>#DIV/0!</v>
      </c>
      <c r="CD226" s="125" t="e">
        <f t="shared" ref="CD226:CD249" si="682">V226/$AB226</f>
        <v>#DIV/0!</v>
      </c>
      <c r="CE226" s="126" t="e">
        <f t="shared" ref="CE226:CE249" si="683">W226/$AC226</f>
        <v>#DIV/0!</v>
      </c>
      <c r="CF226" s="123" t="e">
        <f t="shared" ref="CF226:CF249" si="684">X226/$AB226</f>
        <v>#DIV/0!</v>
      </c>
      <c r="CG226" s="124" t="e">
        <f t="shared" ref="CG226:CG249" si="685">Y226/$AC226</f>
        <v>#DIV/0!</v>
      </c>
      <c r="CH226" s="123" t="e">
        <f t="shared" ref="CH226:CH249" si="686">Z226/$AB226</f>
        <v>#DIV/0!</v>
      </c>
      <c r="CI226" s="124" t="e">
        <f t="shared" ref="CI226:CI249" si="687">AA226/$AC226</f>
        <v>#DIV/0!</v>
      </c>
      <c r="CJ226" s="129">
        <f t="shared" ref="CJ226" si="688">AB226/AB250</f>
        <v>0</v>
      </c>
      <c r="CK226" s="130">
        <f t="shared" ref="CK226" si="689">AC226/AC250</f>
        <v>0</v>
      </c>
    </row>
    <row r="227" spans="1:89" x14ac:dyDescent="0.25">
      <c r="A227" s="131" t="s">
        <v>17</v>
      </c>
      <c r="B227" s="180">
        <v>568</v>
      </c>
      <c r="C227" s="181">
        <v>0</v>
      </c>
      <c r="D227" s="182">
        <v>355</v>
      </c>
      <c r="E227" s="183">
        <v>3</v>
      </c>
      <c r="F227" s="180">
        <v>688</v>
      </c>
      <c r="G227" s="184">
        <v>5</v>
      </c>
      <c r="H227" s="182">
        <v>571</v>
      </c>
      <c r="I227" s="183">
        <v>41</v>
      </c>
      <c r="J227" s="180">
        <v>10</v>
      </c>
      <c r="K227" s="184">
        <v>35</v>
      </c>
      <c r="L227" s="182">
        <v>48</v>
      </c>
      <c r="M227" s="180">
        <v>97</v>
      </c>
      <c r="N227" s="185">
        <v>259</v>
      </c>
      <c r="O227" s="186">
        <v>135</v>
      </c>
      <c r="P227" s="180">
        <v>107</v>
      </c>
      <c r="Q227" s="184">
        <v>93</v>
      </c>
      <c r="R227" s="182">
        <v>58</v>
      </c>
      <c r="S227" s="183">
        <v>105</v>
      </c>
      <c r="T227" s="180">
        <v>0</v>
      </c>
      <c r="U227" s="184">
        <v>43</v>
      </c>
      <c r="V227" s="182">
        <v>14</v>
      </c>
      <c r="W227" s="183">
        <v>0</v>
      </c>
      <c r="X227" s="180">
        <v>4</v>
      </c>
      <c r="Y227" s="184">
        <v>0</v>
      </c>
      <c r="Z227" s="182">
        <v>0</v>
      </c>
      <c r="AA227" s="180">
        <v>0</v>
      </c>
      <c r="AB227" s="162">
        <f t="shared" si="660"/>
        <v>2682</v>
      </c>
      <c r="AC227" s="165">
        <f t="shared" ref="AC227:AC249" si="690">SUM(C227,E227,G227,I227,K227,M227,O227,Q227,S227,U227,W227,Y227,AA227)</f>
        <v>557</v>
      </c>
      <c r="AE227" s="256" t="str">
        <f>$AE$10</f>
        <v>08:00 - 08:59</v>
      </c>
      <c r="AF227" s="120">
        <f t="shared" si="661"/>
        <v>4320</v>
      </c>
      <c r="AG227" s="181">
        <f t="shared" si="661"/>
        <v>1607</v>
      </c>
      <c r="AH227" s="182">
        <f t="shared" si="661"/>
        <v>1699</v>
      </c>
      <c r="AI227" s="183">
        <f t="shared" si="661"/>
        <v>1356</v>
      </c>
      <c r="AJ227" s="180">
        <f t="shared" si="661"/>
        <v>2812</v>
      </c>
      <c r="AK227" s="184">
        <f t="shared" si="661"/>
        <v>1401</v>
      </c>
      <c r="AL227" s="182">
        <f t="shared" si="661"/>
        <v>3976</v>
      </c>
      <c r="AM227" s="183">
        <f t="shared" si="661"/>
        <v>2520</v>
      </c>
      <c r="AN227" s="180">
        <f t="shared" si="661"/>
        <v>323</v>
      </c>
      <c r="AO227" s="184">
        <f t="shared" si="661"/>
        <v>1092</v>
      </c>
      <c r="AP227" s="182">
        <f t="shared" si="662"/>
        <v>1043</v>
      </c>
      <c r="AQ227" s="180">
        <f t="shared" si="662"/>
        <v>4241</v>
      </c>
      <c r="AR227" s="185">
        <f t="shared" si="662"/>
        <v>2380</v>
      </c>
      <c r="AS227" s="186">
        <f t="shared" si="662"/>
        <v>4863</v>
      </c>
      <c r="AT227" s="180">
        <f t="shared" si="662"/>
        <v>2134</v>
      </c>
      <c r="AU227" s="184">
        <f t="shared" si="662"/>
        <v>2634</v>
      </c>
      <c r="AV227" s="182">
        <f t="shared" si="662"/>
        <v>2773</v>
      </c>
      <c r="AW227" s="183">
        <f t="shared" si="662"/>
        <v>1966</v>
      </c>
      <c r="AX227" s="180">
        <f t="shared" si="662"/>
        <v>347</v>
      </c>
      <c r="AY227" s="184">
        <f t="shared" si="662"/>
        <v>1678</v>
      </c>
      <c r="AZ227" s="182">
        <f t="shared" si="663"/>
        <v>1121</v>
      </c>
      <c r="BA227" s="183">
        <f t="shared" si="663"/>
        <v>3945</v>
      </c>
      <c r="BB227" s="180">
        <f t="shared" si="663"/>
        <v>1972</v>
      </c>
      <c r="BC227" s="184">
        <f t="shared" si="663"/>
        <v>2059</v>
      </c>
      <c r="BD227" s="182">
        <f t="shared" si="663"/>
        <v>4879</v>
      </c>
      <c r="BE227" s="180">
        <f t="shared" si="663"/>
        <v>2805</v>
      </c>
      <c r="BF227" s="164">
        <f>SUM(AF227,AH227,AJ227,AL227,AN227,AP227,AR227,AT227,AV227,AX227,AZ227,BB227,BD227)</f>
        <v>29779</v>
      </c>
      <c r="BG227" s="165">
        <f>SUM(AG227,AI227,AK227,AM227,AO227,AQ227,AS227,AU227,AW227,AY227,BA227,BC227,BE227)</f>
        <v>32167</v>
      </c>
      <c r="BI227" s="131" t="s">
        <v>17</v>
      </c>
      <c r="BJ227" s="123">
        <f t="shared" ref="BJ227:BJ249" si="691">B227/$AB227</f>
        <v>0.21178225205070841</v>
      </c>
      <c r="BK227" s="124">
        <f t="shared" ref="BK227:BK249" si="692">C227/$AC227</f>
        <v>0</v>
      </c>
      <c r="BL227" s="125">
        <f t="shared" si="664"/>
        <v>0.13236390753169278</v>
      </c>
      <c r="BM227" s="126">
        <f t="shared" si="665"/>
        <v>5.3859964093357273E-3</v>
      </c>
      <c r="BN227" s="123">
        <f t="shared" si="666"/>
        <v>0.25652498135719615</v>
      </c>
      <c r="BO227" s="124">
        <f t="shared" si="667"/>
        <v>8.9766606822262122E-3</v>
      </c>
      <c r="BP227" s="125">
        <f t="shared" si="668"/>
        <v>0.21290082028337062</v>
      </c>
      <c r="BQ227" s="126">
        <f t="shared" si="669"/>
        <v>7.3608617594254938E-2</v>
      </c>
      <c r="BR227" s="123">
        <f t="shared" si="670"/>
        <v>3.7285607755406414E-3</v>
      </c>
      <c r="BS227" s="124">
        <f t="shared" si="671"/>
        <v>6.283662477558348E-2</v>
      </c>
      <c r="BT227" s="125">
        <f t="shared" si="672"/>
        <v>1.7897091722595078E-2</v>
      </c>
      <c r="BU227" s="123">
        <f t="shared" si="673"/>
        <v>0.1741472172351885</v>
      </c>
      <c r="BV227" s="127">
        <f t="shared" si="674"/>
        <v>9.6569724086502606E-2</v>
      </c>
      <c r="BW227" s="128">
        <f t="shared" si="675"/>
        <v>0.24236983842010773</v>
      </c>
      <c r="BX227" s="123">
        <f t="shared" si="676"/>
        <v>3.9895600298284865E-2</v>
      </c>
      <c r="BY227" s="124">
        <f t="shared" si="677"/>
        <v>0.16696588868940754</v>
      </c>
      <c r="BZ227" s="125">
        <f t="shared" si="678"/>
        <v>2.1625652498135719E-2</v>
      </c>
      <c r="CA227" s="126">
        <f t="shared" si="679"/>
        <v>0.18850987432675045</v>
      </c>
      <c r="CB227" s="123">
        <f t="shared" si="680"/>
        <v>0</v>
      </c>
      <c r="CC227" s="124">
        <f t="shared" si="681"/>
        <v>7.719928186714542E-2</v>
      </c>
      <c r="CD227" s="125">
        <f t="shared" si="682"/>
        <v>5.219985085756898E-3</v>
      </c>
      <c r="CE227" s="126">
        <f t="shared" si="683"/>
        <v>0</v>
      </c>
      <c r="CF227" s="123">
        <f t="shared" si="684"/>
        <v>1.4914243102162564E-3</v>
      </c>
      <c r="CG227" s="124">
        <f t="shared" si="685"/>
        <v>0</v>
      </c>
      <c r="CH227" s="125">
        <f t="shared" si="686"/>
        <v>0</v>
      </c>
      <c r="CI227" s="123">
        <f t="shared" si="687"/>
        <v>0</v>
      </c>
      <c r="CJ227" s="129">
        <f t="shared" ref="CJ227" si="693">AB227/AB250</f>
        <v>6.3645294946819871E-3</v>
      </c>
      <c r="CK227" s="130">
        <f t="shared" ref="CK227" si="694">AC227/AC250</f>
        <v>1.3259031971644239E-3</v>
      </c>
    </row>
    <row r="228" spans="1:89" ht="13.8" thickBot="1" x14ac:dyDescent="0.3">
      <c r="A228" s="139" t="s">
        <v>18</v>
      </c>
      <c r="B228" s="187">
        <v>2523</v>
      </c>
      <c r="C228" s="188">
        <v>621</v>
      </c>
      <c r="D228" s="189">
        <v>1423</v>
      </c>
      <c r="E228" s="190">
        <v>357</v>
      </c>
      <c r="F228" s="187">
        <v>2624</v>
      </c>
      <c r="G228" s="191">
        <v>643</v>
      </c>
      <c r="H228" s="189">
        <v>2540</v>
      </c>
      <c r="I228" s="190">
        <v>955</v>
      </c>
      <c r="J228" s="187">
        <v>115</v>
      </c>
      <c r="K228" s="191">
        <v>353</v>
      </c>
      <c r="L228" s="189">
        <v>609</v>
      </c>
      <c r="M228" s="187">
        <v>1453</v>
      </c>
      <c r="N228" s="192">
        <v>1917</v>
      </c>
      <c r="O228" s="193">
        <v>2117</v>
      </c>
      <c r="P228" s="187">
        <v>1003</v>
      </c>
      <c r="Q228" s="191">
        <v>1143</v>
      </c>
      <c r="R228" s="189">
        <v>1417</v>
      </c>
      <c r="S228" s="190">
        <v>1264</v>
      </c>
      <c r="T228" s="187">
        <v>173</v>
      </c>
      <c r="U228" s="191">
        <v>650</v>
      </c>
      <c r="V228" s="189">
        <v>895</v>
      </c>
      <c r="W228" s="190">
        <v>1737</v>
      </c>
      <c r="X228" s="187">
        <v>1015</v>
      </c>
      <c r="Y228" s="191">
        <v>925</v>
      </c>
      <c r="Z228" s="189">
        <v>2941</v>
      </c>
      <c r="AA228" s="187">
        <v>1751</v>
      </c>
      <c r="AB228" s="162">
        <f t="shared" si="660"/>
        <v>19195</v>
      </c>
      <c r="AC228" s="165">
        <f t="shared" si="690"/>
        <v>13969</v>
      </c>
      <c r="AE228" s="254"/>
      <c r="AF228" s="120"/>
      <c r="AG228" s="188"/>
      <c r="AH228" s="189"/>
      <c r="AI228" s="190"/>
      <c r="AJ228" s="187"/>
      <c r="AK228" s="191"/>
      <c r="AL228" s="189"/>
      <c r="AM228" s="190"/>
      <c r="AN228" s="187"/>
      <c r="AO228" s="191"/>
      <c r="AP228" s="189"/>
      <c r="AQ228" s="187"/>
      <c r="AR228" s="192"/>
      <c r="AS228" s="193"/>
      <c r="AT228" s="187"/>
      <c r="AU228" s="191"/>
      <c r="AV228" s="189"/>
      <c r="AW228" s="190"/>
      <c r="AX228" s="187"/>
      <c r="AY228" s="191"/>
      <c r="AZ228" s="189"/>
      <c r="BA228" s="190"/>
      <c r="BB228" s="187"/>
      <c r="BC228" s="191"/>
      <c r="BD228" s="189"/>
      <c r="BE228" s="187"/>
      <c r="BF228" s="164"/>
      <c r="BG228" s="165"/>
      <c r="BI228" s="139" t="s">
        <v>18</v>
      </c>
      <c r="BJ228" s="123">
        <f t="shared" si="691"/>
        <v>0.13144047929148217</v>
      </c>
      <c r="BK228" s="124">
        <f t="shared" si="692"/>
        <v>4.4455580213329515E-2</v>
      </c>
      <c r="BL228" s="125">
        <f t="shared" si="664"/>
        <v>7.4133889033602504E-2</v>
      </c>
      <c r="BM228" s="126">
        <f t="shared" si="665"/>
        <v>2.555658959123774E-2</v>
      </c>
      <c r="BN228" s="123">
        <f t="shared" si="666"/>
        <v>0.13670226621516018</v>
      </c>
      <c r="BO228" s="124">
        <f t="shared" si="667"/>
        <v>4.6030496098503827E-2</v>
      </c>
      <c r="BP228" s="125">
        <f t="shared" si="668"/>
        <v>0.13232612659546758</v>
      </c>
      <c r="BQ228" s="126">
        <f t="shared" si="669"/>
        <v>6.8365666833703195E-2</v>
      </c>
      <c r="BR228" s="123">
        <f t="shared" si="670"/>
        <v>5.9911435269601456E-3</v>
      </c>
      <c r="BS228" s="124">
        <f t="shared" si="671"/>
        <v>2.5270241248478775E-2</v>
      </c>
      <c r="BT228" s="125">
        <f t="shared" si="672"/>
        <v>3.1727012242771552E-2</v>
      </c>
      <c r="BU228" s="123">
        <f t="shared" si="673"/>
        <v>0.1040160355071945</v>
      </c>
      <c r="BV228" s="127">
        <f t="shared" si="674"/>
        <v>9.9869757749413909E-2</v>
      </c>
      <c r="BW228" s="128">
        <f t="shared" si="675"/>
        <v>0.1515498604051829</v>
      </c>
      <c r="BX228" s="123">
        <f t="shared" si="676"/>
        <v>5.225319093513936E-2</v>
      </c>
      <c r="BY228" s="124">
        <f t="shared" si="677"/>
        <v>8.1824038943374616E-2</v>
      </c>
      <c r="BZ228" s="125">
        <f t="shared" si="678"/>
        <v>7.3821307632195882E-2</v>
      </c>
      <c r="CA228" s="126">
        <f t="shared" si="679"/>
        <v>9.0486076311833349E-2</v>
      </c>
      <c r="CB228" s="123">
        <f t="shared" si="680"/>
        <v>9.0127637405574366E-3</v>
      </c>
      <c r="CC228" s="124">
        <f t="shared" si="681"/>
        <v>4.6531605698332021E-2</v>
      </c>
      <c r="CD228" s="125">
        <f t="shared" si="682"/>
        <v>4.6626725709820266E-2</v>
      </c>
      <c r="CE228" s="126">
        <f t="shared" si="683"/>
        <v>0.1243467678430811</v>
      </c>
      <c r="CF228" s="123">
        <f t="shared" si="684"/>
        <v>5.2878353737952591E-2</v>
      </c>
      <c r="CG228" s="124">
        <f t="shared" si="685"/>
        <v>6.6218054263010959E-2</v>
      </c>
      <c r="CH228" s="125">
        <f t="shared" si="686"/>
        <v>0.15321698358947641</v>
      </c>
      <c r="CI228" s="123">
        <f t="shared" si="687"/>
        <v>0.1253489870427375</v>
      </c>
      <c r="CJ228" s="129">
        <f t="shared" ref="CJ228" si="695">AB228/AB250</f>
        <v>4.5550761987479767E-2</v>
      </c>
      <c r="CK228" s="130">
        <f t="shared" ref="CK228" si="696">AC228/AC250</f>
        <v>3.3252319140376727E-2</v>
      </c>
    </row>
    <row r="229" spans="1:89" ht="14.4" thickTop="1" thickBot="1" x14ac:dyDescent="0.3">
      <c r="A229" s="131" t="s">
        <v>19</v>
      </c>
      <c r="B229" s="180">
        <v>4731</v>
      </c>
      <c r="C229" s="181">
        <v>1850</v>
      </c>
      <c r="D229" s="182">
        <v>2059</v>
      </c>
      <c r="E229" s="183">
        <v>1089</v>
      </c>
      <c r="F229" s="180">
        <v>3480</v>
      </c>
      <c r="G229" s="184">
        <v>1565</v>
      </c>
      <c r="H229" s="182">
        <v>4076</v>
      </c>
      <c r="I229" s="183">
        <v>2369</v>
      </c>
      <c r="J229" s="180">
        <v>270</v>
      </c>
      <c r="K229" s="184">
        <v>975</v>
      </c>
      <c r="L229" s="182">
        <v>1092</v>
      </c>
      <c r="M229" s="180">
        <v>3023</v>
      </c>
      <c r="N229" s="185">
        <v>3209</v>
      </c>
      <c r="O229" s="186">
        <v>3820</v>
      </c>
      <c r="P229" s="180">
        <v>2155</v>
      </c>
      <c r="Q229" s="184">
        <v>2356</v>
      </c>
      <c r="R229" s="182">
        <v>2715</v>
      </c>
      <c r="S229" s="183">
        <v>2063</v>
      </c>
      <c r="T229" s="180">
        <v>427</v>
      </c>
      <c r="U229" s="184">
        <v>1427</v>
      </c>
      <c r="V229" s="182">
        <v>1610</v>
      </c>
      <c r="W229" s="183">
        <v>3671</v>
      </c>
      <c r="X229" s="180">
        <v>2082</v>
      </c>
      <c r="Y229" s="184">
        <v>1633</v>
      </c>
      <c r="Z229" s="182">
        <v>4881</v>
      </c>
      <c r="AA229" s="180">
        <v>3000</v>
      </c>
      <c r="AB229" s="162">
        <f t="shared" si="660"/>
        <v>32787</v>
      </c>
      <c r="AC229" s="165">
        <f t="shared" si="690"/>
        <v>28841</v>
      </c>
      <c r="AE229" s="251" t="s">
        <v>13</v>
      </c>
      <c r="AF229" s="14">
        <f t="shared" ref="AF229:BG229" si="697">SUM(AF226:AF228)</f>
        <v>9507</v>
      </c>
      <c r="AG229" s="1">
        <f t="shared" si="697"/>
        <v>3378</v>
      </c>
      <c r="AH229" s="14">
        <f t="shared" si="697"/>
        <v>3732</v>
      </c>
      <c r="AI229" s="1">
        <f t="shared" si="697"/>
        <v>2908</v>
      </c>
      <c r="AJ229" s="14">
        <f t="shared" si="697"/>
        <v>6501</v>
      </c>
      <c r="AK229" s="1">
        <f t="shared" si="697"/>
        <v>3103</v>
      </c>
      <c r="AL229" s="14">
        <f t="shared" si="697"/>
        <v>7907</v>
      </c>
      <c r="AM229" s="1">
        <f t="shared" si="697"/>
        <v>5374</v>
      </c>
      <c r="AN229" s="14">
        <f t="shared" si="697"/>
        <v>686</v>
      </c>
      <c r="AO229" s="1">
        <f t="shared" si="697"/>
        <v>2346</v>
      </c>
      <c r="AP229" s="14">
        <f t="shared" si="697"/>
        <v>2297</v>
      </c>
      <c r="AQ229" s="1">
        <f t="shared" si="697"/>
        <v>8581</v>
      </c>
      <c r="AR229" s="14">
        <f t="shared" si="697"/>
        <v>5943</v>
      </c>
      <c r="AS229" s="1">
        <f t="shared" si="697"/>
        <v>9835</v>
      </c>
      <c r="AT229" s="14">
        <f t="shared" si="697"/>
        <v>4851</v>
      </c>
      <c r="AU229" s="1">
        <f t="shared" si="697"/>
        <v>5429</v>
      </c>
      <c r="AV229" s="14">
        <f t="shared" si="697"/>
        <v>6062</v>
      </c>
      <c r="AW229" s="1">
        <f t="shared" si="697"/>
        <v>4567</v>
      </c>
      <c r="AX229" s="14">
        <f t="shared" si="697"/>
        <v>812</v>
      </c>
      <c r="AY229" s="1">
        <f t="shared" si="697"/>
        <v>3750</v>
      </c>
      <c r="AZ229" s="14">
        <f t="shared" si="697"/>
        <v>2592</v>
      </c>
      <c r="BA229" s="1">
        <f t="shared" si="697"/>
        <v>8299</v>
      </c>
      <c r="BB229" s="14">
        <f t="shared" si="697"/>
        <v>4030</v>
      </c>
      <c r="BC229" s="1">
        <f t="shared" si="697"/>
        <v>4372</v>
      </c>
      <c r="BD229" s="14">
        <f t="shared" si="697"/>
        <v>10700</v>
      </c>
      <c r="BE229" s="1">
        <f t="shared" si="697"/>
        <v>6353</v>
      </c>
      <c r="BF229" s="166">
        <f t="shared" si="697"/>
        <v>65620</v>
      </c>
      <c r="BG229" s="167">
        <f t="shared" si="697"/>
        <v>68295</v>
      </c>
      <c r="BI229" s="131" t="s">
        <v>19</v>
      </c>
      <c r="BJ229" s="123">
        <f t="shared" si="691"/>
        <v>0.1442949949675176</v>
      </c>
      <c r="BK229" s="124">
        <f t="shared" si="692"/>
        <v>6.4144793869838082E-2</v>
      </c>
      <c r="BL229" s="125">
        <f t="shared" si="664"/>
        <v>6.2799280202519292E-2</v>
      </c>
      <c r="BM229" s="126">
        <f t="shared" si="665"/>
        <v>3.7758746229326304E-2</v>
      </c>
      <c r="BN229" s="123">
        <f t="shared" si="666"/>
        <v>0.10613962851130021</v>
      </c>
      <c r="BO229" s="124">
        <f t="shared" si="667"/>
        <v>5.4263028327727884E-2</v>
      </c>
      <c r="BP229" s="125">
        <f t="shared" si="668"/>
        <v>0.12431756488852289</v>
      </c>
      <c r="BQ229" s="126">
        <f t="shared" si="669"/>
        <v>8.2140009014944004E-2</v>
      </c>
      <c r="BR229" s="123">
        <f t="shared" si="670"/>
        <v>8.2349711776008791E-3</v>
      </c>
      <c r="BS229" s="124">
        <f t="shared" si="671"/>
        <v>3.3806040012482233E-2</v>
      </c>
      <c r="BT229" s="125">
        <f t="shared" si="672"/>
        <v>3.3305883429407997E-2</v>
      </c>
      <c r="BU229" s="123">
        <f t="shared" si="673"/>
        <v>0.10481606046947055</v>
      </c>
      <c r="BV229" s="127">
        <f t="shared" si="674"/>
        <v>9.7874157440448958E-2</v>
      </c>
      <c r="BW229" s="128">
        <f t="shared" si="675"/>
        <v>0.13245033112582782</v>
      </c>
      <c r="BX229" s="123">
        <f t="shared" si="676"/>
        <v>6.5727269954555162E-2</v>
      </c>
      <c r="BY229" s="124">
        <f t="shared" si="677"/>
        <v>8.1689261814777578E-2</v>
      </c>
      <c r="BZ229" s="125">
        <f t="shared" si="678"/>
        <v>8.280721017476439E-2</v>
      </c>
      <c r="CA229" s="126">
        <f t="shared" si="679"/>
        <v>7.1530113380257276E-2</v>
      </c>
      <c r="CB229" s="123">
        <f t="shared" si="680"/>
        <v>1.3023454417909537E-2</v>
      </c>
      <c r="CC229" s="124">
        <f t="shared" si="681"/>
        <v>4.9478173433653481E-2</v>
      </c>
      <c r="CD229" s="125">
        <f t="shared" si="682"/>
        <v>4.9104828133101533E-2</v>
      </c>
      <c r="CE229" s="126">
        <f t="shared" si="683"/>
        <v>0.1272840747546895</v>
      </c>
      <c r="CF229" s="123">
        <f t="shared" si="684"/>
        <v>6.3500777747277887E-2</v>
      </c>
      <c r="CG229" s="124">
        <f t="shared" si="685"/>
        <v>5.6620782913213825E-2</v>
      </c>
      <c r="CH229" s="125">
        <f t="shared" si="686"/>
        <v>0.14886997895507365</v>
      </c>
      <c r="CI229" s="123">
        <f t="shared" si="687"/>
        <v>0.10401858465379148</v>
      </c>
      <c r="CJ229" s="129">
        <f t="shared" ref="CJ229" si="698">AB229/AB250</f>
        <v>7.7805305198411001E-2</v>
      </c>
      <c r="CK229" s="130">
        <f t="shared" ref="CK229" si="699">AC229/AC250</f>
        <v>6.8654172548328812E-2</v>
      </c>
    </row>
    <row r="230" spans="1:89" ht="13.8" thickTop="1" x14ac:dyDescent="0.25">
      <c r="A230" s="139" t="s">
        <v>20</v>
      </c>
      <c r="B230" s="266">
        <v>5187</v>
      </c>
      <c r="C230" s="267">
        <v>1771</v>
      </c>
      <c r="D230" s="268">
        <v>2033</v>
      </c>
      <c r="E230" s="269">
        <v>1552</v>
      </c>
      <c r="F230" s="266">
        <v>3689</v>
      </c>
      <c r="G230" s="270">
        <v>1702</v>
      </c>
      <c r="H230" s="268">
        <v>3931</v>
      </c>
      <c r="I230" s="269">
        <v>2854</v>
      </c>
      <c r="J230" s="266">
        <v>363</v>
      </c>
      <c r="K230" s="270">
        <v>1254</v>
      </c>
      <c r="L230" s="268">
        <v>1254</v>
      </c>
      <c r="M230" s="266">
        <v>4340</v>
      </c>
      <c r="N230" s="271">
        <v>3563</v>
      </c>
      <c r="O230" s="272">
        <v>4972</v>
      </c>
      <c r="P230" s="266">
        <v>2717</v>
      </c>
      <c r="Q230" s="270">
        <v>2795</v>
      </c>
      <c r="R230" s="268">
        <v>3289</v>
      </c>
      <c r="S230" s="269">
        <v>2601</v>
      </c>
      <c r="T230" s="266">
        <v>465</v>
      </c>
      <c r="U230" s="270">
        <v>2072</v>
      </c>
      <c r="V230" s="268">
        <v>1471</v>
      </c>
      <c r="W230" s="269">
        <v>4354</v>
      </c>
      <c r="X230" s="266">
        <v>2058</v>
      </c>
      <c r="Y230" s="270">
        <v>2313</v>
      </c>
      <c r="Z230" s="268">
        <v>5821</v>
      </c>
      <c r="AA230" s="266">
        <v>3548</v>
      </c>
      <c r="AB230" s="286">
        <f t="shared" si="660"/>
        <v>35841</v>
      </c>
      <c r="AC230" s="287">
        <f t="shared" si="690"/>
        <v>36128</v>
      </c>
      <c r="BI230" s="139" t="s">
        <v>20</v>
      </c>
      <c r="BJ230" s="123">
        <f t="shared" si="691"/>
        <v>0.14472252448313383</v>
      </c>
      <c r="BK230" s="124">
        <f t="shared" si="692"/>
        <v>4.9020150575730732E-2</v>
      </c>
      <c r="BL230" s="125">
        <f t="shared" si="664"/>
        <v>5.6722747691191649E-2</v>
      </c>
      <c r="BM230" s="126">
        <f t="shared" si="665"/>
        <v>4.2958370239149689E-2</v>
      </c>
      <c r="BN230" s="123">
        <f t="shared" si="666"/>
        <v>0.10292681565804526</v>
      </c>
      <c r="BO230" s="124">
        <f t="shared" si="667"/>
        <v>4.7110274579273692E-2</v>
      </c>
      <c r="BP230" s="125">
        <f t="shared" si="668"/>
        <v>0.10967885940682459</v>
      </c>
      <c r="BQ230" s="126">
        <f t="shared" si="669"/>
        <v>7.8996899911426041E-2</v>
      </c>
      <c r="BR230" s="123">
        <f t="shared" si="670"/>
        <v>1.0128065623168996E-2</v>
      </c>
      <c r="BS230" s="124">
        <f t="shared" si="671"/>
        <v>3.4709920283436668E-2</v>
      </c>
      <c r="BT230" s="125">
        <f t="shared" si="672"/>
        <v>3.4987863061856535E-2</v>
      </c>
      <c r="BU230" s="123">
        <f t="shared" si="673"/>
        <v>0.12012843224092117</v>
      </c>
      <c r="BV230" s="127">
        <f t="shared" si="674"/>
        <v>9.9411288747523779E-2</v>
      </c>
      <c r="BW230" s="128">
        <f t="shared" si="675"/>
        <v>0.13762178919397697</v>
      </c>
      <c r="BX230" s="123">
        <f t="shared" si="676"/>
        <v>7.5807036634022482E-2</v>
      </c>
      <c r="BY230" s="124">
        <f t="shared" si="677"/>
        <v>7.7363817537643931E-2</v>
      </c>
      <c r="BZ230" s="125">
        <f t="shared" si="678"/>
        <v>9.1766412767500902E-2</v>
      </c>
      <c r="CA230" s="126">
        <f t="shared" si="679"/>
        <v>7.1994021257750215E-2</v>
      </c>
      <c r="CB230" s="123">
        <f t="shared" si="680"/>
        <v>1.2973968360257805E-2</v>
      </c>
      <c r="CC230" s="124">
        <f t="shared" si="681"/>
        <v>5.7351638618246235E-2</v>
      </c>
      <c r="CD230" s="125">
        <f t="shared" si="682"/>
        <v>4.1042381629976844E-2</v>
      </c>
      <c r="CE230" s="126">
        <f t="shared" si="683"/>
        <v>0.12051594331266607</v>
      </c>
      <c r="CF230" s="123">
        <f t="shared" si="684"/>
        <v>5.7420272871850676E-2</v>
      </c>
      <c r="CG230" s="124">
        <f t="shared" si="685"/>
        <v>6.4022364924712138E-2</v>
      </c>
      <c r="CH230" s="125">
        <f t="shared" si="686"/>
        <v>0.16241176306464664</v>
      </c>
      <c r="CI230" s="123">
        <f t="shared" si="687"/>
        <v>9.820637732506643E-2</v>
      </c>
      <c r="CJ230" s="129">
        <f t="shared" ref="CJ230" si="700">AB230/AB250</f>
        <v>8.5052610596158498E-2</v>
      </c>
      <c r="CK230" s="130">
        <f t="shared" ref="CK230" si="701">AC230/AC250</f>
        <v>8.6000414195971819E-2</v>
      </c>
    </row>
    <row r="231" spans="1:89" ht="13.8" thickBot="1" x14ac:dyDescent="0.3">
      <c r="A231" s="131" t="s">
        <v>21</v>
      </c>
      <c r="B231" s="273">
        <v>4320</v>
      </c>
      <c r="C231" s="274">
        <v>1607</v>
      </c>
      <c r="D231" s="275">
        <v>1699</v>
      </c>
      <c r="E231" s="276">
        <v>1356</v>
      </c>
      <c r="F231" s="273">
        <v>2812</v>
      </c>
      <c r="G231" s="277">
        <v>1401</v>
      </c>
      <c r="H231" s="275">
        <v>3976</v>
      </c>
      <c r="I231" s="276">
        <v>2520</v>
      </c>
      <c r="J231" s="273">
        <v>323</v>
      </c>
      <c r="K231" s="277">
        <v>1092</v>
      </c>
      <c r="L231" s="275">
        <v>1043</v>
      </c>
      <c r="M231" s="273">
        <v>4241</v>
      </c>
      <c r="N231" s="278">
        <v>2380</v>
      </c>
      <c r="O231" s="279">
        <v>4863</v>
      </c>
      <c r="P231" s="273">
        <v>2134</v>
      </c>
      <c r="Q231" s="277">
        <v>2634</v>
      </c>
      <c r="R231" s="275">
        <v>2773</v>
      </c>
      <c r="S231" s="276">
        <v>1966</v>
      </c>
      <c r="T231" s="273">
        <v>347</v>
      </c>
      <c r="U231" s="277">
        <v>1678</v>
      </c>
      <c r="V231" s="275">
        <v>1121</v>
      </c>
      <c r="W231" s="276">
        <v>3945</v>
      </c>
      <c r="X231" s="273">
        <v>1972</v>
      </c>
      <c r="Y231" s="277">
        <v>2059</v>
      </c>
      <c r="Z231" s="275">
        <v>4879</v>
      </c>
      <c r="AA231" s="273">
        <v>2805</v>
      </c>
      <c r="AB231" s="286">
        <f t="shared" si="660"/>
        <v>29779</v>
      </c>
      <c r="AC231" s="287">
        <f t="shared" si="690"/>
        <v>32167</v>
      </c>
      <c r="AE231" t="s">
        <v>85</v>
      </c>
      <c r="BI231" s="131" t="s">
        <v>21</v>
      </c>
      <c r="BJ231" s="123">
        <f t="shared" si="691"/>
        <v>0.14506867255448472</v>
      </c>
      <c r="BK231" s="124">
        <f t="shared" si="692"/>
        <v>4.9958031522989402E-2</v>
      </c>
      <c r="BL231" s="125">
        <f t="shared" si="664"/>
        <v>5.7053628395849425E-2</v>
      </c>
      <c r="BM231" s="126">
        <f t="shared" si="665"/>
        <v>4.2155003575092484E-2</v>
      </c>
      <c r="BN231" s="123">
        <f t="shared" si="666"/>
        <v>9.4428960005372917E-2</v>
      </c>
      <c r="BO231" s="124">
        <f t="shared" si="667"/>
        <v>4.3553952808779182E-2</v>
      </c>
      <c r="BP231" s="125">
        <f t="shared" si="668"/>
        <v>0.13351690788810908</v>
      </c>
      <c r="BQ231" s="126">
        <f t="shared" si="669"/>
        <v>7.834115708645506E-2</v>
      </c>
      <c r="BR231" s="123">
        <f t="shared" si="670"/>
        <v>1.0846569730346889E-2</v>
      </c>
      <c r="BS231" s="124">
        <f t="shared" si="671"/>
        <v>3.3947834737463864E-2</v>
      </c>
      <c r="BT231" s="125">
        <f t="shared" si="672"/>
        <v>3.5024681822761007E-2</v>
      </c>
      <c r="BU231" s="123">
        <f t="shared" si="673"/>
        <v>0.13184319333478409</v>
      </c>
      <c r="BV231" s="127">
        <f t="shared" si="674"/>
        <v>7.9922092749924442E-2</v>
      </c>
      <c r="BW231" s="128">
        <f t="shared" si="675"/>
        <v>0.15117978052040912</v>
      </c>
      <c r="BX231" s="123">
        <f t="shared" si="676"/>
        <v>7.1661237785016291E-2</v>
      </c>
      <c r="BY231" s="124">
        <f t="shared" si="677"/>
        <v>8.1885161811794699E-2</v>
      </c>
      <c r="BZ231" s="125">
        <f t="shared" si="678"/>
        <v>9.3119312267033821E-2</v>
      </c>
      <c r="CA231" s="126">
        <f t="shared" si="679"/>
        <v>6.1118537631734388E-2</v>
      </c>
      <c r="CB231" s="123">
        <f t="shared" si="680"/>
        <v>1.1652506800094026E-2</v>
      </c>
      <c r="CC231" s="124">
        <f t="shared" si="681"/>
        <v>5.2165262536139519E-2</v>
      </c>
      <c r="CD231" s="125">
        <f t="shared" si="682"/>
        <v>3.7643977299439205E-2</v>
      </c>
      <c r="CE231" s="126">
        <f t="shared" si="683"/>
        <v>0.12264121615320049</v>
      </c>
      <c r="CF231" s="123">
        <f t="shared" si="684"/>
        <v>6.6221162564223113E-2</v>
      </c>
      <c r="CG231" s="124">
        <f t="shared" si="685"/>
        <v>6.4009699381353563E-2</v>
      </c>
      <c r="CH231" s="125">
        <f t="shared" si="686"/>
        <v>0.16384029013734511</v>
      </c>
      <c r="CI231" s="123">
        <f t="shared" si="687"/>
        <v>8.7201168899804143E-2</v>
      </c>
      <c r="CJ231" s="129">
        <f t="shared" ref="CJ231" si="702">AB231/AB250</f>
        <v>7.0667160261795259E-2</v>
      </c>
      <c r="CK231" s="130">
        <f t="shared" ref="CK231" si="703">AC231/AC250</f>
        <v>7.6571504745400407E-2</v>
      </c>
    </row>
    <row r="232" spans="1:89" ht="14.4" thickTop="1" thickBot="1" x14ac:dyDescent="0.3">
      <c r="A232" s="139" t="s">
        <v>22</v>
      </c>
      <c r="B232" s="187">
        <v>2833</v>
      </c>
      <c r="C232" s="188">
        <v>1376</v>
      </c>
      <c r="D232" s="189">
        <v>1240</v>
      </c>
      <c r="E232" s="190">
        <v>946</v>
      </c>
      <c r="F232" s="187">
        <v>2063</v>
      </c>
      <c r="G232" s="191">
        <v>1071</v>
      </c>
      <c r="H232" s="189">
        <v>3373</v>
      </c>
      <c r="I232" s="190">
        <v>2090</v>
      </c>
      <c r="J232" s="187">
        <v>341</v>
      </c>
      <c r="K232" s="191">
        <v>889</v>
      </c>
      <c r="L232" s="189">
        <v>818</v>
      </c>
      <c r="M232" s="187">
        <v>2857</v>
      </c>
      <c r="N232" s="192">
        <v>2293</v>
      </c>
      <c r="O232" s="193">
        <v>3746</v>
      </c>
      <c r="P232" s="187">
        <v>1335</v>
      </c>
      <c r="Q232" s="191">
        <v>1762</v>
      </c>
      <c r="R232" s="189">
        <v>2459</v>
      </c>
      <c r="S232" s="190">
        <v>1573</v>
      </c>
      <c r="T232" s="187">
        <v>281</v>
      </c>
      <c r="U232" s="191">
        <v>889</v>
      </c>
      <c r="V232" s="189">
        <v>863</v>
      </c>
      <c r="W232" s="190">
        <v>3268</v>
      </c>
      <c r="X232" s="187">
        <v>1446</v>
      </c>
      <c r="Y232" s="191">
        <v>1206</v>
      </c>
      <c r="Z232" s="189">
        <v>3829</v>
      </c>
      <c r="AA232" s="187">
        <v>3080</v>
      </c>
      <c r="AB232" s="162">
        <f t="shared" si="660"/>
        <v>23174</v>
      </c>
      <c r="AC232" s="165">
        <f t="shared" si="690"/>
        <v>24753</v>
      </c>
      <c r="AE232" s="296" t="s">
        <v>0</v>
      </c>
      <c r="AF232" s="298" t="s">
        <v>1</v>
      </c>
      <c r="AG232" s="299"/>
      <c r="AH232" s="298" t="s">
        <v>2</v>
      </c>
      <c r="AI232" s="299"/>
      <c r="AJ232" s="298" t="s">
        <v>3</v>
      </c>
      <c r="AK232" s="299"/>
      <c r="AL232" s="298" t="s">
        <v>4</v>
      </c>
      <c r="AM232" s="299"/>
      <c r="AN232" s="298" t="s">
        <v>5</v>
      </c>
      <c r="AO232" s="299"/>
      <c r="AP232" s="298" t="s">
        <v>6</v>
      </c>
      <c r="AQ232" s="299"/>
      <c r="AR232" s="298" t="s">
        <v>7</v>
      </c>
      <c r="AS232" s="299"/>
      <c r="AT232" s="298" t="s">
        <v>8</v>
      </c>
      <c r="AU232" s="299"/>
      <c r="AV232" s="298" t="s">
        <v>9</v>
      </c>
      <c r="AW232" s="299"/>
      <c r="AX232" s="298" t="s">
        <v>10</v>
      </c>
      <c r="AY232" s="299"/>
      <c r="AZ232" s="298" t="s">
        <v>11</v>
      </c>
      <c r="BA232" s="299"/>
      <c r="BB232" s="298" t="s">
        <v>12</v>
      </c>
      <c r="BC232" s="299"/>
      <c r="BD232" s="300" t="s">
        <v>40</v>
      </c>
      <c r="BE232" s="301"/>
      <c r="BF232" s="302" t="s">
        <v>41</v>
      </c>
      <c r="BG232" s="303"/>
      <c r="BI232" s="139" t="s">
        <v>22</v>
      </c>
      <c r="BJ232" s="123">
        <f t="shared" si="691"/>
        <v>0.12224907223612669</v>
      </c>
      <c r="BK232" s="124">
        <f t="shared" si="692"/>
        <v>5.5589221508504018E-2</v>
      </c>
      <c r="BL232" s="125">
        <f t="shared" si="664"/>
        <v>5.3508241995339607E-2</v>
      </c>
      <c r="BM232" s="126">
        <f t="shared" si="665"/>
        <v>3.8217589787096516E-2</v>
      </c>
      <c r="BN232" s="123">
        <f t="shared" si="666"/>
        <v>8.9022180029343229E-2</v>
      </c>
      <c r="BO232" s="124">
        <f t="shared" si="667"/>
        <v>4.326748272936614E-2</v>
      </c>
      <c r="BP232" s="125">
        <f t="shared" si="668"/>
        <v>0.14555104858893589</v>
      </c>
      <c r="BQ232" s="126">
        <f t="shared" si="669"/>
        <v>8.4434209994748113E-2</v>
      </c>
      <c r="BR232" s="123">
        <f t="shared" si="670"/>
        <v>1.4714766548718391E-2</v>
      </c>
      <c r="BS232" s="124">
        <f t="shared" si="671"/>
        <v>3.5914838605421565E-2</v>
      </c>
      <c r="BT232" s="125">
        <f t="shared" si="672"/>
        <v>3.5298178993699837E-2</v>
      </c>
      <c r="BU232" s="123">
        <f t="shared" si="673"/>
        <v>0.11542035308851452</v>
      </c>
      <c r="BV232" s="127">
        <f t="shared" si="674"/>
        <v>9.8947095883317515E-2</v>
      </c>
      <c r="BW232" s="128">
        <f t="shared" si="675"/>
        <v>0.15133519169393608</v>
      </c>
      <c r="BX232" s="123">
        <f t="shared" si="676"/>
        <v>5.7607663761111594E-2</v>
      </c>
      <c r="BY232" s="124">
        <f t="shared" si="677"/>
        <v>7.1183290914232616E-2</v>
      </c>
      <c r="BZ232" s="125">
        <f t="shared" si="678"/>
        <v>0.1061102960214033</v>
      </c>
      <c r="CA232" s="126">
        <f t="shared" si="679"/>
        <v>6.3547852785520942E-2</v>
      </c>
      <c r="CB232" s="123">
        <f t="shared" si="680"/>
        <v>1.2125658065072927E-2</v>
      </c>
      <c r="CC232" s="124">
        <f t="shared" si="681"/>
        <v>3.5914838605421565E-2</v>
      </c>
      <c r="CD232" s="125">
        <f t="shared" si="682"/>
        <v>3.7240010356433935E-2</v>
      </c>
      <c r="CE232" s="126">
        <f t="shared" si="683"/>
        <v>0.13202440108269706</v>
      </c>
      <c r="CF232" s="123">
        <f t="shared" si="684"/>
        <v>6.2397514455855702E-2</v>
      </c>
      <c r="CG232" s="124">
        <f t="shared" si="685"/>
        <v>4.8721367107017334E-2</v>
      </c>
      <c r="CH232" s="125">
        <f t="shared" si="686"/>
        <v>0.16522827306464141</v>
      </c>
      <c r="CI232" s="123">
        <f t="shared" si="687"/>
        <v>0.12442936209752353</v>
      </c>
      <c r="CJ232" s="129">
        <f t="shared" ref="CJ232" si="704">AB232/AB250</f>
        <v>5.4993141875376725E-2</v>
      </c>
      <c r="CK232" s="130">
        <f t="shared" ref="CK232" si="705">AC232/AC250</f>
        <v>5.8922947647057425E-2</v>
      </c>
    </row>
    <row r="233" spans="1:89" ht="15" thickTop="1" thickBot="1" x14ac:dyDescent="0.35">
      <c r="A233" s="131" t="s">
        <v>23</v>
      </c>
      <c r="B233" s="180">
        <v>1987</v>
      </c>
      <c r="C233" s="181">
        <v>1441</v>
      </c>
      <c r="D233" s="182">
        <v>963</v>
      </c>
      <c r="E233" s="183">
        <v>788</v>
      </c>
      <c r="F233" s="180">
        <v>1764</v>
      </c>
      <c r="G233" s="184">
        <v>820</v>
      </c>
      <c r="H233" s="182">
        <v>2490</v>
      </c>
      <c r="I233" s="183">
        <v>1906</v>
      </c>
      <c r="J233" s="180">
        <v>283</v>
      </c>
      <c r="K233" s="184">
        <v>626</v>
      </c>
      <c r="L233" s="182">
        <v>854</v>
      </c>
      <c r="M233" s="180">
        <v>2022</v>
      </c>
      <c r="N233" s="185">
        <v>1803</v>
      </c>
      <c r="O233" s="186">
        <v>2401</v>
      </c>
      <c r="P233" s="180">
        <v>1238</v>
      </c>
      <c r="Q233" s="184">
        <v>1228</v>
      </c>
      <c r="R233" s="182">
        <v>1591</v>
      </c>
      <c r="S233" s="183">
        <v>1410</v>
      </c>
      <c r="T233" s="180">
        <v>312</v>
      </c>
      <c r="U233" s="184">
        <v>558</v>
      </c>
      <c r="V233" s="182">
        <v>862</v>
      </c>
      <c r="W233" s="183">
        <v>2289</v>
      </c>
      <c r="X233" s="180">
        <v>1119</v>
      </c>
      <c r="Y233" s="184">
        <v>839</v>
      </c>
      <c r="Z233" s="182">
        <v>2955</v>
      </c>
      <c r="AA233" s="180">
        <v>2597</v>
      </c>
      <c r="AB233" s="162">
        <f t="shared" si="660"/>
        <v>18221</v>
      </c>
      <c r="AC233" s="165">
        <f t="shared" si="690"/>
        <v>18925</v>
      </c>
      <c r="AE233" s="297"/>
      <c r="AF233" s="111" t="s">
        <v>14</v>
      </c>
      <c r="AG233" s="112" t="s">
        <v>15</v>
      </c>
      <c r="AH233" s="113" t="s">
        <v>14</v>
      </c>
      <c r="AI233" s="114" t="s">
        <v>15</v>
      </c>
      <c r="AJ233" s="111" t="s">
        <v>14</v>
      </c>
      <c r="AK233" s="112" t="s">
        <v>15</v>
      </c>
      <c r="AL233" s="113" t="s">
        <v>14</v>
      </c>
      <c r="AM233" s="114" t="s">
        <v>15</v>
      </c>
      <c r="AN233" s="111" t="s">
        <v>14</v>
      </c>
      <c r="AO233" s="112" t="s">
        <v>15</v>
      </c>
      <c r="AP233" s="113" t="s">
        <v>14</v>
      </c>
      <c r="AQ233" s="111" t="s">
        <v>15</v>
      </c>
      <c r="AR233" s="115" t="s">
        <v>14</v>
      </c>
      <c r="AS233" s="116" t="s">
        <v>15</v>
      </c>
      <c r="AT233" s="111" t="s">
        <v>14</v>
      </c>
      <c r="AU233" s="112" t="s">
        <v>15</v>
      </c>
      <c r="AV233" s="113" t="s">
        <v>14</v>
      </c>
      <c r="AW233" s="114" t="s">
        <v>15</v>
      </c>
      <c r="AX233" s="111" t="s">
        <v>14</v>
      </c>
      <c r="AY233" s="112" t="s">
        <v>15</v>
      </c>
      <c r="AZ233" s="113" t="s">
        <v>14</v>
      </c>
      <c r="BA233" s="114" t="s">
        <v>15</v>
      </c>
      <c r="BB233" s="111" t="s">
        <v>14</v>
      </c>
      <c r="BC233" s="112" t="s">
        <v>15</v>
      </c>
      <c r="BD233" s="26" t="s">
        <v>14</v>
      </c>
      <c r="BE233" s="117" t="s">
        <v>15</v>
      </c>
      <c r="BF233" s="168" t="s">
        <v>14</v>
      </c>
      <c r="BG233" s="169" t="s">
        <v>15</v>
      </c>
      <c r="BI233" s="131" t="s">
        <v>23</v>
      </c>
      <c r="BJ233" s="123">
        <f t="shared" si="691"/>
        <v>0.10904999725591351</v>
      </c>
      <c r="BK233" s="124">
        <f t="shared" si="692"/>
        <v>7.6142668428005281E-2</v>
      </c>
      <c r="BL233" s="125">
        <f t="shared" si="664"/>
        <v>5.2851105866856922E-2</v>
      </c>
      <c r="BM233" s="126">
        <f t="shared" si="665"/>
        <v>4.1638044914134739E-2</v>
      </c>
      <c r="BN233" s="123">
        <f t="shared" si="666"/>
        <v>9.6811371494429505E-2</v>
      </c>
      <c r="BO233" s="124">
        <f t="shared" si="667"/>
        <v>4.3328929986789957E-2</v>
      </c>
      <c r="BP233" s="125">
        <f t="shared" si="668"/>
        <v>0.13665550738159266</v>
      </c>
      <c r="BQ233" s="126">
        <f t="shared" si="669"/>
        <v>0.10071334214002642</v>
      </c>
      <c r="BR233" s="123">
        <f t="shared" si="670"/>
        <v>1.5531529553811535E-2</v>
      </c>
      <c r="BS233" s="124">
        <f t="shared" si="671"/>
        <v>3.3077939233817702E-2</v>
      </c>
      <c r="BT233" s="125">
        <f t="shared" si="672"/>
        <v>4.6868997310795239E-2</v>
      </c>
      <c r="BU233" s="123">
        <f t="shared" si="673"/>
        <v>0.10684280052840159</v>
      </c>
      <c r="BV233" s="127">
        <f t="shared" si="674"/>
        <v>9.8951758959442401E-2</v>
      </c>
      <c r="BW233" s="128">
        <f t="shared" si="675"/>
        <v>0.12686922060766181</v>
      </c>
      <c r="BX233" s="123">
        <f t="shared" si="676"/>
        <v>6.7943581581691462E-2</v>
      </c>
      <c r="BY233" s="124">
        <f t="shared" si="677"/>
        <v>6.4887714663143983E-2</v>
      </c>
      <c r="BZ233" s="125">
        <f t="shared" si="678"/>
        <v>8.7316832226551774E-2</v>
      </c>
      <c r="CA233" s="126">
        <f t="shared" si="679"/>
        <v>7.4504623513870535E-2</v>
      </c>
      <c r="CB233" s="123">
        <f t="shared" si="680"/>
        <v>1.7123099720103178E-2</v>
      </c>
      <c r="CC233" s="124">
        <f t="shared" si="681"/>
        <v>2.9484808454425363E-2</v>
      </c>
      <c r="CD233" s="125">
        <f t="shared" si="682"/>
        <v>4.730805114977224E-2</v>
      </c>
      <c r="CE233" s="126">
        <f t="shared" si="683"/>
        <v>0.12095112285336856</v>
      </c>
      <c r="CF233" s="123">
        <f t="shared" si="684"/>
        <v>6.1412655726908509E-2</v>
      </c>
      <c r="CG233" s="124">
        <f t="shared" si="685"/>
        <v>4.4332892998678999E-2</v>
      </c>
      <c r="CH233" s="125">
        <f t="shared" si="686"/>
        <v>0.16217551177213105</v>
      </c>
      <c r="CI233" s="123">
        <f t="shared" si="687"/>
        <v>0.13722589167767504</v>
      </c>
      <c r="CJ233" s="129">
        <f t="shared" ref="CJ233" si="706">AB233/AB250</f>
        <v>4.3239407875689966E-2</v>
      </c>
      <c r="CK233" s="130">
        <f t="shared" ref="CK233" si="707">AC233/AC250</f>
        <v>4.5049763027534509E-2</v>
      </c>
    </row>
    <row r="234" spans="1:89" ht="13.8" thickTop="1" x14ac:dyDescent="0.25">
      <c r="A234" s="139" t="s">
        <v>24</v>
      </c>
      <c r="B234" s="194">
        <v>2042</v>
      </c>
      <c r="C234" s="188">
        <v>1660</v>
      </c>
      <c r="D234" s="189">
        <v>955</v>
      </c>
      <c r="E234" s="190">
        <v>603</v>
      </c>
      <c r="F234" s="187">
        <v>1506</v>
      </c>
      <c r="G234" s="191">
        <v>758</v>
      </c>
      <c r="H234" s="189">
        <v>2406</v>
      </c>
      <c r="I234" s="190">
        <v>2044</v>
      </c>
      <c r="J234" s="187">
        <v>324</v>
      </c>
      <c r="K234" s="191">
        <v>452</v>
      </c>
      <c r="L234" s="189">
        <v>865</v>
      </c>
      <c r="M234" s="187">
        <v>1579</v>
      </c>
      <c r="N234" s="192">
        <v>1747</v>
      </c>
      <c r="O234" s="195">
        <v>2263</v>
      </c>
      <c r="P234" s="187">
        <v>1295</v>
      </c>
      <c r="Q234" s="191">
        <v>961</v>
      </c>
      <c r="R234" s="189">
        <v>1642</v>
      </c>
      <c r="S234" s="190">
        <v>1294</v>
      </c>
      <c r="T234" s="187">
        <v>295</v>
      </c>
      <c r="U234" s="191">
        <v>476</v>
      </c>
      <c r="V234" s="189">
        <v>806</v>
      </c>
      <c r="W234" s="196">
        <v>2330</v>
      </c>
      <c r="X234" s="187">
        <v>1063</v>
      </c>
      <c r="Y234" s="191">
        <v>653</v>
      </c>
      <c r="Z234" s="189">
        <v>2873</v>
      </c>
      <c r="AA234" s="187">
        <v>2935</v>
      </c>
      <c r="AB234" s="162">
        <f t="shared" si="660"/>
        <v>17819</v>
      </c>
      <c r="AC234" s="165">
        <f t="shared" si="690"/>
        <v>18008</v>
      </c>
      <c r="AE234" s="254" t="str">
        <f>$AE$17</f>
        <v>17:00 - 17:59</v>
      </c>
      <c r="AF234" s="120">
        <f t="shared" ref="AF234:AO235" si="708">SUMIF($A$9:$A$32,$AE234,B$226:B$249)</f>
        <v>2207</v>
      </c>
      <c r="AG234" s="177">
        <f t="shared" si="708"/>
        <v>4618</v>
      </c>
      <c r="AH234" s="121">
        <f t="shared" si="708"/>
        <v>1847</v>
      </c>
      <c r="AI234" s="172">
        <f t="shared" si="708"/>
        <v>1686</v>
      </c>
      <c r="AJ234" s="120">
        <f t="shared" si="708"/>
        <v>1697</v>
      </c>
      <c r="AK234" s="122">
        <f t="shared" si="708"/>
        <v>3207</v>
      </c>
      <c r="AL234" s="121">
        <f t="shared" si="708"/>
        <v>2964</v>
      </c>
      <c r="AM234" s="172">
        <f t="shared" si="708"/>
        <v>5294</v>
      </c>
      <c r="AN234" s="120">
        <f t="shared" si="708"/>
        <v>1302</v>
      </c>
      <c r="AO234" s="122">
        <f t="shared" si="708"/>
        <v>366</v>
      </c>
      <c r="AP234" s="121">
        <f t="shared" ref="AP234:AY235" si="709">SUMIF($A$9:$A$32,$AE234,L$226:L$249)</f>
        <v>3903</v>
      </c>
      <c r="AQ234" s="120">
        <f t="shared" si="709"/>
        <v>1114</v>
      </c>
      <c r="AR234" s="171">
        <f t="shared" si="709"/>
        <v>5101</v>
      </c>
      <c r="AS234" s="173">
        <f t="shared" si="709"/>
        <v>3048</v>
      </c>
      <c r="AT234" s="120">
        <f t="shared" si="709"/>
        <v>2715</v>
      </c>
      <c r="AU234" s="122">
        <f t="shared" si="709"/>
        <v>2072</v>
      </c>
      <c r="AV234" s="121">
        <f t="shared" si="709"/>
        <v>2372</v>
      </c>
      <c r="AW234" s="172">
        <f t="shared" si="709"/>
        <v>3356</v>
      </c>
      <c r="AX234" s="120">
        <f t="shared" si="709"/>
        <v>1865</v>
      </c>
      <c r="AY234" s="122">
        <f t="shared" si="709"/>
        <v>358</v>
      </c>
      <c r="AZ234" s="121">
        <f t="shared" ref="AZ234:BE235" si="710">SUMIF($A$9:$A$32,$AE234,V$226:V$249)</f>
        <v>4073</v>
      </c>
      <c r="BA234" s="172">
        <f t="shared" si="710"/>
        <v>2272</v>
      </c>
      <c r="BB234" s="120">
        <f t="shared" si="710"/>
        <v>2821</v>
      </c>
      <c r="BC234" s="122">
        <f t="shared" si="710"/>
        <v>872</v>
      </c>
      <c r="BD234" s="21">
        <f t="shared" si="710"/>
        <v>3888</v>
      </c>
      <c r="BE234" s="176">
        <f t="shared" si="710"/>
        <v>5673</v>
      </c>
      <c r="BF234" s="162">
        <f>AF234+AH234+AJ234+AL234+AN234+AP234+AR234+AT234+AV234+AX234+AZ234+BB234+BD234</f>
        <v>36755</v>
      </c>
      <c r="BG234" s="163">
        <f>AG234+AI234+AK234+AM234+AO234+AQ234+AS234+AU234+AW234+AY234+BA234+BC234+BE234</f>
        <v>33936</v>
      </c>
      <c r="BI234" s="139" t="s">
        <v>24</v>
      </c>
      <c r="BJ234" s="123">
        <f t="shared" si="691"/>
        <v>0.11459677871934452</v>
      </c>
      <c r="BK234" s="124">
        <f t="shared" si="692"/>
        <v>9.2181252776543765E-2</v>
      </c>
      <c r="BL234" s="125">
        <f t="shared" si="664"/>
        <v>5.3594477804590604E-2</v>
      </c>
      <c r="BM234" s="126">
        <f t="shared" si="665"/>
        <v>3.348511772545535E-2</v>
      </c>
      <c r="BN234" s="123">
        <f t="shared" si="666"/>
        <v>8.4516527302317748E-2</v>
      </c>
      <c r="BO234" s="124">
        <f t="shared" si="667"/>
        <v>4.2092403376277211E-2</v>
      </c>
      <c r="BP234" s="125">
        <f t="shared" si="668"/>
        <v>0.1350244121443403</v>
      </c>
      <c r="BQ234" s="126">
        <f t="shared" si="669"/>
        <v>0.11350510884051533</v>
      </c>
      <c r="BR234" s="123">
        <f t="shared" si="670"/>
        <v>1.8182838543128122E-2</v>
      </c>
      <c r="BS234" s="124">
        <f t="shared" si="671"/>
        <v>2.5099955575299867E-2</v>
      </c>
      <c r="BT234" s="125">
        <f t="shared" si="672"/>
        <v>4.8543689320388349E-2</v>
      </c>
      <c r="BU234" s="123">
        <f t="shared" si="673"/>
        <v>8.7683251888049762E-2</v>
      </c>
      <c r="BV234" s="127">
        <f t="shared" si="674"/>
        <v>9.8041416465570463E-2</v>
      </c>
      <c r="BW234" s="128">
        <f t="shared" si="675"/>
        <v>0.12566637050199911</v>
      </c>
      <c r="BX234" s="123">
        <f t="shared" si="676"/>
        <v>7.2675234300465796E-2</v>
      </c>
      <c r="BY234" s="124">
        <f t="shared" si="677"/>
        <v>5.3365171035095513E-2</v>
      </c>
      <c r="BZ234" s="125">
        <f t="shared" si="678"/>
        <v>9.214882990066782E-2</v>
      </c>
      <c r="CA234" s="126">
        <f t="shared" si="679"/>
        <v>7.1856952465570861E-2</v>
      </c>
      <c r="CB234" s="123">
        <f t="shared" si="680"/>
        <v>1.6555362253774061E-2</v>
      </c>
      <c r="CC234" s="124">
        <f t="shared" si="681"/>
        <v>2.6432696579298091E-2</v>
      </c>
      <c r="CD234" s="125">
        <f t="shared" si="682"/>
        <v>4.5232616869633535E-2</v>
      </c>
      <c r="CE234" s="126">
        <f t="shared" si="683"/>
        <v>0.12938693913816082</v>
      </c>
      <c r="CF234" s="123">
        <f t="shared" si="684"/>
        <v>5.965542398563331E-2</v>
      </c>
      <c r="CG234" s="124">
        <f t="shared" si="685"/>
        <v>3.6261661483784985E-2</v>
      </c>
      <c r="CH234" s="125">
        <f t="shared" si="686"/>
        <v>0.16123239239014536</v>
      </c>
      <c r="CI234" s="123">
        <f t="shared" si="687"/>
        <v>0.16298311861394935</v>
      </c>
      <c r="CJ234" s="129">
        <f t="shared" ref="CJ234" si="711">AB234/AB250</f>
        <v>4.2285440367538528E-2</v>
      </c>
      <c r="CK234" s="130">
        <f t="shared" ref="CK234" si="712">AC234/AC250</f>
        <v>4.2866902647283565E-2</v>
      </c>
    </row>
    <row r="235" spans="1:89" x14ac:dyDescent="0.25">
      <c r="A235" s="131" t="s">
        <v>25</v>
      </c>
      <c r="B235" s="197">
        <v>2023</v>
      </c>
      <c r="C235" s="181">
        <v>1569</v>
      </c>
      <c r="D235" s="182">
        <v>947</v>
      </c>
      <c r="E235" s="183">
        <v>716</v>
      </c>
      <c r="F235" s="180">
        <v>1490</v>
      </c>
      <c r="G235" s="184">
        <v>884</v>
      </c>
      <c r="H235" s="182">
        <v>2408</v>
      </c>
      <c r="I235" s="183">
        <v>2064</v>
      </c>
      <c r="J235" s="180">
        <v>308</v>
      </c>
      <c r="K235" s="181">
        <v>428</v>
      </c>
      <c r="L235" s="182">
        <v>910</v>
      </c>
      <c r="M235" s="180">
        <v>1724</v>
      </c>
      <c r="N235" s="185">
        <v>2014</v>
      </c>
      <c r="O235" s="198">
        <v>2166</v>
      </c>
      <c r="P235" s="180">
        <v>1254</v>
      </c>
      <c r="Q235" s="181">
        <v>1078</v>
      </c>
      <c r="R235" s="182">
        <v>1559</v>
      </c>
      <c r="S235" s="183">
        <v>1429</v>
      </c>
      <c r="T235" s="189">
        <v>308</v>
      </c>
      <c r="U235" s="180">
        <v>505</v>
      </c>
      <c r="V235" s="182">
        <v>962</v>
      </c>
      <c r="W235" s="199">
        <v>2000</v>
      </c>
      <c r="X235" s="180">
        <v>1038</v>
      </c>
      <c r="Y235" s="184">
        <v>619</v>
      </c>
      <c r="Z235" s="182">
        <v>2959</v>
      </c>
      <c r="AA235" s="180">
        <v>3122</v>
      </c>
      <c r="AB235" s="162">
        <f t="shared" si="660"/>
        <v>18180</v>
      </c>
      <c r="AC235" s="165">
        <f t="shared" si="690"/>
        <v>18304</v>
      </c>
      <c r="AE235" s="256" t="str">
        <f>$AE$18</f>
        <v>18:00 - 18:59</v>
      </c>
      <c r="AF235" s="120">
        <f t="shared" si="708"/>
        <v>2303</v>
      </c>
      <c r="AG235" s="181">
        <f t="shared" si="708"/>
        <v>4966</v>
      </c>
      <c r="AH235" s="182">
        <f t="shared" si="708"/>
        <v>1441</v>
      </c>
      <c r="AI235" s="183">
        <f t="shared" si="708"/>
        <v>1748</v>
      </c>
      <c r="AJ235" s="180">
        <f t="shared" si="708"/>
        <v>1498</v>
      </c>
      <c r="AK235" s="184">
        <f t="shared" si="708"/>
        <v>3266</v>
      </c>
      <c r="AL235" s="182">
        <f t="shared" si="708"/>
        <v>3022</v>
      </c>
      <c r="AM235" s="183">
        <f t="shared" si="708"/>
        <v>6027</v>
      </c>
      <c r="AN235" s="180">
        <f t="shared" si="708"/>
        <v>1065</v>
      </c>
      <c r="AO235" s="184">
        <f t="shared" si="708"/>
        <v>317</v>
      </c>
      <c r="AP235" s="182">
        <f t="shared" si="709"/>
        <v>4073</v>
      </c>
      <c r="AQ235" s="180">
        <f t="shared" si="709"/>
        <v>1157</v>
      </c>
      <c r="AR235" s="185">
        <f t="shared" si="709"/>
        <v>5120</v>
      </c>
      <c r="AS235" s="186">
        <f t="shared" si="709"/>
        <v>2989</v>
      </c>
      <c r="AT235" s="180">
        <f t="shared" si="709"/>
        <v>2752</v>
      </c>
      <c r="AU235" s="184">
        <f t="shared" si="709"/>
        <v>2625</v>
      </c>
      <c r="AV235" s="182">
        <f t="shared" si="709"/>
        <v>2408</v>
      </c>
      <c r="AW235" s="183">
        <f t="shared" si="709"/>
        <v>3752</v>
      </c>
      <c r="AX235" s="180">
        <f t="shared" si="709"/>
        <v>1887</v>
      </c>
      <c r="AY235" s="184">
        <f t="shared" si="709"/>
        <v>344</v>
      </c>
      <c r="AZ235" s="182">
        <f t="shared" si="710"/>
        <v>4836</v>
      </c>
      <c r="BA235" s="183">
        <f t="shared" si="710"/>
        <v>2543</v>
      </c>
      <c r="BB235" s="180">
        <f t="shared" si="710"/>
        <v>2908</v>
      </c>
      <c r="BC235" s="184">
        <f t="shared" si="710"/>
        <v>1107</v>
      </c>
      <c r="BD235" s="182">
        <f t="shared" si="710"/>
        <v>3819</v>
      </c>
      <c r="BE235" s="180">
        <f t="shared" si="710"/>
        <v>6390</v>
      </c>
      <c r="BF235" s="164">
        <f>SUM(AF235,AH235,AJ235,AL235,AN235,AP235,AR235,AT235,AV235,AX235,AZ235,BB235,BD235)</f>
        <v>37132</v>
      </c>
      <c r="BG235" s="165">
        <f>SUM(AG235,AI235,AK235,AM235,AO235,AQ235,AS235,AU235,AW235,AY235,BA235,BC235,BE235)</f>
        <v>37231</v>
      </c>
      <c r="BI235" s="131" t="s">
        <v>25</v>
      </c>
      <c r="BJ235" s="123">
        <f t="shared" si="691"/>
        <v>0.11127612761276127</v>
      </c>
      <c r="BK235" s="124">
        <f t="shared" si="692"/>
        <v>8.5718968531468528E-2</v>
      </c>
      <c r="BL235" s="125">
        <f t="shared" si="664"/>
        <v>5.2090209020902091E-2</v>
      </c>
      <c r="BM235" s="126">
        <f t="shared" si="665"/>
        <v>3.9117132867132864E-2</v>
      </c>
      <c r="BN235" s="123">
        <f t="shared" si="666"/>
        <v>8.1958195819581955E-2</v>
      </c>
      <c r="BO235" s="124">
        <f t="shared" si="667"/>
        <v>4.8295454545454544E-2</v>
      </c>
      <c r="BP235" s="125">
        <f t="shared" si="668"/>
        <v>0.13245324532453245</v>
      </c>
      <c r="BQ235" s="126">
        <f t="shared" si="669"/>
        <v>0.11276223776223776</v>
      </c>
      <c r="BR235" s="123">
        <f t="shared" si="670"/>
        <v>1.6941694169416942E-2</v>
      </c>
      <c r="BS235" s="124">
        <f t="shared" si="671"/>
        <v>2.3382867132867132E-2</v>
      </c>
      <c r="BT235" s="125">
        <f t="shared" si="672"/>
        <v>5.0055005500550052E-2</v>
      </c>
      <c r="BU235" s="123">
        <f t="shared" si="673"/>
        <v>9.4187062937062943E-2</v>
      </c>
      <c r="BV235" s="127">
        <f t="shared" si="674"/>
        <v>0.11078107810781078</v>
      </c>
      <c r="BW235" s="128">
        <f t="shared" si="675"/>
        <v>0.11833479020979021</v>
      </c>
      <c r="BX235" s="123">
        <f t="shared" si="676"/>
        <v>6.8976897689768973E-2</v>
      </c>
      <c r="BY235" s="124">
        <f t="shared" si="677"/>
        <v>5.8894230769230768E-2</v>
      </c>
      <c r="BZ235" s="125">
        <f t="shared" si="678"/>
        <v>8.575357535753575E-2</v>
      </c>
      <c r="CA235" s="126">
        <f t="shared" si="679"/>
        <v>7.8070367132867136E-2</v>
      </c>
      <c r="CB235" s="123">
        <f t="shared" si="680"/>
        <v>1.6941694169416942E-2</v>
      </c>
      <c r="CC235" s="124">
        <f t="shared" si="681"/>
        <v>2.7589597902097904E-2</v>
      </c>
      <c r="CD235" s="125">
        <f t="shared" si="682"/>
        <v>5.2915291529152912E-2</v>
      </c>
      <c r="CE235" s="126">
        <f t="shared" si="683"/>
        <v>0.10926573426573427</v>
      </c>
      <c r="CF235" s="123">
        <f t="shared" si="684"/>
        <v>5.7095709570957096E-2</v>
      </c>
      <c r="CG235" s="124">
        <f t="shared" si="685"/>
        <v>3.3817744755244752E-2</v>
      </c>
      <c r="CH235" s="125">
        <f t="shared" si="686"/>
        <v>0.16276127612761276</v>
      </c>
      <c r="CI235" s="123">
        <f t="shared" si="687"/>
        <v>0.1705638111888112</v>
      </c>
      <c r="CJ235" s="129">
        <f t="shared" ref="CJ235" si="713">AB235/AB250</f>
        <v>4.3142112682072527E-2</v>
      </c>
      <c r="CK235" s="130">
        <f t="shared" ref="CK235" si="714">AC235/AC250</f>
        <v>4.3571511886710261E-2</v>
      </c>
    </row>
    <row r="236" spans="1:89" ht="13.8" thickBot="1" x14ac:dyDescent="0.3">
      <c r="A236" s="139" t="s">
        <v>26</v>
      </c>
      <c r="B236" s="194">
        <v>1753</v>
      </c>
      <c r="C236" s="188">
        <v>1651</v>
      </c>
      <c r="D236" s="189">
        <v>749</v>
      </c>
      <c r="E236" s="190">
        <v>726</v>
      </c>
      <c r="F236" s="187">
        <v>1265</v>
      </c>
      <c r="G236" s="191">
        <v>952</v>
      </c>
      <c r="H236" s="189">
        <v>2400</v>
      </c>
      <c r="I236" s="190">
        <v>1953</v>
      </c>
      <c r="J236" s="187">
        <v>301</v>
      </c>
      <c r="K236" s="188">
        <v>350</v>
      </c>
      <c r="L236" s="189">
        <v>996</v>
      </c>
      <c r="M236" s="187">
        <v>1430</v>
      </c>
      <c r="N236" s="192">
        <v>1898</v>
      </c>
      <c r="O236" s="195">
        <v>1920</v>
      </c>
      <c r="P236" s="187">
        <v>1186</v>
      </c>
      <c r="Q236" s="188">
        <v>1113</v>
      </c>
      <c r="R236" s="189">
        <v>1437</v>
      </c>
      <c r="S236" s="190">
        <v>1266</v>
      </c>
      <c r="T236" s="187">
        <v>327</v>
      </c>
      <c r="U236" s="191">
        <v>402</v>
      </c>
      <c r="V236" s="189">
        <v>1004</v>
      </c>
      <c r="W236" s="196">
        <v>1932</v>
      </c>
      <c r="X236" s="187">
        <v>1000</v>
      </c>
      <c r="Y236" s="191">
        <v>612</v>
      </c>
      <c r="Z236" s="189">
        <v>2648</v>
      </c>
      <c r="AA236" s="187">
        <v>2827</v>
      </c>
      <c r="AB236" s="162">
        <f t="shared" si="660"/>
        <v>16964</v>
      </c>
      <c r="AC236" s="165">
        <f t="shared" si="690"/>
        <v>17134</v>
      </c>
      <c r="AE236" s="254"/>
      <c r="AF236" s="120"/>
      <c r="AG236" s="188"/>
      <c r="AH236" s="189"/>
      <c r="AI236" s="190"/>
      <c r="AJ236" s="187"/>
      <c r="AK236" s="191"/>
      <c r="AL236" s="189"/>
      <c r="AM236" s="190"/>
      <c r="AN236" s="187"/>
      <c r="AO236" s="191"/>
      <c r="AP236" s="189"/>
      <c r="AQ236" s="187"/>
      <c r="AR236" s="192"/>
      <c r="AS236" s="193"/>
      <c r="AT236" s="187"/>
      <c r="AU236" s="191"/>
      <c r="AV236" s="189"/>
      <c r="AW236" s="190"/>
      <c r="AX236" s="187"/>
      <c r="AY236" s="191"/>
      <c r="AZ236" s="189"/>
      <c r="BA236" s="190"/>
      <c r="BB236" s="187"/>
      <c r="BC236" s="191"/>
      <c r="BD236" s="189"/>
      <c r="BE236" s="187"/>
      <c r="BF236" s="164"/>
      <c r="BG236" s="165"/>
      <c r="BI236" s="139" t="s">
        <v>26</v>
      </c>
      <c r="BJ236" s="123">
        <f t="shared" si="691"/>
        <v>0.10333647724593256</v>
      </c>
      <c r="BK236" s="124">
        <f t="shared" si="692"/>
        <v>9.6358118361153267E-2</v>
      </c>
      <c r="BL236" s="125">
        <f t="shared" si="664"/>
        <v>4.4152322565432681E-2</v>
      </c>
      <c r="BM236" s="126">
        <f t="shared" si="665"/>
        <v>4.2371892144274545E-2</v>
      </c>
      <c r="BN236" s="123">
        <f t="shared" si="666"/>
        <v>7.4569676962980433E-2</v>
      </c>
      <c r="BO236" s="124">
        <f t="shared" si="667"/>
        <v>5.5562040387533561E-2</v>
      </c>
      <c r="BP236" s="125">
        <f t="shared" si="668"/>
        <v>0.14147606696533838</v>
      </c>
      <c r="BQ236" s="126">
        <f t="shared" si="669"/>
        <v>0.11398389167736664</v>
      </c>
      <c r="BR236" s="123">
        <f t="shared" si="670"/>
        <v>1.7743456731902852E-2</v>
      </c>
      <c r="BS236" s="124">
        <f t="shared" si="671"/>
        <v>2.0427220730710866E-2</v>
      </c>
      <c r="BT236" s="125">
        <f t="shared" si="672"/>
        <v>5.8712567790615421E-2</v>
      </c>
      <c r="BU236" s="123">
        <f t="shared" si="673"/>
        <v>8.3459787556904405E-2</v>
      </c>
      <c r="BV236" s="127">
        <f t="shared" si="674"/>
        <v>0.11188398962508843</v>
      </c>
      <c r="BW236" s="128">
        <f t="shared" si="675"/>
        <v>0.11205789657989962</v>
      </c>
      <c r="BX236" s="123">
        <f t="shared" si="676"/>
        <v>6.991275642537137E-2</v>
      </c>
      <c r="BY236" s="124">
        <f t="shared" si="677"/>
        <v>6.4958561923660563E-2</v>
      </c>
      <c r="BZ236" s="125">
        <f t="shared" si="678"/>
        <v>8.470879509549635E-2</v>
      </c>
      <c r="CA236" s="126">
        <f t="shared" si="679"/>
        <v>7.3888175557371302E-2</v>
      </c>
      <c r="CB236" s="123">
        <f t="shared" si="680"/>
        <v>1.9276114124027351E-2</v>
      </c>
      <c r="CC236" s="124">
        <f t="shared" si="681"/>
        <v>2.3462122096416481E-2</v>
      </c>
      <c r="CD236" s="125">
        <f t="shared" si="682"/>
        <v>5.9184154680499881E-2</v>
      </c>
      <c r="CE236" s="126">
        <f t="shared" si="683"/>
        <v>0.11275825843352398</v>
      </c>
      <c r="CF236" s="123">
        <f t="shared" si="684"/>
        <v>5.8948361235557654E-2</v>
      </c>
      <c r="CG236" s="124">
        <f t="shared" si="685"/>
        <v>3.5718454534843E-2</v>
      </c>
      <c r="CH236" s="125">
        <f t="shared" si="686"/>
        <v>0.15609526055175665</v>
      </c>
      <c r="CI236" s="123">
        <f t="shared" si="687"/>
        <v>0.16499358001634179</v>
      </c>
      <c r="CJ236" s="129">
        <f t="shared" ref="CJ236" si="715">AB236/AB250</f>
        <v>4.0256479622589568E-2</v>
      </c>
      <c r="CK236" s="130">
        <f t="shared" ref="CK236" si="716">AC236/AC250</f>
        <v>4.0786401041679063E-2</v>
      </c>
    </row>
    <row r="237" spans="1:89" ht="14.4" thickTop="1" thickBot="1" x14ac:dyDescent="0.3">
      <c r="A237" s="131" t="s">
        <v>27</v>
      </c>
      <c r="B237" s="197">
        <v>1378</v>
      </c>
      <c r="C237" s="181">
        <v>1484</v>
      </c>
      <c r="D237" s="182">
        <v>803</v>
      </c>
      <c r="E237" s="183">
        <v>744</v>
      </c>
      <c r="F237" s="180">
        <v>1055</v>
      </c>
      <c r="G237" s="184">
        <v>1105</v>
      </c>
      <c r="H237" s="182">
        <v>2117</v>
      </c>
      <c r="I237" s="183">
        <v>2209</v>
      </c>
      <c r="J237" s="180">
        <v>355</v>
      </c>
      <c r="K237" s="181">
        <v>314</v>
      </c>
      <c r="L237" s="182">
        <v>1240</v>
      </c>
      <c r="M237" s="180">
        <v>1179</v>
      </c>
      <c r="N237" s="185">
        <v>1830</v>
      </c>
      <c r="O237" s="198">
        <v>1692</v>
      </c>
      <c r="P237" s="180">
        <v>1283</v>
      </c>
      <c r="Q237" s="181">
        <v>960</v>
      </c>
      <c r="R237" s="182">
        <v>1283</v>
      </c>
      <c r="S237" s="183">
        <v>1368</v>
      </c>
      <c r="T237" s="180">
        <v>391</v>
      </c>
      <c r="U237" s="184">
        <v>303</v>
      </c>
      <c r="V237" s="182">
        <v>1266</v>
      </c>
      <c r="W237" s="199">
        <v>1735</v>
      </c>
      <c r="X237" s="180">
        <v>896</v>
      </c>
      <c r="Y237" s="184">
        <v>445</v>
      </c>
      <c r="Z237" s="182">
        <v>2554</v>
      </c>
      <c r="AA237" s="180">
        <v>3011</v>
      </c>
      <c r="AB237" s="162">
        <f t="shared" si="660"/>
        <v>16451</v>
      </c>
      <c r="AC237" s="165">
        <f t="shared" si="690"/>
        <v>16549</v>
      </c>
      <c r="AE237" s="251" t="s">
        <v>13</v>
      </c>
      <c r="AF237" s="14">
        <f t="shared" ref="AF237:BG237" si="717">SUM(AF234:AF236)</f>
        <v>4510</v>
      </c>
      <c r="AG237" s="1">
        <f t="shared" si="717"/>
        <v>9584</v>
      </c>
      <c r="AH237" s="14">
        <f t="shared" si="717"/>
        <v>3288</v>
      </c>
      <c r="AI237" s="1">
        <f t="shared" si="717"/>
        <v>3434</v>
      </c>
      <c r="AJ237" s="14">
        <f t="shared" si="717"/>
        <v>3195</v>
      </c>
      <c r="AK237" s="1">
        <f t="shared" si="717"/>
        <v>6473</v>
      </c>
      <c r="AL237" s="14">
        <f t="shared" si="717"/>
        <v>5986</v>
      </c>
      <c r="AM237" s="1">
        <f t="shared" si="717"/>
        <v>11321</v>
      </c>
      <c r="AN237" s="14">
        <f t="shared" si="717"/>
        <v>2367</v>
      </c>
      <c r="AO237" s="1">
        <f t="shared" si="717"/>
        <v>683</v>
      </c>
      <c r="AP237" s="14">
        <f t="shared" si="717"/>
        <v>7976</v>
      </c>
      <c r="AQ237" s="1">
        <f t="shared" si="717"/>
        <v>2271</v>
      </c>
      <c r="AR237" s="14">
        <f t="shared" si="717"/>
        <v>10221</v>
      </c>
      <c r="AS237" s="1">
        <f t="shared" si="717"/>
        <v>6037</v>
      </c>
      <c r="AT237" s="14">
        <f t="shared" si="717"/>
        <v>5467</v>
      </c>
      <c r="AU237" s="1">
        <f t="shared" si="717"/>
        <v>4697</v>
      </c>
      <c r="AV237" s="14">
        <f t="shared" si="717"/>
        <v>4780</v>
      </c>
      <c r="AW237" s="1">
        <f t="shared" si="717"/>
        <v>7108</v>
      </c>
      <c r="AX237" s="14">
        <f t="shared" si="717"/>
        <v>3752</v>
      </c>
      <c r="AY237" s="1">
        <f t="shared" si="717"/>
        <v>702</v>
      </c>
      <c r="AZ237" s="14">
        <f t="shared" si="717"/>
        <v>8909</v>
      </c>
      <c r="BA237" s="1">
        <f t="shared" si="717"/>
        <v>4815</v>
      </c>
      <c r="BB237" s="14">
        <f t="shared" si="717"/>
        <v>5729</v>
      </c>
      <c r="BC237" s="1">
        <f t="shared" si="717"/>
        <v>1979</v>
      </c>
      <c r="BD237" s="14">
        <f t="shared" si="717"/>
        <v>7707</v>
      </c>
      <c r="BE237" s="1">
        <f t="shared" si="717"/>
        <v>12063</v>
      </c>
      <c r="BF237" s="166">
        <f t="shared" si="717"/>
        <v>73887</v>
      </c>
      <c r="BG237" s="167">
        <f t="shared" si="717"/>
        <v>71167</v>
      </c>
      <c r="BI237" s="131" t="s">
        <v>27</v>
      </c>
      <c r="BJ237" s="123">
        <f t="shared" si="691"/>
        <v>8.3763904929791508E-2</v>
      </c>
      <c r="BK237" s="124">
        <f t="shared" si="692"/>
        <v>8.9673092029729895E-2</v>
      </c>
      <c r="BL237" s="125">
        <f t="shared" si="664"/>
        <v>4.8811622393775456E-2</v>
      </c>
      <c r="BM237" s="126">
        <f t="shared" si="665"/>
        <v>4.4957399238624692E-2</v>
      </c>
      <c r="BN237" s="123">
        <f t="shared" si="666"/>
        <v>6.4129840131299007E-2</v>
      </c>
      <c r="BO237" s="124">
        <f t="shared" si="667"/>
        <v>6.6771406127258445E-2</v>
      </c>
      <c r="BP237" s="125">
        <f t="shared" si="668"/>
        <v>0.12868518631086256</v>
      </c>
      <c r="BQ237" s="126">
        <f t="shared" si="669"/>
        <v>0.13348238564263701</v>
      </c>
      <c r="BR237" s="123">
        <f t="shared" si="670"/>
        <v>2.157923530484469E-2</v>
      </c>
      <c r="BS237" s="124">
        <f t="shared" si="671"/>
        <v>1.8973956130279777E-2</v>
      </c>
      <c r="BT237" s="125">
        <f t="shared" si="672"/>
        <v>7.5375357121147651E-2</v>
      </c>
      <c r="BU237" s="123">
        <f t="shared" si="673"/>
        <v>7.1242975406368966E-2</v>
      </c>
      <c r="BV237" s="127">
        <f t="shared" si="674"/>
        <v>0.11123943833201629</v>
      </c>
      <c r="BW237" s="128">
        <f t="shared" si="675"/>
        <v>0.10224182730074324</v>
      </c>
      <c r="BX237" s="123">
        <f t="shared" si="676"/>
        <v>7.798917998905841E-2</v>
      </c>
      <c r="BY237" s="124">
        <f t="shared" si="677"/>
        <v>5.8009547404677023E-2</v>
      </c>
      <c r="BZ237" s="125">
        <f t="shared" si="678"/>
        <v>7.798917998905841E-2</v>
      </c>
      <c r="CA237" s="126">
        <f t="shared" si="679"/>
        <v>8.2663605051664757E-2</v>
      </c>
      <c r="CB237" s="123">
        <f t="shared" si="680"/>
        <v>2.3767552124490911E-2</v>
      </c>
      <c r="CC237" s="124">
        <f t="shared" si="681"/>
        <v>1.8309263399601185E-2</v>
      </c>
      <c r="CD237" s="125">
        <f t="shared" si="682"/>
        <v>7.6955808157558814E-2</v>
      </c>
      <c r="CE237" s="126">
        <f t="shared" si="683"/>
        <v>0.10484017161157774</v>
      </c>
      <c r="CF237" s="123">
        <f t="shared" si="684"/>
        <v>5.4464774177861532E-2</v>
      </c>
      <c r="CG237" s="124">
        <f t="shared" si="685"/>
        <v>2.6889842286542995E-2</v>
      </c>
      <c r="CH237" s="125">
        <f t="shared" si="686"/>
        <v>0.15524892103823476</v>
      </c>
      <c r="CI237" s="123">
        <f t="shared" si="687"/>
        <v>0.18194452837029429</v>
      </c>
      <c r="CJ237" s="129">
        <f t="shared" ref="CJ237" si="718">AB237/AB250</f>
        <v>3.9039103175620198E-2</v>
      </c>
      <c r="CK237" s="130">
        <f t="shared" ref="CK237" si="719">AC237/AC250</f>
        <v>3.9393845619163467E-2</v>
      </c>
    </row>
    <row r="238" spans="1:89" ht="13.8" thickTop="1" x14ac:dyDescent="0.25">
      <c r="A238" s="139" t="s">
        <v>28</v>
      </c>
      <c r="B238" s="194">
        <v>1477</v>
      </c>
      <c r="C238" s="188">
        <v>2278</v>
      </c>
      <c r="D238" s="189">
        <v>861</v>
      </c>
      <c r="E238" s="190">
        <v>855</v>
      </c>
      <c r="F238" s="187">
        <v>1102</v>
      </c>
      <c r="G238" s="191">
        <v>1548</v>
      </c>
      <c r="H238" s="189">
        <v>2167</v>
      </c>
      <c r="I238" s="190">
        <v>2769</v>
      </c>
      <c r="J238" s="187">
        <v>460</v>
      </c>
      <c r="K238" s="188">
        <v>262</v>
      </c>
      <c r="L238" s="189">
        <v>2019</v>
      </c>
      <c r="M238" s="187">
        <v>967</v>
      </c>
      <c r="N238" s="192">
        <v>2456</v>
      </c>
      <c r="O238" s="195">
        <v>1708</v>
      </c>
      <c r="P238" s="187">
        <v>1523</v>
      </c>
      <c r="Q238" s="188">
        <v>995</v>
      </c>
      <c r="R238" s="189">
        <v>1535</v>
      </c>
      <c r="S238" s="190">
        <v>1724</v>
      </c>
      <c r="T238" s="187">
        <v>574</v>
      </c>
      <c r="U238" s="191">
        <v>280</v>
      </c>
      <c r="V238" s="189">
        <v>1964</v>
      </c>
      <c r="W238" s="196">
        <v>1428</v>
      </c>
      <c r="X238" s="187">
        <v>1240</v>
      </c>
      <c r="Y238" s="191">
        <v>520</v>
      </c>
      <c r="Z238" s="189">
        <v>2791</v>
      </c>
      <c r="AA238" s="187">
        <v>3192</v>
      </c>
      <c r="AB238" s="162">
        <f t="shared" si="660"/>
        <v>20169</v>
      </c>
      <c r="AC238" s="165">
        <f t="shared" si="690"/>
        <v>18526</v>
      </c>
      <c r="BI238" s="139" t="s">
        <v>28</v>
      </c>
      <c r="BJ238" s="123">
        <f t="shared" si="691"/>
        <v>7.3231196390500269E-2</v>
      </c>
      <c r="BK238" s="124">
        <f t="shared" si="692"/>
        <v>0.12296232322141855</v>
      </c>
      <c r="BL238" s="125">
        <f t="shared" si="664"/>
        <v>4.2689275621002526E-2</v>
      </c>
      <c r="BM238" s="126">
        <f t="shared" si="665"/>
        <v>4.6151354852639534E-2</v>
      </c>
      <c r="BN238" s="123">
        <f t="shared" si="666"/>
        <v>5.4638306311666419E-2</v>
      </c>
      <c r="BO238" s="124">
        <f t="shared" si="667"/>
        <v>8.3558242470042107E-2</v>
      </c>
      <c r="BP238" s="125">
        <f t="shared" si="668"/>
        <v>0.10744211413555456</v>
      </c>
      <c r="BQ238" s="126">
        <f t="shared" si="669"/>
        <v>0.14946561589117996</v>
      </c>
      <c r="BR238" s="123">
        <f t="shared" si="670"/>
        <v>2.280727849670286E-2</v>
      </c>
      <c r="BS238" s="124">
        <f t="shared" si="671"/>
        <v>1.4142286516247436E-2</v>
      </c>
      <c r="BT238" s="125">
        <f t="shared" si="672"/>
        <v>0.10010412018444147</v>
      </c>
      <c r="BU238" s="123">
        <f t="shared" si="673"/>
        <v>5.2196912447371263E-2</v>
      </c>
      <c r="BV238" s="127">
        <f t="shared" si="674"/>
        <v>0.12177103475630918</v>
      </c>
      <c r="BW238" s="128">
        <f t="shared" si="675"/>
        <v>9.2194753319658859E-2</v>
      </c>
      <c r="BX238" s="123">
        <f t="shared" si="676"/>
        <v>7.5511924240170558E-2</v>
      </c>
      <c r="BY238" s="124">
        <f t="shared" si="677"/>
        <v>5.3708301846054192E-2</v>
      </c>
      <c r="BZ238" s="125">
        <f t="shared" si="678"/>
        <v>7.6106896722693246E-2</v>
      </c>
      <c r="CA238" s="126">
        <f t="shared" si="679"/>
        <v>9.3058404404620529E-2</v>
      </c>
      <c r="CB238" s="123">
        <f t="shared" si="680"/>
        <v>2.8459517080668354E-2</v>
      </c>
      <c r="CC238" s="124">
        <f t="shared" si="681"/>
        <v>1.5113893986829321E-2</v>
      </c>
      <c r="CD238" s="125">
        <f t="shared" si="682"/>
        <v>9.7377162972879169E-2</v>
      </c>
      <c r="CE238" s="126">
        <f t="shared" si="683"/>
        <v>7.7080859332829543E-2</v>
      </c>
      <c r="CF238" s="123">
        <f t="shared" si="684"/>
        <v>6.1480489860677279E-2</v>
      </c>
      <c r="CG238" s="124">
        <f t="shared" si="685"/>
        <v>2.8068660261254454E-2</v>
      </c>
      <c r="CH238" s="125">
        <f t="shared" si="686"/>
        <v>0.13838068322673411</v>
      </c>
      <c r="CI238" s="123">
        <f t="shared" si="687"/>
        <v>0.17229839144985426</v>
      </c>
      <c r="CJ238" s="129">
        <f t="shared" ref="CJ238" si="720">AB238/AB250</f>
        <v>4.7862116099269575E-2</v>
      </c>
      <c r="CK238" s="130">
        <f t="shared" ref="CK238" si="721">AC238/AC250</f>
        <v>4.4099968816280283E-2</v>
      </c>
    </row>
    <row r="239" spans="1:89" x14ac:dyDescent="0.25">
      <c r="A239" s="131" t="s">
        <v>29</v>
      </c>
      <c r="B239" s="197">
        <v>1801</v>
      </c>
      <c r="C239" s="181">
        <v>3138</v>
      </c>
      <c r="D239" s="182">
        <v>1400</v>
      </c>
      <c r="E239" s="183">
        <v>1243</v>
      </c>
      <c r="F239" s="180">
        <v>1493</v>
      </c>
      <c r="G239" s="184">
        <v>2264</v>
      </c>
      <c r="H239" s="182">
        <v>2510</v>
      </c>
      <c r="I239" s="183">
        <v>4005</v>
      </c>
      <c r="J239" s="180">
        <v>855</v>
      </c>
      <c r="K239" s="181">
        <v>311</v>
      </c>
      <c r="L239" s="182">
        <v>2883</v>
      </c>
      <c r="M239" s="180">
        <v>952</v>
      </c>
      <c r="N239" s="185">
        <v>3564</v>
      </c>
      <c r="O239" s="198">
        <v>2194</v>
      </c>
      <c r="P239" s="180">
        <v>2118</v>
      </c>
      <c r="Q239" s="181">
        <v>1439</v>
      </c>
      <c r="R239" s="182">
        <v>2020</v>
      </c>
      <c r="S239" s="183">
        <v>2367</v>
      </c>
      <c r="T239" s="180">
        <v>1377</v>
      </c>
      <c r="U239" s="184">
        <v>285</v>
      </c>
      <c r="V239" s="182">
        <v>3200</v>
      </c>
      <c r="W239" s="199">
        <v>1922</v>
      </c>
      <c r="X239" s="180">
        <v>1877</v>
      </c>
      <c r="Y239" s="184">
        <v>621</v>
      </c>
      <c r="Z239" s="182">
        <v>3280</v>
      </c>
      <c r="AA239" s="180">
        <v>4525</v>
      </c>
      <c r="AB239" s="162">
        <f t="shared" si="660"/>
        <v>28378</v>
      </c>
      <c r="AC239" s="165">
        <f t="shared" si="690"/>
        <v>25266</v>
      </c>
      <c r="BI239" s="131" t="s">
        <v>29</v>
      </c>
      <c r="BJ239" s="123">
        <f t="shared" si="691"/>
        <v>6.346465571921911E-2</v>
      </c>
      <c r="BK239" s="124">
        <f t="shared" si="692"/>
        <v>0.12419852766563762</v>
      </c>
      <c r="BL239" s="125">
        <f t="shared" si="664"/>
        <v>4.9333991119881598E-2</v>
      </c>
      <c r="BM239" s="126">
        <f t="shared" si="665"/>
        <v>4.9196548721602153E-2</v>
      </c>
      <c r="BN239" s="123">
        <f t="shared" si="666"/>
        <v>5.2611177672845164E-2</v>
      </c>
      <c r="BO239" s="124">
        <f t="shared" si="667"/>
        <v>8.9606585925750021E-2</v>
      </c>
      <c r="BP239" s="125">
        <f t="shared" si="668"/>
        <v>8.8448798364930581E-2</v>
      </c>
      <c r="BQ239" s="126">
        <f t="shared" si="669"/>
        <v>0.15851341724056045</v>
      </c>
      <c r="BR239" s="123">
        <f t="shared" si="670"/>
        <v>3.0128973148213403E-2</v>
      </c>
      <c r="BS239" s="124">
        <f t="shared" si="671"/>
        <v>1.2309031900577852E-2</v>
      </c>
      <c r="BT239" s="125">
        <f t="shared" si="672"/>
        <v>0.10159278314187047</v>
      </c>
      <c r="BU239" s="123">
        <f t="shared" si="673"/>
        <v>3.7679094435209372E-2</v>
      </c>
      <c r="BV239" s="127">
        <f t="shared" si="674"/>
        <v>0.12559024596518431</v>
      </c>
      <c r="BW239" s="128">
        <f t="shared" si="675"/>
        <v>8.6836064276102271E-2</v>
      </c>
      <c r="BX239" s="123">
        <f t="shared" si="676"/>
        <v>7.4635280851363728E-2</v>
      </c>
      <c r="BY239" s="124">
        <f t="shared" si="677"/>
        <v>5.6954009340615848E-2</v>
      </c>
      <c r="BZ239" s="125">
        <f t="shared" si="678"/>
        <v>7.1181901472972015E-2</v>
      </c>
      <c r="CA239" s="126">
        <f t="shared" si="679"/>
        <v>9.3683210638803138E-2</v>
      </c>
      <c r="CB239" s="123">
        <f t="shared" si="680"/>
        <v>4.8523504122912113E-2</v>
      </c>
      <c r="CC239" s="124">
        <f t="shared" si="681"/>
        <v>1.1279981002137259E-2</v>
      </c>
      <c r="CD239" s="125">
        <f t="shared" si="682"/>
        <v>0.11276340827401508</v>
      </c>
      <c r="CE239" s="126">
        <f t="shared" si="683"/>
        <v>7.6070608723185315E-2</v>
      </c>
      <c r="CF239" s="123">
        <f t="shared" si="684"/>
        <v>6.6142786665726969E-2</v>
      </c>
      <c r="CG239" s="124">
        <f t="shared" si="685"/>
        <v>2.4578484920446449E-2</v>
      </c>
      <c r="CH239" s="125">
        <f t="shared" si="686"/>
        <v>0.11558249348086545</v>
      </c>
      <c r="CI239" s="123">
        <f t="shared" si="687"/>
        <v>0.17909443520937227</v>
      </c>
      <c r="CJ239" s="129">
        <f t="shared" ref="CJ239" si="722">AB239/AB250</f>
        <v>6.7342512304282412E-2</v>
      </c>
      <c r="CK239" s="130">
        <f t="shared" ref="CK239" si="723">AC239/AC250</f>
        <v>6.0144111632955716E-2</v>
      </c>
    </row>
    <row r="240" spans="1:89" x14ac:dyDescent="0.25">
      <c r="A240" s="139" t="s">
        <v>30</v>
      </c>
      <c r="B240" s="280">
        <v>2207</v>
      </c>
      <c r="C240" s="267">
        <v>4618</v>
      </c>
      <c r="D240" s="268">
        <v>1847</v>
      </c>
      <c r="E240" s="269">
        <v>1686</v>
      </c>
      <c r="F240" s="266">
        <v>1697</v>
      </c>
      <c r="G240" s="270">
        <v>3207</v>
      </c>
      <c r="H240" s="268">
        <v>2964</v>
      </c>
      <c r="I240" s="269">
        <v>5294</v>
      </c>
      <c r="J240" s="266">
        <v>1302</v>
      </c>
      <c r="K240" s="267">
        <v>366</v>
      </c>
      <c r="L240" s="268">
        <v>3903</v>
      </c>
      <c r="M240" s="266">
        <v>1114</v>
      </c>
      <c r="N240" s="271">
        <v>5101</v>
      </c>
      <c r="O240" s="281">
        <v>3048</v>
      </c>
      <c r="P240" s="266">
        <v>2715</v>
      </c>
      <c r="Q240" s="267">
        <v>2072</v>
      </c>
      <c r="R240" s="268">
        <v>2372</v>
      </c>
      <c r="S240" s="269">
        <v>3356</v>
      </c>
      <c r="T240" s="266">
        <v>1865</v>
      </c>
      <c r="U240" s="270">
        <v>358</v>
      </c>
      <c r="V240" s="268">
        <v>4073</v>
      </c>
      <c r="W240" s="282">
        <v>2272</v>
      </c>
      <c r="X240" s="266">
        <v>2821</v>
      </c>
      <c r="Y240" s="270">
        <v>872</v>
      </c>
      <c r="Z240" s="268">
        <v>3888</v>
      </c>
      <c r="AA240" s="266">
        <v>5673</v>
      </c>
      <c r="AB240" s="286">
        <f t="shared" si="660"/>
        <v>36755</v>
      </c>
      <c r="AC240" s="287">
        <f t="shared" si="690"/>
        <v>33936</v>
      </c>
      <c r="BI240" s="139" t="s">
        <v>30</v>
      </c>
      <c r="BJ240" s="123">
        <f t="shared" si="691"/>
        <v>6.0046252210583594E-2</v>
      </c>
      <c r="BK240" s="124">
        <f t="shared" si="692"/>
        <v>0.13607967939651108</v>
      </c>
      <c r="BL240" s="125">
        <f t="shared" si="664"/>
        <v>5.0251666439940147E-2</v>
      </c>
      <c r="BM240" s="126">
        <f t="shared" si="665"/>
        <v>4.9681753889674683E-2</v>
      </c>
      <c r="BN240" s="123">
        <f t="shared" si="666"/>
        <v>4.6170589035505374E-2</v>
      </c>
      <c r="BO240" s="124">
        <f t="shared" si="667"/>
        <v>9.4501414427156996E-2</v>
      </c>
      <c r="BP240" s="125">
        <f t="shared" si="668"/>
        <v>8.0642089511631071E-2</v>
      </c>
      <c r="BQ240" s="126">
        <f t="shared" si="669"/>
        <v>0.15599952852428101</v>
      </c>
      <c r="BR240" s="123">
        <f t="shared" si="670"/>
        <v>3.5423751870493812E-2</v>
      </c>
      <c r="BS240" s="124">
        <f t="shared" si="671"/>
        <v>1.0785007072135784E-2</v>
      </c>
      <c r="BT240" s="125">
        <f t="shared" si="672"/>
        <v>0.10618963406339274</v>
      </c>
      <c r="BU240" s="123">
        <f t="shared" si="673"/>
        <v>3.2826496935407824E-2</v>
      </c>
      <c r="BV240" s="127">
        <f t="shared" si="674"/>
        <v>0.13878383893347843</v>
      </c>
      <c r="BW240" s="128">
        <f t="shared" si="675"/>
        <v>8.9816124469589823E-2</v>
      </c>
      <c r="BX240" s="123">
        <f t="shared" si="676"/>
        <v>7.3867501020269358E-2</v>
      </c>
      <c r="BY240" s="124">
        <f t="shared" si="677"/>
        <v>6.1056105610561059E-2</v>
      </c>
      <c r="BZ240" s="125">
        <f t="shared" si="678"/>
        <v>6.4535437355461842E-2</v>
      </c>
      <c r="CA240" s="126">
        <f t="shared" si="679"/>
        <v>9.8892032060348897E-2</v>
      </c>
      <c r="CB240" s="123">
        <f t="shared" si="680"/>
        <v>5.0741395728472319E-2</v>
      </c>
      <c r="CC240" s="124">
        <f t="shared" si="681"/>
        <v>1.054926921263555E-2</v>
      </c>
      <c r="CD240" s="125">
        <f t="shared" si="682"/>
        <v>0.11081485512175214</v>
      </c>
      <c r="CE240" s="126">
        <f t="shared" si="683"/>
        <v>6.6949552098066953E-2</v>
      </c>
      <c r="CF240" s="123">
        <f t="shared" si="684"/>
        <v>7.6751462386069919E-2</v>
      </c>
      <c r="CG240" s="124">
        <f t="shared" si="685"/>
        <v>2.5695426685525696E-2</v>
      </c>
      <c r="CH240" s="125">
        <f t="shared" si="686"/>
        <v>0.10578152632294927</v>
      </c>
      <c r="CI240" s="123">
        <f t="shared" si="687"/>
        <v>0.16716760961810467</v>
      </c>
      <c r="CJ240" s="129">
        <f t="shared" ref="CJ240" si="724">AB240/AB250</f>
        <v>8.7221581497776451E-2</v>
      </c>
      <c r="CK240" s="130">
        <f t="shared" ref="CK240" si="725">AC240/AC250</f>
        <v>8.0782497125622785E-2</v>
      </c>
    </row>
    <row r="241" spans="1:89" x14ac:dyDescent="0.25">
      <c r="A241" s="131" t="s">
        <v>31</v>
      </c>
      <c r="B241" s="283">
        <v>2303</v>
      </c>
      <c r="C241" s="274">
        <v>4966</v>
      </c>
      <c r="D241" s="275">
        <v>1441</v>
      </c>
      <c r="E241" s="276">
        <v>1748</v>
      </c>
      <c r="F241" s="273">
        <v>1498</v>
      </c>
      <c r="G241" s="277">
        <v>3266</v>
      </c>
      <c r="H241" s="275">
        <v>3022</v>
      </c>
      <c r="I241" s="276">
        <v>6027</v>
      </c>
      <c r="J241" s="273">
        <v>1065</v>
      </c>
      <c r="K241" s="274">
        <v>317</v>
      </c>
      <c r="L241" s="275">
        <v>4073</v>
      </c>
      <c r="M241" s="273">
        <v>1157</v>
      </c>
      <c r="N241" s="278">
        <v>5120</v>
      </c>
      <c r="O241" s="284">
        <v>2989</v>
      </c>
      <c r="P241" s="273">
        <v>2752</v>
      </c>
      <c r="Q241" s="274">
        <v>2625</v>
      </c>
      <c r="R241" s="275">
        <v>2408</v>
      </c>
      <c r="S241" s="276">
        <v>3752</v>
      </c>
      <c r="T241" s="273">
        <v>1887</v>
      </c>
      <c r="U241" s="277">
        <v>344</v>
      </c>
      <c r="V241" s="275">
        <v>4836</v>
      </c>
      <c r="W241" s="285">
        <v>2543</v>
      </c>
      <c r="X241" s="273">
        <v>2908</v>
      </c>
      <c r="Y241" s="277">
        <v>1107</v>
      </c>
      <c r="Z241" s="275">
        <v>3819</v>
      </c>
      <c r="AA241" s="273">
        <v>6390</v>
      </c>
      <c r="AB241" s="286">
        <f t="shared" si="660"/>
        <v>37132</v>
      </c>
      <c r="AC241" s="287">
        <f t="shared" si="690"/>
        <v>37231</v>
      </c>
      <c r="BI241" s="131" t="s">
        <v>31</v>
      </c>
      <c r="BJ241" s="123">
        <f t="shared" si="691"/>
        <v>6.2021975654422065E-2</v>
      </c>
      <c r="BK241" s="124">
        <f t="shared" si="692"/>
        <v>0.13338347076361096</v>
      </c>
      <c r="BL241" s="125">
        <f t="shared" si="664"/>
        <v>3.8807497576214586E-2</v>
      </c>
      <c r="BM241" s="126">
        <f t="shared" si="665"/>
        <v>4.6950122209986303E-2</v>
      </c>
      <c r="BN241" s="123">
        <f t="shared" si="666"/>
        <v>4.034256167187332E-2</v>
      </c>
      <c r="BO241" s="124">
        <f t="shared" si="667"/>
        <v>8.7722596760763882E-2</v>
      </c>
      <c r="BP241" s="125">
        <f t="shared" si="668"/>
        <v>8.1385328018959383E-2</v>
      </c>
      <c r="BQ241" s="126">
        <f t="shared" si="669"/>
        <v>0.1618812280089173</v>
      </c>
      <c r="BR241" s="123">
        <f t="shared" si="670"/>
        <v>2.8681460734676291E-2</v>
      </c>
      <c r="BS241" s="124">
        <f t="shared" si="671"/>
        <v>8.5144100346485462E-3</v>
      </c>
      <c r="BT241" s="125">
        <f t="shared" si="672"/>
        <v>0.10968975546698266</v>
      </c>
      <c r="BU241" s="123">
        <f t="shared" si="673"/>
        <v>3.1076253659584753E-2</v>
      </c>
      <c r="BV241" s="127">
        <f t="shared" si="674"/>
        <v>0.13788645911881936</v>
      </c>
      <c r="BW241" s="128">
        <f t="shared" si="675"/>
        <v>8.0282560232064676E-2</v>
      </c>
      <c r="BX241" s="123">
        <f t="shared" si="676"/>
        <v>7.4113971776365403E-2</v>
      </c>
      <c r="BY241" s="124">
        <f t="shared" si="677"/>
        <v>7.0505761327925659E-2</v>
      </c>
      <c r="BZ241" s="125">
        <f t="shared" si="678"/>
        <v>6.4849725304319719E-2</v>
      </c>
      <c r="CA241" s="126">
        <f t="shared" si="679"/>
        <v>0.1007762348580484</v>
      </c>
      <c r="CB241" s="123">
        <f t="shared" si="680"/>
        <v>5.0818700851017987E-2</v>
      </c>
      <c r="CC241" s="124">
        <f t="shared" si="681"/>
        <v>9.2396121511643531E-3</v>
      </c>
      <c r="CD241" s="125">
        <f t="shared" si="682"/>
        <v>0.13023806958957235</v>
      </c>
      <c r="CE241" s="126">
        <f t="shared" si="683"/>
        <v>6.8303295640729497E-2</v>
      </c>
      <c r="CF241" s="123">
        <f t="shared" si="684"/>
        <v>7.8315199827641929E-2</v>
      </c>
      <c r="CG241" s="124">
        <f t="shared" si="685"/>
        <v>2.9733286777148076E-2</v>
      </c>
      <c r="CH241" s="125">
        <f t="shared" si="686"/>
        <v>0.10284929440913498</v>
      </c>
      <c r="CI241" s="123">
        <f t="shared" si="687"/>
        <v>0.17163116757540758</v>
      </c>
      <c r="CJ241" s="129">
        <f t="shared" ref="CJ241" si="726">AB241/AB250</f>
        <v>8.8116222668356281E-2</v>
      </c>
      <c r="CK241" s="130">
        <f t="shared" ref="CK241" si="727">AC241/AC250</f>
        <v>8.8626035787484139E-2</v>
      </c>
    </row>
    <row r="242" spans="1:89" x14ac:dyDescent="0.25">
      <c r="A242" s="139" t="s">
        <v>32</v>
      </c>
      <c r="B242" s="194">
        <v>2586</v>
      </c>
      <c r="C242" s="188">
        <v>4574</v>
      </c>
      <c r="D242" s="189">
        <v>1063</v>
      </c>
      <c r="E242" s="190">
        <v>1900</v>
      </c>
      <c r="F242" s="187">
        <v>1212</v>
      </c>
      <c r="G242" s="191">
        <v>2978</v>
      </c>
      <c r="H242" s="189">
        <v>2792</v>
      </c>
      <c r="I242" s="190">
        <v>5723</v>
      </c>
      <c r="J242" s="187">
        <v>586</v>
      </c>
      <c r="K242" s="188">
        <v>264</v>
      </c>
      <c r="L242" s="189">
        <v>3065</v>
      </c>
      <c r="M242" s="187">
        <v>1232</v>
      </c>
      <c r="N242" s="192">
        <v>4033</v>
      </c>
      <c r="O242" s="195">
        <v>3035</v>
      </c>
      <c r="P242" s="187">
        <v>1856</v>
      </c>
      <c r="Q242" s="188">
        <v>2181</v>
      </c>
      <c r="R242" s="189">
        <v>1966</v>
      </c>
      <c r="S242" s="190">
        <v>3153</v>
      </c>
      <c r="T242" s="187">
        <v>1212</v>
      </c>
      <c r="U242" s="191">
        <v>364</v>
      </c>
      <c r="V242" s="189">
        <v>3837</v>
      </c>
      <c r="W242" s="196">
        <v>2323</v>
      </c>
      <c r="X242" s="187">
        <v>2122</v>
      </c>
      <c r="Y242" s="191">
        <v>822</v>
      </c>
      <c r="Z242" s="189">
        <v>3632</v>
      </c>
      <c r="AA242" s="187">
        <v>5212</v>
      </c>
      <c r="AB242" s="162">
        <f t="shared" si="660"/>
        <v>29962</v>
      </c>
      <c r="AC242" s="165">
        <f t="shared" si="690"/>
        <v>33761</v>
      </c>
      <c r="BI242" s="139" t="s">
        <v>32</v>
      </c>
      <c r="BJ242" s="123">
        <f t="shared" si="691"/>
        <v>8.6309325145183899E-2</v>
      </c>
      <c r="BK242" s="124">
        <f t="shared" si="692"/>
        <v>0.13548176890494951</v>
      </c>
      <c r="BL242" s="125">
        <f t="shared" si="664"/>
        <v>3.5478272478472732E-2</v>
      </c>
      <c r="BM242" s="126">
        <f t="shared" si="665"/>
        <v>5.6277953852077844E-2</v>
      </c>
      <c r="BN242" s="123">
        <f t="shared" si="666"/>
        <v>4.0451238235097789E-2</v>
      </c>
      <c r="BO242" s="124">
        <f t="shared" si="667"/>
        <v>8.8208287669204105E-2</v>
      </c>
      <c r="BP242" s="125">
        <f t="shared" si="668"/>
        <v>9.3184700620786334E-2</v>
      </c>
      <c r="BQ242" s="126">
        <f t="shared" si="669"/>
        <v>0.16951512099760077</v>
      </c>
      <c r="BR242" s="123">
        <f t="shared" si="670"/>
        <v>1.9558106935451573E-2</v>
      </c>
      <c r="BS242" s="124">
        <f t="shared" si="671"/>
        <v>7.8196735878676583E-3</v>
      </c>
      <c r="BT242" s="125">
        <f t="shared" si="672"/>
        <v>0.10229624190641479</v>
      </c>
      <c r="BU242" s="123">
        <f t="shared" si="673"/>
        <v>3.6491810076715737E-2</v>
      </c>
      <c r="BV242" s="127">
        <f t="shared" si="674"/>
        <v>0.13460383151992525</v>
      </c>
      <c r="BW242" s="128">
        <f t="shared" si="675"/>
        <v>8.989662628476644E-2</v>
      </c>
      <c r="BX242" s="123">
        <f t="shared" si="676"/>
        <v>6.1945130498631602E-2</v>
      </c>
      <c r="BY242" s="124">
        <f t="shared" si="677"/>
        <v>6.4601167027043035E-2</v>
      </c>
      <c r="BZ242" s="125">
        <f t="shared" si="678"/>
        <v>6.5616447500166875E-2</v>
      </c>
      <c r="CA242" s="126">
        <f t="shared" si="679"/>
        <v>9.3391783418737592E-2</v>
      </c>
      <c r="CB242" s="123">
        <f t="shared" si="680"/>
        <v>4.0451238235097789E-2</v>
      </c>
      <c r="CC242" s="124">
        <f t="shared" si="681"/>
        <v>1.078167115902965E-2</v>
      </c>
      <c r="CD242" s="125">
        <f t="shared" si="682"/>
        <v>0.12806221213537147</v>
      </c>
      <c r="CE242" s="126">
        <f t="shared" si="683"/>
        <v>6.8807203578093071E-2</v>
      </c>
      <c r="CF242" s="123">
        <f t="shared" si="684"/>
        <v>7.0823042520526E-2</v>
      </c>
      <c r="CG242" s="124">
        <f t="shared" si="685"/>
        <v>2.434762003495157E-2</v>
      </c>
      <c r="CH242" s="125">
        <f t="shared" si="686"/>
        <v>0.1212202122688739</v>
      </c>
      <c r="CI242" s="123">
        <f t="shared" si="687"/>
        <v>0.15437931340896299</v>
      </c>
      <c r="CJ242" s="129">
        <f t="shared" ref="CJ242" si="728">AB242/AB250</f>
        <v>7.1101429052819423E-2</v>
      </c>
      <c r="CK242" s="130">
        <f t="shared" ref="CK242" si="729">AC242/AC250</f>
        <v>8.0365920717177949E-2</v>
      </c>
    </row>
    <row r="243" spans="1:89" x14ac:dyDescent="0.25">
      <c r="A243" s="131" t="s">
        <v>33</v>
      </c>
      <c r="B243" s="197">
        <v>2390</v>
      </c>
      <c r="C243" s="181">
        <v>2919</v>
      </c>
      <c r="D243" s="182">
        <v>802</v>
      </c>
      <c r="E243" s="183">
        <v>1375</v>
      </c>
      <c r="F243" s="180">
        <v>1012</v>
      </c>
      <c r="G243" s="184">
        <v>1989</v>
      </c>
      <c r="H243" s="182">
        <v>2245</v>
      </c>
      <c r="I243" s="183">
        <v>3657</v>
      </c>
      <c r="J243" s="180">
        <v>504</v>
      </c>
      <c r="K243" s="181">
        <v>176</v>
      </c>
      <c r="L243" s="182">
        <v>1936</v>
      </c>
      <c r="M243" s="180">
        <v>1212</v>
      </c>
      <c r="N243" s="185">
        <v>2677</v>
      </c>
      <c r="O243" s="198">
        <v>2562</v>
      </c>
      <c r="P243" s="180">
        <v>1193</v>
      </c>
      <c r="Q243" s="181">
        <v>1850</v>
      </c>
      <c r="R243" s="182">
        <v>1666</v>
      </c>
      <c r="S243" s="183">
        <v>2257</v>
      </c>
      <c r="T243" s="180">
        <v>606</v>
      </c>
      <c r="U243" s="184">
        <v>388</v>
      </c>
      <c r="V243" s="182">
        <v>3004</v>
      </c>
      <c r="W243" s="199">
        <v>1867</v>
      </c>
      <c r="X243" s="180">
        <v>1213</v>
      </c>
      <c r="Y243" s="184">
        <v>695</v>
      </c>
      <c r="Z243" s="182">
        <v>2822</v>
      </c>
      <c r="AA243" s="180">
        <v>3846</v>
      </c>
      <c r="AB243" s="162">
        <f t="shared" si="660"/>
        <v>22070</v>
      </c>
      <c r="AC243" s="165">
        <f t="shared" si="690"/>
        <v>24793</v>
      </c>
      <c r="BI243" s="131" t="s">
        <v>33</v>
      </c>
      <c r="BJ243" s="123">
        <f t="shared" si="691"/>
        <v>0.10829179882193023</v>
      </c>
      <c r="BK243" s="124">
        <f t="shared" si="692"/>
        <v>0.11773484451256402</v>
      </c>
      <c r="BL243" s="125">
        <f t="shared" si="664"/>
        <v>3.6338921613049385E-2</v>
      </c>
      <c r="BM243" s="126">
        <f t="shared" si="665"/>
        <v>5.5459202194167709E-2</v>
      </c>
      <c r="BN243" s="123">
        <f t="shared" si="666"/>
        <v>4.5854100589034892E-2</v>
      </c>
      <c r="BO243" s="124">
        <f t="shared" si="667"/>
        <v>8.02242568466906E-2</v>
      </c>
      <c r="BP243" s="125">
        <f t="shared" si="668"/>
        <v>0.10172179429089262</v>
      </c>
      <c r="BQ243" s="126">
        <f t="shared" si="669"/>
        <v>0.14750131085387005</v>
      </c>
      <c r="BR243" s="123">
        <f t="shared" si="670"/>
        <v>2.2836429542365203E-2</v>
      </c>
      <c r="BS243" s="124">
        <f t="shared" si="671"/>
        <v>7.0987778808534671E-3</v>
      </c>
      <c r="BT243" s="125">
        <f t="shared" si="672"/>
        <v>8.7720888083371099E-2</v>
      </c>
      <c r="BU243" s="123">
        <f t="shared" si="673"/>
        <v>4.8884765861331829E-2</v>
      </c>
      <c r="BV243" s="127">
        <f t="shared" si="674"/>
        <v>0.12129587675577708</v>
      </c>
      <c r="BW243" s="128">
        <f t="shared" si="675"/>
        <v>0.10333561892469649</v>
      </c>
      <c r="BX243" s="123">
        <f t="shared" si="676"/>
        <v>5.4055278658812871E-2</v>
      </c>
      <c r="BY243" s="124">
        <f t="shared" si="677"/>
        <v>7.4617835679425648E-2</v>
      </c>
      <c r="BZ243" s="125">
        <f t="shared" si="678"/>
        <v>7.5487086542818299E-2</v>
      </c>
      <c r="CA243" s="126">
        <f t="shared" si="679"/>
        <v>9.1033759528899291E-2</v>
      </c>
      <c r="CB243" s="123">
        <f t="shared" si="680"/>
        <v>2.7458087902129589E-2</v>
      </c>
      <c r="CC243" s="124">
        <f t="shared" si="681"/>
        <v>1.5649578510063326E-2</v>
      </c>
      <c r="CD243" s="125">
        <f t="shared" si="682"/>
        <v>0.13611236973266877</v>
      </c>
      <c r="CE243" s="126">
        <f t="shared" si="683"/>
        <v>7.5303513088371715E-2</v>
      </c>
      <c r="CF243" s="123">
        <f t="shared" si="684"/>
        <v>5.4961486180335299E-2</v>
      </c>
      <c r="CG243" s="124">
        <f t="shared" si="685"/>
        <v>2.8032105836324768E-2</v>
      </c>
      <c r="CH243" s="125">
        <f t="shared" si="686"/>
        <v>0.12786588128681467</v>
      </c>
      <c r="CI243" s="123">
        <f t="shared" si="687"/>
        <v>0.15512443028274109</v>
      </c>
      <c r="CJ243" s="129">
        <f t="shared" ref="CJ243" si="730">AB243/AB250</f>
        <v>5.2373290808214561E-2</v>
      </c>
      <c r="CK243" s="130">
        <f t="shared" ref="CK243" si="731">AC243/AC250</f>
        <v>5.9018165111844816E-2</v>
      </c>
    </row>
    <row r="244" spans="1:89" x14ac:dyDescent="0.25">
      <c r="A244" s="139" t="s">
        <v>34</v>
      </c>
      <c r="B244" s="194">
        <v>773</v>
      </c>
      <c r="C244" s="188">
        <v>1853</v>
      </c>
      <c r="D244" s="189">
        <v>332</v>
      </c>
      <c r="E244" s="190">
        <v>922</v>
      </c>
      <c r="F244" s="187">
        <v>431</v>
      </c>
      <c r="G244" s="191">
        <v>1748</v>
      </c>
      <c r="H244" s="189">
        <v>1105</v>
      </c>
      <c r="I244" s="190">
        <v>2640</v>
      </c>
      <c r="J244" s="187">
        <v>393</v>
      </c>
      <c r="K244" s="188">
        <v>123</v>
      </c>
      <c r="L244" s="189">
        <v>1192</v>
      </c>
      <c r="M244" s="187">
        <v>698</v>
      </c>
      <c r="N244" s="192">
        <v>2095</v>
      </c>
      <c r="O244" s="195">
        <v>1960</v>
      </c>
      <c r="P244" s="187">
        <v>712</v>
      </c>
      <c r="Q244" s="188">
        <v>1230</v>
      </c>
      <c r="R244" s="189">
        <v>1201</v>
      </c>
      <c r="S244" s="190">
        <v>1636</v>
      </c>
      <c r="T244" s="187">
        <v>393</v>
      </c>
      <c r="U244" s="191">
        <v>291</v>
      </c>
      <c r="V244" s="189">
        <v>2594</v>
      </c>
      <c r="W244" s="196">
        <v>1281</v>
      </c>
      <c r="X244" s="187">
        <v>782</v>
      </c>
      <c r="Y244" s="191">
        <v>504</v>
      </c>
      <c r="Z244" s="189">
        <v>1916</v>
      </c>
      <c r="AA244" s="187">
        <v>2461</v>
      </c>
      <c r="AB244" s="162">
        <f t="shared" si="660"/>
        <v>13919</v>
      </c>
      <c r="AC244" s="165">
        <f t="shared" si="690"/>
        <v>17347</v>
      </c>
      <c r="BI244" s="139" t="s">
        <v>34</v>
      </c>
      <c r="BJ244" s="123">
        <f t="shared" si="691"/>
        <v>5.5535598821754434E-2</v>
      </c>
      <c r="BK244" s="124">
        <f t="shared" si="692"/>
        <v>0.10681962298956592</v>
      </c>
      <c r="BL244" s="125">
        <f t="shared" si="664"/>
        <v>2.3852288239097637E-2</v>
      </c>
      <c r="BM244" s="126">
        <f t="shared" si="665"/>
        <v>5.3150400645644781E-2</v>
      </c>
      <c r="BN244" s="123">
        <f t="shared" si="666"/>
        <v>3.0964868165816509E-2</v>
      </c>
      <c r="BO244" s="124">
        <f t="shared" si="667"/>
        <v>0.10076670317634173</v>
      </c>
      <c r="BP244" s="125">
        <f t="shared" si="668"/>
        <v>7.9387887060852078E-2</v>
      </c>
      <c r="BQ244" s="126">
        <f t="shared" si="669"/>
        <v>0.15218769816106531</v>
      </c>
      <c r="BR244" s="123">
        <f t="shared" si="670"/>
        <v>2.8234786981823405E-2</v>
      </c>
      <c r="BS244" s="124">
        <f t="shared" si="671"/>
        <v>7.090563209776907E-3</v>
      </c>
      <c r="BT244" s="125">
        <f t="shared" si="672"/>
        <v>8.5638336087362599E-2</v>
      </c>
      <c r="BU244" s="123">
        <f t="shared" si="673"/>
        <v>4.0237505044099842E-2</v>
      </c>
      <c r="BV244" s="127">
        <f t="shared" si="674"/>
        <v>0.1505136863280408</v>
      </c>
      <c r="BW244" s="128">
        <f t="shared" si="675"/>
        <v>0.11298783651351819</v>
      </c>
      <c r="BX244" s="123">
        <f t="shared" si="676"/>
        <v>5.1153100079028666E-2</v>
      </c>
      <c r="BY244" s="124">
        <f t="shared" si="677"/>
        <v>7.0905632097769067E-2</v>
      </c>
      <c r="BZ244" s="125">
        <f t="shared" si="678"/>
        <v>8.6284934262518861E-2</v>
      </c>
      <c r="CA244" s="126">
        <f t="shared" si="679"/>
        <v>9.4310255375569266E-2</v>
      </c>
      <c r="CB244" s="123">
        <f t="shared" si="680"/>
        <v>2.8234786981823405E-2</v>
      </c>
      <c r="CC244" s="124">
        <f t="shared" si="681"/>
        <v>1.6775234910935608E-2</v>
      </c>
      <c r="CD244" s="125">
        <f t="shared" si="682"/>
        <v>0.18636396292837129</v>
      </c>
      <c r="CE244" s="126">
        <f t="shared" si="683"/>
        <v>7.3845621721335103E-2</v>
      </c>
      <c r="CF244" s="123">
        <f t="shared" si="684"/>
        <v>5.6182196996910697E-2</v>
      </c>
      <c r="CG244" s="124">
        <f t="shared" si="685"/>
        <v>2.9054015103476105E-2</v>
      </c>
      <c r="CH244" s="125">
        <f t="shared" si="686"/>
        <v>0.13765356706659962</v>
      </c>
      <c r="CI244" s="123">
        <f t="shared" si="687"/>
        <v>0.14186891105090219</v>
      </c>
      <c r="CJ244" s="129">
        <f t="shared" ref="CJ244" si="732">AB244/AB250</f>
        <v>3.3030531706367855E-2</v>
      </c>
      <c r="CK244" s="130">
        <f t="shared" ref="CK244" si="733">AC244/AC250</f>
        <v>4.1293434041671927E-2</v>
      </c>
    </row>
    <row r="245" spans="1:89" x14ac:dyDescent="0.25">
      <c r="A245" s="131" t="s">
        <v>35</v>
      </c>
      <c r="B245" s="197">
        <v>0</v>
      </c>
      <c r="C245" s="181">
        <v>798</v>
      </c>
      <c r="D245" s="182">
        <v>7</v>
      </c>
      <c r="E245" s="183">
        <v>489</v>
      </c>
      <c r="F245" s="180">
        <v>11</v>
      </c>
      <c r="G245" s="184">
        <v>731</v>
      </c>
      <c r="H245" s="182">
        <v>68</v>
      </c>
      <c r="I245" s="183">
        <v>943</v>
      </c>
      <c r="J245" s="180">
        <v>54</v>
      </c>
      <c r="K245" s="181">
        <v>27</v>
      </c>
      <c r="L245" s="182">
        <v>667</v>
      </c>
      <c r="M245" s="180">
        <v>149</v>
      </c>
      <c r="N245" s="185">
        <v>447</v>
      </c>
      <c r="O245" s="198">
        <v>312</v>
      </c>
      <c r="P245" s="180">
        <v>161</v>
      </c>
      <c r="Q245" s="181">
        <v>166</v>
      </c>
      <c r="R245" s="182">
        <v>150</v>
      </c>
      <c r="S245" s="183">
        <v>99</v>
      </c>
      <c r="T245" s="180">
        <v>51</v>
      </c>
      <c r="U245" s="184">
        <v>6</v>
      </c>
      <c r="V245" s="182">
        <v>178</v>
      </c>
      <c r="W245" s="199">
        <v>44</v>
      </c>
      <c r="X245" s="180">
        <v>59</v>
      </c>
      <c r="Y245" s="184">
        <v>22</v>
      </c>
      <c r="Z245" s="182">
        <v>67</v>
      </c>
      <c r="AA245" s="180">
        <v>110</v>
      </c>
      <c r="AB245" s="162">
        <f t="shared" si="660"/>
        <v>1920</v>
      </c>
      <c r="AC245" s="165">
        <f t="shared" si="690"/>
        <v>3896</v>
      </c>
      <c r="BI245" s="131" t="s">
        <v>35</v>
      </c>
      <c r="BJ245" s="123">
        <f t="shared" si="691"/>
        <v>0</v>
      </c>
      <c r="BK245" s="124">
        <f t="shared" si="692"/>
        <v>0.20482546201232033</v>
      </c>
      <c r="BL245" s="125">
        <f t="shared" si="664"/>
        <v>3.6458333333333334E-3</v>
      </c>
      <c r="BM245" s="126">
        <f t="shared" si="665"/>
        <v>0.12551334702258726</v>
      </c>
      <c r="BN245" s="123">
        <f t="shared" si="666"/>
        <v>5.7291666666666663E-3</v>
      </c>
      <c r="BO245" s="124">
        <f t="shared" si="667"/>
        <v>0.18762833675564683</v>
      </c>
      <c r="BP245" s="125">
        <f t="shared" si="668"/>
        <v>3.5416666666666666E-2</v>
      </c>
      <c r="BQ245" s="126">
        <f t="shared" si="669"/>
        <v>0.24204312114989732</v>
      </c>
      <c r="BR245" s="123">
        <f t="shared" si="670"/>
        <v>2.8125000000000001E-2</v>
      </c>
      <c r="BS245" s="124">
        <f t="shared" si="671"/>
        <v>6.9301848049281318E-3</v>
      </c>
      <c r="BT245" s="125">
        <f t="shared" si="672"/>
        <v>0.34739583333333335</v>
      </c>
      <c r="BU245" s="123">
        <f t="shared" si="673"/>
        <v>3.8244353182751538E-2</v>
      </c>
      <c r="BV245" s="127">
        <f t="shared" si="674"/>
        <v>0.23281250000000001</v>
      </c>
      <c r="BW245" s="128">
        <f t="shared" si="675"/>
        <v>8.0082135523613956E-2</v>
      </c>
      <c r="BX245" s="123">
        <f t="shared" si="676"/>
        <v>8.385416666666666E-2</v>
      </c>
      <c r="BY245" s="124">
        <f t="shared" si="677"/>
        <v>4.2607802874743327E-2</v>
      </c>
      <c r="BZ245" s="125">
        <f t="shared" si="678"/>
        <v>7.8125E-2</v>
      </c>
      <c r="CA245" s="126">
        <f t="shared" si="679"/>
        <v>2.5410677618069814E-2</v>
      </c>
      <c r="CB245" s="123">
        <f t="shared" si="680"/>
        <v>2.6562499999999999E-2</v>
      </c>
      <c r="CC245" s="124">
        <f t="shared" si="681"/>
        <v>1.540041067761807E-3</v>
      </c>
      <c r="CD245" s="125">
        <f t="shared" si="682"/>
        <v>9.2708333333333337E-2</v>
      </c>
      <c r="CE245" s="126">
        <f t="shared" si="683"/>
        <v>1.1293634496919919E-2</v>
      </c>
      <c r="CF245" s="123">
        <f t="shared" si="684"/>
        <v>3.0729166666666665E-2</v>
      </c>
      <c r="CG245" s="124">
        <f t="shared" si="685"/>
        <v>5.6468172484599594E-3</v>
      </c>
      <c r="CH245" s="125">
        <f t="shared" si="686"/>
        <v>3.4895833333333334E-2</v>
      </c>
      <c r="CI245" s="123">
        <f t="shared" si="687"/>
        <v>2.8234086242299793E-2</v>
      </c>
      <c r="CJ245" s="129">
        <f t="shared" ref="CJ245" si="734">AB245/AB250</f>
        <v>4.556262725499409E-3</v>
      </c>
      <c r="CK245" s="130">
        <f t="shared" ref="CK245" si="735">AC245/AC250</f>
        <v>9.2741810702919123E-3</v>
      </c>
    </row>
    <row r="246" spans="1:89" x14ac:dyDescent="0.25">
      <c r="A246" s="139" t="s">
        <v>36</v>
      </c>
      <c r="B246" s="194"/>
      <c r="C246" s="188"/>
      <c r="D246" s="189"/>
      <c r="E246" s="190"/>
      <c r="F246" s="187"/>
      <c r="G246" s="191"/>
      <c r="H246" s="189"/>
      <c r="I246" s="190"/>
      <c r="J246" s="187"/>
      <c r="K246" s="191"/>
      <c r="L246" s="189"/>
      <c r="M246" s="187"/>
      <c r="N246" s="192"/>
      <c r="O246" s="195"/>
      <c r="P246" s="187"/>
      <c r="Q246" s="191"/>
      <c r="R246" s="189"/>
      <c r="S246" s="190"/>
      <c r="T246" s="187"/>
      <c r="U246" s="191"/>
      <c r="V246" s="189"/>
      <c r="W246" s="190"/>
      <c r="X246" s="187"/>
      <c r="Y246" s="191"/>
      <c r="Z246" s="189"/>
      <c r="AA246" s="187"/>
      <c r="AB246" s="162">
        <f t="shared" si="660"/>
        <v>0</v>
      </c>
      <c r="AC246" s="165">
        <f t="shared" si="690"/>
        <v>0</v>
      </c>
      <c r="BI246" s="139" t="s">
        <v>36</v>
      </c>
      <c r="BJ246" s="123" t="e">
        <f t="shared" si="691"/>
        <v>#DIV/0!</v>
      </c>
      <c r="BK246" s="124" t="e">
        <f t="shared" si="692"/>
        <v>#DIV/0!</v>
      </c>
      <c r="BL246" s="125" t="e">
        <f t="shared" si="664"/>
        <v>#DIV/0!</v>
      </c>
      <c r="BM246" s="126" t="e">
        <f t="shared" si="665"/>
        <v>#DIV/0!</v>
      </c>
      <c r="BN246" s="123" t="e">
        <f t="shared" si="666"/>
        <v>#DIV/0!</v>
      </c>
      <c r="BO246" s="124" t="e">
        <f t="shared" si="667"/>
        <v>#DIV/0!</v>
      </c>
      <c r="BP246" s="125" t="e">
        <f t="shared" si="668"/>
        <v>#DIV/0!</v>
      </c>
      <c r="BQ246" s="126" t="e">
        <f t="shared" si="669"/>
        <v>#DIV/0!</v>
      </c>
      <c r="BR246" s="123" t="e">
        <f t="shared" si="670"/>
        <v>#DIV/0!</v>
      </c>
      <c r="BS246" s="124" t="e">
        <f t="shared" si="671"/>
        <v>#DIV/0!</v>
      </c>
      <c r="BT246" s="125" t="e">
        <f t="shared" si="672"/>
        <v>#DIV/0!</v>
      </c>
      <c r="BU246" s="123" t="e">
        <f t="shared" si="673"/>
        <v>#DIV/0!</v>
      </c>
      <c r="BV246" s="127" t="e">
        <f t="shared" si="674"/>
        <v>#DIV/0!</v>
      </c>
      <c r="BW246" s="128" t="e">
        <f t="shared" si="675"/>
        <v>#DIV/0!</v>
      </c>
      <c r="BX246" s="123" t="e">
        <f t="shared" si="676"/>
        <v>#DIV/0!</v>
      </c>
      <c r="BY246" s="124" t="e">
        <f t="shared" si="677"/>
        <v>#DIV/0!</v>
      </c>
      <c r="BZ246" s="125" t="e">
        <f t="shared" si="678"/>
        <v>#DIV/0!</v>
      </c>
      <c r="CA246" s="126" t="e">
        <f t="shared" si="679"/>
        <v>#DIV/0!</v>
      </c>
      <c r="CB246" s="123" t="e">
        <f t="shared" si="680"/>
        <v>#DIV/0!</v>
      </c>
      <c r="CC246" s="124" t="e">
        <f t="shared" si="681"/>
        <v>#DIV/0!</v>
      </c>
      <c r="CD246" s="125" t="e">
        <f t="shared" si="682"/>
        <v>#DIV/0!</v>
      </c>
      <c r="CE246" s="126" t="e">
        <f t="shared" si="683"/>
        <v>#DIV/0!</v>
      </c>
      <c r="CF246" s="123" t="e">
        <f t="shared" si="684"/>
        <v>#DIV/0!</v>
      </c>
      <c r="CG246" s="124" t="e">
        <f t="shared" si="685"/>
        <v>#DIV/0!</v>
      </c>
      <c r="CH246" s="125" t="e">
        <f t="shared" si="686"/>
        <v>#DIV/0!</v>
      </c>
      <c r="CI246" s="123" t="e">
        <f t="shared" si="687"/>
        <v>#DIV/0!</v>
      </c>
      <c r="CJ246" s="129">
        <f t="shared" ref="CJ246" si="736">AB246/AB250</f>
        <v>0</v>
      </c>
      <c r="CK246" s="130">
        <f t="shared" ref="CK246" si="737">AC246/AC250</f>
        <v>0</v>
      </c>
    </row>
    <row r="247" spans="1:89" x14ac:dyDescent="0.25">
      <c r="A247" s="131" t="s">
        <v>37</v>
      </c>
      <c r="B247" s="56"/>
      <c r="C247" s="57"/>
      <c r="D247" s="133"/>
      <c r="E247" s="134"/>
      <c r="F247" s="132"/>
      <c r="G247" s="135"/>
      <c r="H247" s="133"/>
      <c r="I247" s="134"/>
      <c r="J247" s="132"/>
      <c r="K247" s="135"/>
      <c r="L247" s="133"/>
      <c r="M247" s="132"/>
      <c r="N247" s="136"/>
      <c r="O247" s="137"/>
      <c r="P247" s="132"/>
      <c r="Q247" s="135"/>
      <c r="R247" s="133"/>
      <c r="S247" s="134"/>
      <c r="T247" s="132"/>
      <c r="U247" s="135"/>
      <c r="V247" s="133"/>
      <c r="W247" s="134"/>
      <c r="X247" s="132"/>
      <c r="Y247" s="135"/>
      <c r="Z247" s="138"/>
      <c r="AA247" s="2"/>
      <c r="AB247" s="162">
        <f t="shared" si="660"/>
        <v>0</v>
      </c>
      <c r="AC247" s="165">
        <f t="shared" si="690"/>
        <v>0</v>
      </c>
      <c r="BI247" s="131" t="s">
        <v>37</v>
      </c>
      <c r="BJ247" s="123" t="e">
        <f t="shared" si="691"/>
        <v>#DIV/0!</v>
      </c>
      <c r="BK247" s="124" t="e">
        <f t="shared" si="692"/>
        <v>#DIV/0!</v>
      </c>
      <c r="BL247" s="125" t="e">
        <f t="shared" si="664"/>
        <v>#DIV/0!</v>
      </c>
      <c r="BM247" s="126" t="e">
        <f t="shared" si="665"/>
        <v>#DIV/0!</v>
      </c>
      <c r="BN247" s="123" t="e">
        <f t="shared" si="666"/>
        <v>#DIV/0!</v>
      </c>
      <c r="BO247" s="124" t="e">
        <f t="shared" si="667"/>
        <v>#DIV/0!</v>
      </c>
      <c r="BP247" s="125" t="e">
        <f t="shared" si="668"/>
        <v>#DIV/0!</v>
      </c>
      <c r="BQ247" s="126" t="e">
        <f t="shared" si="669"/>
        <v>#DIV/0!</v>
      </c>
      <c r="BR247" s="123" t="e">
        <f t="shared" si="670"/>
        <v>#DIV/0!</v>
      </c>
      <c r="BS247" s="124" t="e">
        <f t="shared" si="671"/>
        <v>#DIV/0!</v>
      </c>
      <c r="BT247" s="125" t="e">
        <f t="shared" si="672"/>
        <v>#DIV/0!</v>
      </c>
      <c r="BU247" s="123" t="e">
        <f t="shared" si="673"/>
        <v>#DIV/0!</v>
      </c>
      <c r="BV247" s="127" t="e">
        <f t="shared" si="674"/>
        <v>#DIV/0!</v>
      </c>
      <c r="BW247" s="128" t="e">
        <f t="shared" si="675"/>
        <v>#DIV/0!</v>
      </c>
      <c r="BX247" s="123" t="e">
        <f t="shared" si="676"/>
        <v>#DIV/0!</v>
      </c>
      <c r="BY247" s="124" t="e">
        <f t="shared" si="677"/>
        <v>#DIV/0!</v>
      </c>
      <c r="BZ247" s="125" t="e">
        <f t="shared" si="678"/>
        <v>#DIV/0!</v>
      </c>
      <c r="CA247" s="126" t="e">
        <f t="shared" si="679"/>
        <v>#DIV/0!</v>
      </c>
      <c r="CB247" s="123" t="e">
        <f t="shared" si="680"/>
        <v>#DIV/0!</v>
      </c>
      <c r="CC247" s="124" t="e">
        <f t="shared" si="681"/>
        <v>#DIV/0!</v>
      </c>
      <c r="CD247" s="125" t="e">
        <f t="shared" si="682"/>
        <v>#DIV/0!</v>
      </c>
      <c r="CE247" s="126" t="e">
        <f t="shared" si="683"/>
        <v>#DIV/0!</v>
      </c>
      <c r="CF247" s="123" t="e">
        <f t="shared" si="684"/>
        <v>#DIV/0!</v>
      </c>
      <c r="CG247" s="124" t="e">
        <f t="shared" si="685"/>
        <v>#DIV/0!</v>
      </c>
      <c r="CH247" s="125" t="e">
        <f t="shared" si="686"/>
        <v>#DIV/0!</v>
      </c>
      <c r="CI247" s="123" t="e">
        <f t="shared" si="687"/>
        <v>#DIV/0!</v>
      </c>
      <c r="CJ247" s="129">
        <f t="shared" ref="CJ247" si="738">AB247/AB250</f>
        <v>0</v>
      </c>
      <c r="CK247" s="130">
        <f t="shared" ref="CK247" si="739">AC247/AC250</f>
        <v>0</v>
      </c>
    </row>
    <row r="248" spans="1:89" x14ac:dyDescent="0.25">
      <c r="A248" s="139" t="s">
        <v>38</v>
      </c>
      <c r="B248" s="54"/>
      <c r="C248" s="55"/>
      <c r="D248" s="144"/>
      <c r="E248" s="141"/>
      <c r="F248" s="142"/>
      <c r="G248" s="143"/>
      <c r="H248" s="144"/>
      <c r="I248" s="141"/>
      <c r="J248" s="142"/>
      <c r="K248" s="143"/>
      <c r="L248" s="144"/>
      <c r="M248" s="142"/>
      <c r="N248" s="146"/>
      <c r="O248" s="145"/>
      <c r="P248" s="142"/>
      <c r="Q248" s="143"/>
      <c r="R248" s="144"/>
      <c r="S248" s="141"/>
      <c r="T248" s="142"/>
      <c r="U248" s="143"/>
      <c r="V248" s="144"/>
      <c r="W248" s="141"/>
      <c r="X248" s="142"/>
      <c r="Y248" s="143"/>
      <c r="Z248" s="3"/>
      <c r="AA248" s="140"/>
      <c r="AB248" s="162">
        <f t="shared" si="660"/>
        <v>0</v>
      </c>
      <c r="AC248" s="165">
        <f t="shared" si="690"/>
        <v>0</v>
      </c>
      <c r="BI248" s="139" t="s">
        <v>38</v>
      </c>
      <c r="BJ248" s="123" t="e">
        <f t="shared" si="691"/>
        <v>#DIV/0!</v>
      </c>
      <c r="BK248" s="124" t="e">
        <f t="shared" si="692"/>
        <v>#DIV/0!</v>
      </c>
      <c r="BL248" s="125" t="e">
        <f t="shared" si="664"/>
        <v>#DIV/0!</v>
      </c>
      <c r="BM248" s="126" t="e">
        <f t="shared" si="665"/>
        <v>#DIV/0!</v>
      </c>
      <c r="BN248" s="123" t="e">
        <f t="shared" si="666"/>
        <v>#DIV/0!</v>
      </c>
      <c r="BO248" s="124" t="e">
        <f t="shared" si="667"/>
        <v>#DIV/0!</v>
      </c>
      <c r="BP248" s="125" t="e">
        <f t="shared" si="668"/>
        <v>#DIV/0!</v>
      </c>
      <c r="BQ248" s="126" t="e">
        <f t="shared" si="669"/>
        <v>#DIV/0!</v>
      </c>
      <c r="BR248" s="123" t="e">
        <f t="shared" si="670"/>
        <v>#DIV/0!</v>
      </c>
      <c r="BS248" s="124" t="e">
        <f t="shared" si="671"/>
        <v>#DIV/0!</v>
      </c>
      <c r="BT248" s="125" t="e">
        <f t="shared" si="672"/>
        <v>#DIV/0!</v>
      </c>
      <c r="BU248" s="123" t="e">
        <f t="shared" si="673"/>
        <v>#DIV/0!</v>
      </c>
      <c r="BV248" s="127" t="e">
        <f t="shared" si="674"/>
        <v>#DIV/0!</v>
      </c>
      <c r="BW248" s="128" t="e">
        <f t="shared" si="675"/>
        <v>#DIV/0!</v>
      </c>
      <c r="BX248" s="123" t="e">
        <f t="shared" si="676"/>
        <v>#DIV/0!</v>
      </c>
      <c r="BY248" s="124" t="e">
        <f t="shared" si="677"/>
        <v>#DIV/0!</v>
      </c>
      <c r="BZ248" s="125" t="e">
        <f t="shared" si="678"/>
        <v>#DIV/0!</v>
      </c>
      <c r="CA248" s="126" t="e">
        <f t="shared" si="679"/>
        <v>#DIV/0!</v>
      </c>
      <c r="CB248" s="123" t="e">
        <f t="shared" si="680"/>
        <v>#DIV/0!</v>
      </c>
      <c r="CC248" s="124" t="e">
        <f t="shared" si="681"/>
        <v>#DIV/0!</v>
      </c>
      <c r="CD248" s="125" t="e">
        <f t="shared" si="682"/>
        <v>#DIV/0!</v>
      </c>
      <c r="CE248" s="126" t="e">
        <f t="shared" si="683"/>
        <v>#DIV/0!</v>
      </c>
      <c r="CF248" s="123" t="e">
        <f t="shared" si="684"/>
        <v>#DIV/0!</v>
      </c>
      <c r="CG248" s="124" t="e">
        <f t="shared" si="685"/>
        <v>#DIV/0!</v>
      </c>
      <c r="CH248" s="125" t="e">
        <f t="shared" si="686"/>
        <v>#DIV/0!</v>
      </c>
      <c r="CI248" s="123" t="e">
        <f t="shared" si="687"/>
        <v>#DIV/0!</v>
      </c>
      <c r="CJ248" s="129">
        <f t="shared" ref="CJ248" si="740">AB248/AB250</f>
        <v>0</v>
      </c>
      <c r="CK248" s="130">
        <f t="shared" ref="CK248" si="741">AC248/AC250</f>
        <v>0</v>
      </c>
    </row>
    <row r="249" spans="1:89" ht="13.8" thickBot="1" x14ac:dyDescent="0.3">
      <c r="A249" s="131" t="s">
        <v>39</v>
      </c>
      <c r="B249" s="56"/>
      <c r="C249" s="57"/>
      <c r="D249" s="133"/>
      <c r="E249" s="134"/>
      <c r="F249" s="132"/>
      <c r="G249" s="135"/>
      <c r="H249" s="133"/>
      <c r="I249" s="134"/>
      <c r="J249" s="132"/>
      <c r="K249" s="135"/>
      <c r="L249" s="133"/>
      <c r="M249" s="132"/>
      <c r="N249" s="136"/>
      <c r="O249" s="137"/>
      <c r="P249" s="132"/>
      <c r="Q249" s="135"/>
      <c r="R249" s="133"/>
      <c r="S249" s="134"/>
      <c r="T249" s="132"/>
      <c r="U249" s="135"/>
      <c r="V249" s="133"/>
      <c r="W249" s="134"/>
      <c r="X249" s="132"/>
      <c r="Y249" s="135"/>
      <c r="Z249" s="138"/>
      <c r="AA249" s="2"/>
      <c r="AB249" s="162">
        <f t="shared" si="660"/>
        <v>0</v>
      </c>
      <c r="AC249" s="165">
        <f t="shared" si="690"/>
        <v>0</v>
      </c>
      <c r="BI249" s="131" t="s">
        <v>39</v>
      </c>
      <c r="BJ249" s="123" t="e">
        <f t="shared" si="691"/>
        <v>#DIV/0!</v>
      </c>
      <c r="BK249" s="124" t="e">
        <f t="shared" si="692"/>
        <v>#DIV/0!</v>
      </c>
      <c r="BL249" s="125" t="e">
        <f t="shared" si="664"/>
        <v>#DIV/0!</v>
      </c>
      <c r="BM249" s="126" t="e">
        <f t="shared" si="665"/>
        <v>#DIV/0!</v>
      </c>
      <c r="BN249" s="123" t="e">
        <f t="shared" si="666"/>
        <v>#DIV/0!</v>
      </c>
      <c r="BO249" s="124" t="e">
        <f t="shared" si="667"/>
        <v>#DIV/0!</v>
      </c>
      <c r="BP249" s="125" t="e">
        <f t="shared" si="668"/>
        <v>#DIV/0!</v>
      </c>
      <c r="BQ249" s="126" t="e">
        <f t="shared" si="669"/>
        <v>#DIV/0!</v>
      </c>
      <c r="BR249" s="123" t="e">
        <f t="shared" si="670"/>
        <v>#DIV/0!</v>
      </c>
      <c r="BS249" s="124" t="e">
        <f t="shared" si="671"/>
        <v>#DIV/0!</v>
      </c>
      <c r="BT249" s="125" t="e">
        <f t="shared" si="672"/>
        <v>#DIV/0!</v>
      </c>
      <c r="BU249" s="123" t="e">
        <f t="shared" si="673"/>
        <v>#DIV/0!</v>
      </c>
      <c r="BV249" s="127" t="e">
        <f t="shared" si="674"/>
        <v>#DIV/0!</v>
      </c>
      <c r="BW249" s="128" t="e">
        <f t="shared" si="675"/>
        <v>#DIV/0!</v>
      </c>
      <c r="BX249" s="123" t="e">
        <f t="shared" si="676"/>
        <v>#DIV/0!</v>
      </c>
      <c r="BY249" s="124" t="e">
        <f t="shared" si="677"/>
        <v>#DIV/0!</v>
      </c>
      <c r="BZ249" s="125" t="e">
        <f t="shared" si="678"/>
        <v>#DIV/0!</v>
      </c>
      <c r="CA249" s="126" t="e">
        <f t="shared" si="679"/>
        <v>#DIV/0!</v>
      </c>
      <c r="CB249" s="123" t="e">
        <f t="shared" si="680"/>
        <v>#DIV/0!</v>
      </c>
      <c r="CC249" s="124" t="e">
        <f t="shared" si="681"/>
        <v>#DIV/0!</v>
      </c>
      <c r="CD249" s="125" t="e">
        <f t="shared" si="682"/>
        <v>#DIV/0!</v>
      </c>
      <c r="CE249" s="126" t="e">
        <f t="shared" si="683"/>
        <v>#DIV/0!</v>
      </c>
      <c r="CF249" s="123" t="e">
        <f t="shared" si="684"/>
        <v>#DIV/0!</v>
      </c>
      <c r="CG249" s="124" t="e">
        <f t="shared" si="685"/>
        <v>#DIV/0!</v>
      </c>
      <c r="CH249" s="125" t="e">
        <f t="shared" si="686"/>
        <v>#DIV/0!</v>
      </c>
      <c r="CI249" s="123" t="e">
        <f t="shared" si="687"/>
        <v>#DIV/0!</v>
      </c>
      <c r="CJ249" s="129">
        <f t="shared" ref="CJ249" si="742">AB249/AB250</f>
        <v>0</v>
      </c>
      <c r="CK249" s="130">
        <f t="shared" ref="CK249" si="743">AC249/AC250</f>
        <v>0</v>
      </c>
    </row>
    <row r="250" spans="1:89" ht="14.4" thickTop="1" thickBot="1" x14ac:dyDescent="0.3">
      <c r="A250" s="251" t="s">
        <v>13</v>
      </c>
      <c r="B250" s="14">
        <f t="shared" ref="B250" si="744">SUM(B227:B249)</f>
        <v>42882</v>
      </c>
      <c r="C250" s="1">
        <f t="shared" ref="C250" si="745">SUM(C227:C249)</f>
        <v>40174</v>
      </c>
      <c r="D250" s="14">
        <f t="shared" ref="D250" si="746">SUM(D227:D249)</f>
        <v>20979</v>
      </c>
      <c r="E250" s="1">
        <f t="shared" ref="E250" si="747">SUM(E227:E249)</f>
        <v>19098</v>
      </c>
      <c r="F250" s="14">
        <f t="shared" ref="F250" si="748">SUM(F227:F249)</f>
        <v>30892</v>
      </c>
      <c r="G250" s="1">
        <f t="shared" ref="G250" si="749">SUM(G227:G249)</f>
        <v>28637</v>
      </c>
      <c r="H250" s="14">
        <f t="shared" ref="H250" si="750">SUM(H227:H249)</f>
        <v>47161</v>
      </c>
      <c r="I250" s="1">
        <f t="shared" ref="I250" si="751">SUM(I227:I249)</f>
        <v>52063</v>
      </c>
      <c r="J250" s="14">
        <f t="shared" ref="J250" si="752">SUM(J227:J249)</f>
        <v>8212</v>
      </c>
      <c r="K250" s="1">
        <f t="shared" ref="K250" si="753">SUM(K227:K249)</f>
        <v>8614</v>
      </c>
      <c r="L250" s="14">
        <f t="shared" ref="L250" si="754">SUM(L227:L249)</f>
        <v>29467</v>
      </c>
      <c r="M250" s="1">
        <f t="shared" ref="M250" si="755">SUM(M227:M249)</f>
        <v>31426</v>
      </c>
      <c r="N250" s="14">
        <f t="shared" ref="N250" si="756">SUM(N227:N249)</f>
        <v>48406</v>
      </c>
      <c r="O250" s="1">
        <f t="shared" ref="O250" si="757">SUM(O227:O249)</f>
        <v>47903</v>
      </c>
      <c r="P250" s="14">
        <f t="shared" ref="P250" si="758">SUM(P227:P249)</f>
        <v>28737</v>
      </c>
      <c r="Q250" s="1">
        <f t="shared" ref="Q250" si="759">SUM(Q227:Q249)</f>
        <v>28681</v>
      </c>
      <c r="R250" s="14">
        <f t="shared" ref="R250" si="760">SUM(R227:R249)</f>
        <v>33541</v>
      </c>
      <c r="S250" s="1">
        <f t="shared" ref="S250" si="761">SUM(S227:S249)</f>
        <v>34683</v>
      </c>
      <c r="T250" s="14">
        <f t="shared" ref="T250" si="762">SUM(T227:T249)</f>
        <v>11291</v>
      </c>
      <c r="U250" s="1">
        <f t="shared" ref="U250" si="763">SUM(U227:U249)</f>
        <v>11319</v>
      </c>
      <c r="V250" s="14">
        <f t="shared" ref="V250" si="764">SUM(V227:V249)</f>
        <v>34560</v>
      </c>
      <c r="W250" s="1">
        <f t="shared" ref="W250" si="765">SUM(W227:W249)</f>
        <v>40941</v>
      </c>
      <c r="X250" s="14">
        <f t="shared" ref="X250" si="766">SUM(X227:X249)</f>
        <v>26715</v>
      </c>
      <c r="Y250" s="1">
        <f t="shared" ref="Y250" si="767">SUM(Y227:Y249)</f>
        <v>16467</v>
      </c>
      <c r="Z250" s="14">
        <f t="shared" ref="Z250" si="768">SUM(Z227:Z249)</f>
        <v>58555</v>
      </c>
      <c r="AA250" s="1">
        <f t="shared" ref="AA250" si="769">SUM(AA227:AA249)</f>
        <v>60085</v>
      </c>
      <c r="AB250" s="166">
        <f t="shared" ref="AB250:AC250" si="770">SUM(AB226:AB249)</f>
        <v>421398</v>
      </c>
      <c r="AC250" s="167">
        <f t="shared" si="770"/>
        <v>420091</v>
      </c>
      <c r="BI250" s="251" t="s">
        <v>13</v>
      </c>
      <c r="BJ250" s="147" t="e">
        <f>SUM(BJ226:BJ249)</f>
        <v>#DIV/0!</v>
      </c>
      <c r="BK250" s="148" t="e">
        <f t="shared" ref="BK250:CK250" si="771">SUM(BK226:BK249)</f>
        <v>#DIV/0!</v>
      </c>
      <c r="BL250" s="147" t="e">
        <f t="shared" si="771"/>
        <v>#DIV/0!</v>
      </c>
      <c r="BM250" s="148" t="e">
        <f t="shared" si="771"/>
        <v>#DIV/0!</v>
      </c>
      <c r="BN250" s="147" t="e">
        <f t="shared" si="771"/>
        <v>#DIV/0!</v>
      </c>
      <c r="BO250" s="148" t="e">
        <f t="shared" si="771"/>
        <v>#DIV/0!</v>
      </c>
      <c r="BP250" s="147" t="e">
        <f t="shared" si="771"/>
        <v>#DIV/0!</v>
      </c>
      <c r="BQ250" s="148" t="e">
        <f t="shared" si="771"/>
        <v>#DIV/0!</v>
      </c>
      <c r="BR250" s="147" t="e">
        <f t="shared" si="771"/>
        <v>#DIV/0!</v>
      </c>
      <c r="BS250" s="148" t="e">
        <f t="shared" si="771"/>
        <v>#DIV/0!</v>
      </c>
      <c r="BT250" s="147" t="e">
        <f t="shared" si="771"/>
        <v>#DIV/0!</v>
      </c>
      <c r="BU250" s="148" t="e">
        <f t="shared" si="771"/>
        <v>#DIV/0!</v>
      </c>
      <c r="BV250" s="147" t="e">
        <f t="shared" si="771"/>
        <v>#DIV/0!</v>
      </c>
      <c r="BW250" s="148" t="e">
        <f t="shared" si="771"/>
        <v>#DIV/0!</v>
      </c>
      <c r="BX250" s="147" t="e">
        <f t="shared" si="771"/>
        <v>#DIV/0!</v>
      </c>
      <c r="BY250" s="148" t="e">
        <f t="shared" si="771"/>
        <v>#DIV/0!</v>
      </c>
      <c r="BZ250" s="147" t="e">
        <f t="shared" si="771"/>
        <v>#DIV/0!</v>
      </c>
      <c r="CA250" s="148" t="e">
        <f t="shared" si="771"/>
        <v>#DIV/0!</v>
      </c>
      <c r="CB250" s="147" t="e">
        <f t="shared" si="771"/>
        <v>#DIV/0!</v>
      </c>
      <c r="CC250" s="148" t="e">
        <f t="shared" si="771"/>
        <v>#DIV/0!</v>
      </c>
      <c r="CD250" s="147" t="e">
        <f t="shared" si="771"/>
        <v>#DIV/0!</v>
      </c>
      <c r="CE250" s="148" t="e">
        <f t="shared" si="771"/>
        <v>#DIV/0!</v>
      </c>
      <c r="CF250" s="147" t="e">
        <f t="shared" si="771"/>
        <v>#DIV/0!</v>
      </c>
      <c r="CG250" s="148" t="e">
        <f t="shared" si="771"/>
        <v>#DIV/0!</v>
      </c>
      <c r="CH250" s="147" t="e">
        <f t="shared" si="771"/>
        <v>#DIV/0!</v>
      </c>
      <c r="CI250" s="148" t="e">
        <f t="shared" si="771"/>
        <v>#DIV/0!</v>
      </c>
      <c r="CJ250" s="147">
        <f t="shared" si="771"/>
        <v>1</v>
      </c>
      <c r="CK250" s="148">
        <f t="shared" si="771"/>
        <v>1</v>
      </c>
    </row>
    <row r="251" spans="1:89" ht="13.8" thickTop="1" x14ac:dyDescent="0.25">
      <c r="A251" s="178"/>
    </row>
    <row r="253" spans="1:89" x14ac:dyDescent="0.25">
      <c r="A253" s="305">
        <f>+A222+1</f>
        <v>45147</v>
      </c>
      <c r="B253" s="305"/>
      <c r="C253" s="305"/>
      <c r="D253" s="305"/>
      <c r="BI253" s="304">
        <f>+BI222+1</f>
        <v>45147</v>
      </c>
      <c r="BJ253" s="304"/>
      <c r="BK253" s="304"/>
      <c r="BL253" s="304"/>
    </row>
    <row r="254" spans="1:89" ht="13.8" thickBot="1" x14ac:dyDescent="0.3">
      <c r="AE254" t="s">
        <v>84</v>
      </c>
    </row>
    <row r="255" spans="1:89" ht="14.4" thickTop="1" thickBot="1" x14ac:dyDescent="0.3">
      <c r="A255" s="296" t="s">
        <v>0</v>
      </c>
      <c r="B255" s="298" t="s">
        <v>1</v>
      </c>
      <c r="C255" s="299"/>
      <c r="D255" s="298" t="s">
        <v>2</v>
      </c>
      <c r="E255" s="299"/>
      <c r="F255" s="298" t="s">
        <v>3</v>
      </c>
      <c r="G255" s="299"/>
      <c r="H255" s="298" t="s">
        <v>4</v>
      </c>
      <c r="I255" s="299"/>
      <c r="J255" s="298" t="s">
        <v>5</v>
      </c>
      <c r="K255" s="299"/>
      <c r="L255" s="298" t="s">
        <v>6</v>
      </c>
      <c r="M255" s="299"/>
      <c r="N255" s="298" t="s">
        <v>7</v>
      </c>
      <c r="O255" s="299"/>
      <c r="P255" s="298" t="s">
        <v>8</v>
      </c>
      <c r="Q255" s="299"/>
      <c r="R255" s="298" t="s">
        <v>9</v>
      </c>
      <c r="S255" s="299"/>
      <c r="T255" s="298" t="s">
        <v>10</v>
      </c>
      <c r="U255" s="299"/>
      <c r="V255" s="298" t="s">
        <v>11</v>
      </c>
      <c r="W255" s="299"/>
      <c r="X255" s="298" t="s">
        <v>12</v>
      </c>
      <c r="Y255" s="299"/>
      <c r="Z255" s="300" t="s">
        <v>40</v>
      </c>
      <c r="AA255" s="301"/>
      <c r="AB255" s="302" t="s">
        <v>41</v>
      </c>
      <c r="AC255" s="303"/>
      <c r="AE255" s="296" t="s">
        <v>0</v>
      </c>
      <c r="AF255" s="298" t="s">
        <v>1</v>
      </c>
      <c r="AG255" s="299"/>
      <c r="AH255" s="298" t="s">
        <v>2</v>
      </c>
      <c r="AI255" s="299"/>
      <c r="AJ255" s="298" t="s">
        <v>3</v>
      </c>
      <c r="AK255" s="299"/>
      <c r="AL255" s="298" t="s">
        <v>4</v>
      </c>
      <c r="AM255" s="299"/>
      <c r="AN255" s="298" t="s">
        <v>5</v>
      </c>
      <c r="AO255" s="299"/>
      <c r="AP255" s="298" t="s">
        <v>6</v>
      </c>
      <c r="AQ255" s="299"/>
      <c r="AR255" s="298" t="s">
        <v>7</v>
      </c>
      <c r="AS255" s="299"/>
      <c r="AT255" s="298" t="s">
        <v>8</v>
      </c>
      <c r="AU255" s="299"/>
      <c r="AV255" s="298" t="s">
        <v>9</v>
      </c>
      <c r="AW255" s="299"/>
      <c r="AX255" s="298" t="s">
        <v>10</v>
      </c>
      <c r="AY255" s="299"/>
      <c r="AZ255" s="298" t="s">
        <v>11</v>
      </c>
      <c r="BA255" s="299"/>
      <c r="BB255" s="298" t="s">
        <v>12</v>
      </c>
      <c r="BC255" s="299"/>
      <c r="BD255" s="300" t="s">
        <v>40</v>
      </c>
      <c r="BE255" s="301"/>
      <c r="BF255" s="302" t="s">
        <v>41</v>
      </c>
      <c r="BG255" s="303"/>
      <c r="BI255" s="296" t="s">
        <v>0</v>
      </c>
      <c r="BJ255" s="298" t="s">
        <v>1</v>
      </c>
      <c r="BK255" s="299"/>
      <c r="BL255" s="298" t="s">
        <v>2</v>
      </c>
      <c r="BM255" s="299"/>
      <c r="BN255" s="298" t="s">
        <v>3</v>
      </c>
      <c r="BO255" s="299"/>
      <c r="BP255" s="298" t="s">
        <v>4</v>
      </c>
      <c r="BQ255" s="299"/>
      <c r="BR255" s="298" t="s">
        <v>5</v>
      </c>
      <c r="BS255" s="299"/>
      <c r="BT255" s="298" t="s">
        <v>6</v>
      </c>
      <c r="BU255" s="299"/>
      <c r="BV255" s="298" t="s">
        <v>7</v>
      </c>
      <c r="BW255" s="299"/>
      <c r="BX255" s="298" t="s">
        <v>8</v>
      </c>
      <c r="BY255" s="299"/>
      <c r="BZ255" s="298" t="s">
        <v>9</v>
      </c>
      <c r="CA255" s="299"/>
      <c r="CB255" s="298" t="s">
        <v>10</v>
      </c>
      <c r="CC255" s="299"/>
      <c r="CD255" s="298" t="s">
        <v>11</v>
      </c>
      <c r="CE255" s="299"/>
      <c r="CF255" s="298" t="s">
        <v>12</v>
      </c>
      <c r="CG255" s="299"/>
      <c r="CH255" s="300" t="s">
        <v>40</v>
      </c>
      <c r="CI255" s="301"/>
      <c r="CJ255" s="298" t="s">
        <v>41</v>
      </c>
      <c r="CK255" s="299"/>
    </row>
    <row r="256" spans="1:89" ht="15" thickTop="1" thickBot="1" x14ac:dyDescent="0.35">
      <c r="A256" s="297"/>
      <c r="B256" s="111" t="s">
        <v>14</v>
      </c>
      <c r="C256" s="112" t="s">
        <v>15</v>
      </c>
      <c r="D256" s="113" t="s">
        <v>14</v>
      </c>
      <c r="E256" s="114" t="s">
        <v>15</v>
      </c>
      <c r="F256" s="111" t="s">
        <v>14</v>
      </c>
      <c r="G256" s="112" t="s">
        <v>15</v>
      </c>
      <c r="H256" s="113" t="s">
        <v>14</v>
      </c>
      <c r="I256" s="114" t="s">
        <v>15</v>
      </c>
      <c r="J256" s="111" t="s">
        <v>14</v>
      </c>
      <c r="K256" s="112" t="s">
        <v>15</v>
      </c>
      <c r="L256" s="113" t="s">
        <v>14</v>
      </c>
      <c r="M256" s="111" t="s">
        <v>15</v>
      </c>
      <c r="N256" s="115" t="s">
        <v>14</v>
      </c>
      <c r="O256" s="116" t="s">
        <v>15</v>
      </c>
      <c r="P256" s="111" t="s">
        <v>14</v>
      </c>
      <c r="Q256" s="112" t="s">
        <v>15</v>
      </c>
      <c r="R256" s="113" t="s">
        <v>14</v>
      </c>
      <c r="S256" s="114" t="s">
        <v>15</v>
      </c>
      <c r="T256" s="111" t="s">
        <v>14</v>
      </c>
      <c r="U256" s="112" t="s">
        <v>15</v>
      </c>
      <c r="V256" s="113" t="s">
        <v>14</v>
      </c>
      <c r="W256" s="114" t="s">
        <v>15</v>
      </c>
      <c r="X256" s="111" t="s">
        <v>14</v>
      </c>
      <c r="Y256" s="112" t="s">
        <v>15</v>
      </c>
      <c r="Z256" s="26" t="s">
        <v>14</v>
      </c>
      <c r="AA256" s="117" t="s">
        <v>15</v>
      </c>
      <c r="AB256" s="168" t="s">
        <v>14</v>
      </c>
      <c r="AC256" s="169" t="s">
        <v>15</v>
      </c>
      <c r="AE256" s="297"/>
      <c r="AF256" s="111" t="s">
        <v>14</v>
      </c>
      <c r="AG256" s="112" t="s">
        <v>15</v>
      </c>
      <c r="AH256" s="113" t="s">
        <v>14</v>
      </c>
      <c r="AI256" s="114" t="s">
        <v>15</v>
      </c>
      <c r="AJ256" s="111" t="s">
        <v>14</v>
      </c>
      <c r="AK256" s="112" t="s">
        <v>15</v>
      </c>
      <c r="AL256" s="113" t="s">
        <v>14</v>
      </c>
      <c r="AM256" s="114" t="s">
        <v>15</v>
      </c>
      <c r="AN256" s="111" t="s">
        <v>14</v>
      </c>
      <c r="AO256" s="112" t="s">
        <v>15</v>
      </c>
      <c r="AP256" s="113" t="s">
        <v>14</v>
      </c>
      <c r="AQ256" s="111" t="s">
        <v>15</v>
      </c>
      <c r="AR256" s="115" t="s">
        <v>14</v>
      </c>
      <c r="AS256" s="116" t="s">
        <v>15</v>
      </c>
      <c r="AT256" s="111" t="s">
        <v>14</v>
      </c>
      <c r="AU256" s="112" t="s">
        <v>15</v>
      </c>
      <c r="AV256" s="113" t="s">
        <v>14</v>
      </c>
      <c r="AW256" s="114" t="s">
        <v>15</v>
      </c>
      <c r="AX256" s="111" t="s">
        <v>14</v>
      </c>
      <c r="AY256" s="112" t="s">
        <v>15</v>
      </c>
      <c r="AZ256" s="113" t="s">
        <v>14</v>
      </c>
      <c r="BA256" s="114" t="s">
        <v>15</v>
      </c>
      <c r="BB256" s="111" t="s">
        <v>14</v>
      </c>
      <c r="BC256" s="112" t="s">
        <v>15</v>
      </c>
      <c r="BD256" s="26" t="s">
        <v>14</v>
      </c>
      <c r="BE256" s="117" t="s">
        <v>15</v>
      </c>
      <c r="BF256" s="168" t="s">
        <v>14</v>
      </c>
      <c r="BG256" s="169" t="s">
        <v>15</v>
      </c>
      <c r="BI256" s="297"/>
      <c r="BJ256" s="111" t="s">
        <v>14</v>
      </c>
      <c r="BK256" s="112" t="s">
        <v>15</v>
      </c>
      <c r="BL256" s="113" t="s">
        <v>14</v>
      </c>
      <c r="BM256" s="114" t="s">
        <v>15</v>
      </c>
      <c r="BN256" s="111" t="s">
        <v>14</v>
      </c>
      <c r="BO256" s="112" t="s">
        <v>15</v>
      </c>
      <c r="BP256" s="113" t="s">
        <v>14</v>
      </c>
      <c r="BQ256" s="114" t="s">
        <v>15</v>
      </c>
      <c r="BR256" s="111" t="s">
        <v>14</v>
      </c>
      <c r="BS256" s="112" t="s">
        <v>15</v>
      </c>
      <c r="BT256" s="113" t="s">
        <v>14</v>
      </c>
      <c r="BU256" s="111" t="s">
        <v>15</v>
      </c>
      <c r="BV256" s="115" t="s">
        <v>14</v>
      </c>
      <c r="BW256" s="116" t="s">
        <v>15</v>
      </c>
      <c r="BX256" s="111" t="s">
        <v>14</v>
      </c>
      <c r="BY256" s="112" t="s">
        <v>15</v>
      </c>
      <c r="BZ256" s="113" t="s">
        <v>14</v>
      </c>
      <c r="CA256" s="114" t="s">
        <v>15</v>
      </c>
      <c r="CB256" s="111" t="s">
        <v>14</v>
      </c>
      <c r="CC256" s="112" t="s">
        <v>15</v>
      </c>
      <c r="CD256" s="113" t="s">
        <v>14</v>
      </c>
      <c r="CE256" s="114" t="s">
        <v>15</v>
      </c>
      <c r="CF256" s="111" t="s">
        <v>14</v>
      </c>
      <c r="CG256" s="112" t="s">
        <v>15</v>
      </c>
      <c r="CH256" s="26" t="s">
        <v>14</v>
      </c>
      <c r="CI256" s="117" t="s">
        <v>15</v>
      </c>
      <c r="CJ256" s="115" t="s">
        <v>14</v>
      </c>
      <c r="CK256" s="116" t="s">
        <v>15</v>
      </c>
    </row>
    <row r="257" spans="1:89" ht="13.8" thickTop="1" x14ac:dyDescent="0.25">
      <c r="A257" s="119" t="s">
        <v>16</v>
      </c>
      <c r="B257" s="120"/>
      <c r="C257" s="177"/>
      <c r="D257" s="121"/>
      <c r="E257" s="172"/>
      <c r="F257" s="120"/>
      <c r="G257" s="122"/>
      <c r="H257" s="121"/>
      <c r="I257" s="172"/>
      <c r="J257" s="120"/>
      <c r="K257" s="122"/>
      <c r="L257" s="121"/>
      <c r="M257" s="120"/>
      <c r="N257" s="171"/>
      <c r="O257" s="173"/>
      <c r="P257" s="120"/>
      <c r="Q257" s="122"/>
      <c r="R257" s="121"/>
      <c r="S257" s="172"/>
      <c r="T257" s="120"/>
      <c r="U257" s="122"/>
      <c r="V257" s="121"/>
      <c r="W257" s="172"/>
      <c r="X257" s="120"/>
      <c r="Y257" s="122"/>
      <c r="Z257" s="21"/>
      <c r="AA257" s="176"/>
      <c r="AB257" s="162">
        <f t="shared" ref="AB257:AB280" si="772">B257+D257+F257+H257+J257+L257+N257+P257+R257+T257+V257+X257+Z257</f>
        <v>0</v>
      </c>
      <c r="AC257" s="163">
        <f>C257+E257+G257+I257+K257+M257+O257+Q257+S257+U257+W257+Y257+AA257</f>
        <v>0</v>
      </c>
      <c r="AE257" s="254" t="str">
        <f>$AE$9</f>
        <v>07:00 - 07:59</v>
      </c>
      <c r="AF257" s="120">
        <f t="shared" ref="AF257:AO258" si="773">SUMIF($A$9:$A$32,$AE257,B$257:B$280)</f>
        <v>5446</v>
      </c>
      <c r="AG257" s="177">
        <f t="shared" si="773"/>
        <v>2044</v>
      </c>
      <c r="AH257" s="121">
        <f t="shared" si="773"/>
        <v>1976</v>
      </c>
      <c r="AI257" s="172">
        <f t="shared" si="773"/>
        <v>1431</v>
      </c>
      <c r="AJ257" s="120">
        <f t="shared" si="773"/>
        <v>3223</v>
      </c>
      <c r="AK257" s="122">
        <f t="shared" si="773"/>
        <v>1819</v>
      </c>
      <c r="AL257" s="121">
        <f t="shared" si="773"/>
        <v>3682</v>
      </c>
      <c r="AM257" s="172">
        <f t="shared" si="773"/>
        <v>2819</v>
      </c>
      <c r="AN257" s="120">
        <f t="shared" si="773"/>
        <v>347</v>
      </c>
      <c r="AO257" s="122">
        <f t="shared" si="773"/>
        <v>1228</v>
      </c>
      <c r="AP257" s="121">
        <f t="shared" ref="AP257:AY258" si="774">SUMIF($A$9:$A$32,$AE257,L$257:L$280)</f>
        <v>1285</v>
      </c>
      <c r="AQ257" s="120">
        <f t="shared" si="774"/>
        <v>4049</v>
      </c>
      <c r="AR257" s="171">
        <f t="shared" si="774"/>
        <v>3523</v>
      </c>
      <c r="AS257" s="173">
        <f t="shared" si="774"/>
        <v>4692</v>
      </c>
      <c r="AT257" s="120">
        <f t="shared" si="774"/>
        <v>2859</v>
      </c>
      <c r="AU257" s="122">
        <f t="shared" si="774"/>
        <v>2819</v>
      </c>
      <c r="AV257" s="121">
        <f t="shared" si="774"/>
        <v>3106</v>
      </c>
      <c r="AW257" s="172">
        <f t="shared" si="774"/>
        <v>2564</v>
      </c>
      <c r="AX257" s="120">
        <f t="shared" si="774"/>
        <v>491</v>
      </c>
      <c r="AY257" s="122">
        <f t="shared" si="774"/>
        <v>2296</v>
      </c>
      <c r="AZ257" s="121">
        <f t="shared" ref="AZ257:BE258" si="775">SUMIF($A$9:$A$32,$AE257,V$257:V$280)</f>
        <v>1540</v>
      </c>
      <c r="BA257" s="172">
        <f t="shared" si="775"/>
        <v>5083</v>
      </c>
      <c r="BB257" s="120">
        <f t="shared" si="775"/>
        <v>2310</v>
      </c>
      <c r="BC257" s="122">
        <f t="shared" si="775"/>
        <v>2551</v>
      </c>
      <c r="BD257" s="21">
        <f t="shared" si="775"/>
        <v>5251</v>
      </c>
      <c r="BE257" s="176">
        <f t="shared" si="775"/>
        <v>3791</v>
      </c>
      <c r="BF257" s="162">
        <f>AF257+AH257+AJ257+AL257+AN257+AP257+AR257+AT257+AV257+AX257+AZ257+BB257+BD257</f>
        <v>35039</v>
      </c>
      <c r="BG257" s="163">
        <f>AG257+AI257+AK257+AM257+AO257+AQ257+AS257+AU257+AW257+AY257+BA257+BC257+BE257</f>
        <v>37186</v>
      </c>
      <c r="BI257" s="119" t="s">
        <v>16</v>
      </c>
      <c r="BJ257" s="290" t="e">
        <f>B257/$AB257</f>
        <v>#DIV/0!</v>
      </c>
      <c r="BK257" s="124" t="e">
        <f>C257/$AC257</f>
        <v>#DIV/0!</v>
      </c>
      <c r="BL257" s="125" t="e">
        <f t="shared" ref="BL257:BL280" si="776">D257/$AB257</f>
        <v>#DIV/0!</v>
      </c>
      <c r="BM257" s="126" t="e">
        <f t="shared" ref="BM257:BM280" si="777">E257/$AC257</f>
        <v>#DIV/0!</v>
      </c>
      <c r="BN257" s="123" t="e">
        <f t="shared" ref="BN257:BN280" si="778">F257/$AB257</f>
        <v>#DIV/0!</v>
      </c>
      <c r="BO257" s="124" t="e">
        <f t="shared" ref="BO257:BO280" si="779">G257/$AC257</f>
        <v>#DIV/0!</v>
      </c>
      <c r="BP257" s="125" t="e">
        <f t="shared" ref="BP257:BP280" si="780">H257/$AB257</f>
        <v>#DIV/0!</v>
      </c>
      <c r="BQ257" s="126" t="e">
        <f t="shared" ref="BQ257:BQ280" si="781">I257/$AC257</f>
        <v>#DIV/0!</v>
      </c>
      <c r="BR257" s="123" t="e">
        <f t="shared" ref="BR257:BR280" si="782">J257/$AB257</f>
        <v>#DIV/0!</v>
      </c>
      <c r="BS257" s="124" t="e">
        <f t="shared" ref="BS257:BS280" si="783">K257/$AC257</f>
        <v>#DIV/0!</v>
      </c>
      <c r="BT257" s="125" t="e">
        <f t="shared" ref="BT257:BT280" si="784">L257/$AB257</f>
        <v>#DIV/0!</v>
      </c>
      <c r="BU257" s="123" t="e">
        <f t="shared" ref="BU257:BU280" si="785">M257/$AC257</f>
        <v>#DIV/0!</v>
      </c>
      <c r="BV257" s="127" t="e">
        <f t="shared" ref="BV257:BV280" si="786">N257/$AB257</f>
        <v>#DIV/0!</v>
      </c>
      <c r="BW257" s="128" t="e">
        <f t="shared" ref="BW257:BW280" si="787">O257/$AC257</f>
        <v>#DIV/0!</v>
      </c>
      <c r="BX257" s="123" t="e">
        <f t="shared" ref="BX257:BX280" si="788">P257/$AB257</f>
        <v>#DIV/0!</v>
      </c>
      <c r="BY257" s="124" t="e">
        <f t="shared" ref="BY257:BY280" si="789">Q257/$AC257</f>
        <v>#DIV/0!</v>
      </c>
      <c r="BZ257" s="125" t="e">
        <f t="shared" ref="BZ257:BZ280" si="790">R257/$AB257</f>
        <v>#DIV/0!</v>
      </c>
      <c r="CA257" s="126" t="e">
        <f t="shared" ref="CA257:CA280" si="791">S257/$AC257</f>
        <v>#DIV/0!</v>
      </c>
      <c r="CB257" s="123" t="e">
        <f t="shared" ref="CB257:CB280" si="792">T257/$AB257</f>
        <v>#DIV/0!</v>
      </c>
      <c r="CC257" s="124" t="e">
        <f t="shared" ref="CC257:CC280" si="793">U257/$AC257</f>
        <v>#DIV/0!</v>
      </c>
      <c r="CD257" s="125" t="e">
        <f t="shared" ref="CD257:CD280" si="794">V257/$AB257</f>
        <v>#DIV/0!</v>
      </c>
      <c r="CE257" s="126" t="e">
        <f t="shared" ref="CE257:CE280" si="795">W257/$AC257</f>
        <v>#DIV/0!</v>
      </c>
      <c r="CF257" s="123" t="e">
        <f t="shared" ref="CF257:CF280" si="796">X257/$AB257</f>
        <v>#DIV/0!</v>
      </c>
      <c r="CG257" s="124" t="e">
        <f t="shared" ref="CG257:CG280" si="797">Y257/$AC257</f>
        <v>#DIV/0!</v>
      </c>
      <c r="CH257" s="123" t="e">
        <f t="shared" ref="CH257:CH280" si="798">Z257/$AB257</f>
        <v>#DIV/0!</v>
      </c>
      <c r="CI257" s="124" t="e">
        <f t="shared" ref="CI257:CI280" si="799">AA257/$AC257</f>
        <v>#DIV/0!</v>
      </c>
      <c r="CJ257" s="129">
        <f t="shared" ref="CJ257" si="800">AB257/AB281</f>
        <v>0</v>
      </c>
      <c r="CK257" s="130">
        <f t="shared" ref="CK257" si="801">AC257/AC281</f>
        <v>0</v>
      </c>
    </row>
    <row r="258" spans="1:89" x14ac:dyDescent="0.25">
      <c r="A258" s="131" t="s">
        <v>17</v>
      </c>
      <c r="B258" s="180">
        <v>550</v>
      </c>
      <c r="C258" s="181">
        <v>0</v>
      </c>
      <c r="D258" s="182">
        <v>336</v>
      </c>
      <c r="E258" s="183">
        <v>5</v>
      </c>
      <c r="F258" s="180">
        <v>600</v>
      </c>
      <c r="G258" s="184">
        <v>5</v>
      </c>
      <c r="H258" s="182">
        <v>529</v>
      </c>
      <c r="I258" s="183">
        <v>47</v>
      </c>
      <c r="J258" s="180">
        <v>16</v>
      </c>
      <c r="K258" s="184">
        <v>32</v>
      </c>
      <c r="L258" s="182">
        <v>44</v>
      </c>
      <c r="M258" s="180">
        <v>107</v>
      </c>
      <c r="N258" s="185">
        <v>189</v>
      </c>
      <c r="O258" s="186">
        <v>142</v>
      </c>
      <c r="P258" s="180">
        <v>92</v>
      </c>
      <c r="Q258" s="184">
        <v>84</v>
      </c>
      <c r="R258" s="182">
        <v>49</v>
      </c>
      <c r="S258" s="183">
        <v>81</v>
      </c>
      <c r="T258" s="180">
        <v>3</v>
      </c>
      <c r="U258" s="184">
        <v>46</v>
      </c>
      <c r="V258" s="182">
        <v>16</v>
      </c>
      <c r="W258" s="183">
        <v>34</v>
      </c>
      <c r="X258" s="180">
        <v>1</v>
      </c>
      <c r="Y258" s="184">
        <v>0</v>
      </c>
      <c r="Z258" s="182">
        <v>0</v>
      </c>
      <c r="AA258" s="180">
        <v>0</v>
      </c>
      <c r="AB258" s="162">
        <f t="shared" si="772"/>
        <v>2425</v>
      </c>
      <c r="AC258" s="165">
        <f t="shared" ref="AC258:AC280" si="802">SUM(C258,E258,G258,I258,K258,M258,O258,Q258,S258,U258,W258,Y258,AA258)</f>
        <v>583</v>
      </c>
      <c r="AE258" s="256" t="str">
        <f>$AE$10</f>
        <v>08:00 - 08:59</v>
      </c>
      <c r="AF258" s="120">
        <f t="shared" si="773"/>
        <v>4222</v>
      </c>
      <c r="AG258" s="181">
        <f t="shared" si="773"/>
        <v>1576</v>
      </c>
      <c r="AH258" s="182">
        <f t="shared" si="773"/>
        <v>1853</v>
      </c>
      <c r="AI258" s="183">
        <f t="shared" si="773"/>
        <v>1509</v>
      </c>
      <c r="AJ258" s="180">
        <f t="shared" si="773"/>
        <v>3129</v>
      </c>
      <c r="AK258" s="184">
        <f t="shared" si="773"/>
        <v>1476</v>
      </c>
      <c r="AL258" s="182">
        <f t="shared" si="773"/>
        <v>4048</v>
      </c>
      <c r="AM258" s="183">
        <f t="shared" si="773"/>
        <v>2818</v>
      </c>
      <c r="AN258" s="180">
        <f t="shared" si="773"/>
        <v>307</v>
      </c>
      <c r="AO258" s="184">
        <f t="shared" si="773"/>
        <v>1307</v>
      </c>
      <c r="AP258" s="182">
        <f t="shared" si="774"/>
        <v>1012</v>
      </c>
      <c r="AQ258" s="180">
        <f t="shared" si="774"/>
        <v>5057</v>
      </c>
      <c r="AR258" s="185">
        <f t="shared" si="774"/>
        <v>2722</v>
      </c>
      <c r="AS258" s="186">
        <f t="shared" si="774"/>
        <v>5488</v>
      </c>
      <c r="AT258" s="180">
        <f t="shared" si="774"/>
        <v>2154</v>
      </c>
      <c r="AU258" s="184">
        <f t="shared" si="774"/>
        <v>2748</v>
      </c>
      <c r="AV258" s="182">
        <f t="shared" si="774"/>
        <v>2926</v>
      </c>
      <c r="AW258" s="183">
        <f t="shared" si="774"/>
        <v>2253</v>
      </c>
      <c r="AX258" s="180">
        <f t="shared" si="774"/>
        <v>345</v>
      </c>
      <c r="AY258" s="184">
        <f t="shared" si="774"/>
        <v>1862</v>
      </c>
      <c r="AZ258" s="182">
        <f t="shared" si="775"/>
        <v>1231</v>
      </c>
      <c r="BA258" s="183">
        <f t="shared" si="775"/>
        <v>4214</v>
      </c>
      <c r="BB258" s="180">
        <f t="shared" si="775"/>
        <v>1854</v>
      </c>
      <c r="BC258" s="184">
        <f t="shared" si="775"/>
        <v>2216</v>
      </c>
      <c r="BD258" s="182">
        <f t="shared" si="775"/>
        <v>5231</v>
      </c>
      <c r="BE258" s="180">
        <f t="shared" si="775"/>
        <v>3358</v>
      </c>
      <c r="BF258" s="164">
        <f>SUM(AF258,AH258,AJ258,AL258,AN258,AP258,AR258,AT258,AV258,AX258,AZ258,BB258,BD258)</f>
        <v>31034</v>
      </c>
      <c r="BG258" s="165">
        <f>SUM(AG258,AI258,AK258,AM258,AO258,AQ258,AS258,AU258,AW258,AY258,BA258,BC258,BE258)</f>
        <v>35882</v>
      </c>
      <c r="BI258" s="131" t="s">
        <v>17</v>
      </c>
      <c r="BJ258" s="123">
        <f t="shared" ref="BJ258:BJ280" si="803">B258/$AB258</f>
        <v>0.22680412371134021</v>
      </c>
      <c r="BK258" s="124">
        <f t="shared" ref="BK258:BK280" si="804">C258/$AC258</f>
        <v>0</v>
      </c>
      <c r="BL258" s="125">
        <f t="shared" si="776"/>
        <v>0.13855670103092785</v>
      </c>
      <c r="BM258" s="126">
        <f t="shared" si="777"/>
        <v>8.5763293310463125E-3</v>
      </c>
      <c r="BN258" s="123">
        <f t="shared" si="778"/>
        <v>0.24742268041237114</v>
      </c>
      <c r="BO258" s="124">
        <f t="shared" si="779"/>
        <v>8.5763293310463125E-3</v>
      </c>
      <c r="BP258" s="125">
        <f t="shared" si="780"/>
        <v>0.21814432989690721</v>
      </c>
      <c r="BQ258" s="126">
        <f t="shared" si="781"/>
        <v>8.0617495711835338E-2</v>
      </c>
      <c r="BR258" s="123">
        <f t="shared" si="782"/>
        <v>6.5979381443298972E-3</v>
      </c>
      <c r="BS258" s="124">
        <f t="shared" si="783"/>
        <v>5.4888507718696397E-2</v>
      </c>
      <c r="BT258" s="125">
        <f t="shared" si="784"/>
        <v>1.8144329896907216E-2</v>
      </c>
      <c r="BU258" s="123">
        <f t="shared" si="785"/>
        <v>0.18353344768439109</v>
      </c>
      <c r="BV258" s="127">
        <f t="shared" si="786"/>
        <v>7.7938144329896902E-2</v>
      </c>
      <c r="BW258" s="128">
        <f t="shared" si="787"/>
        <v>0.24356775300171526</v>
      </c>
      <c r="BX258" s="123">
        <f t="shared" si="788"/>
        <v>3.7938144329896908E-2</v>
      </c>
      <c r="BY258" s="124">
        <f t="shared" si="789"/>
        <v>0.14408233276157806</v>
      </c>
      <c r="BZ258" s="125">
        <f t="shared" si="790"/>
        <v>2.0206185567010308E-2</v>
      </c>
      <c r="CA258" s="126">
        <f t="shared" si="791"/>
        <v>0.13893653516295026</v>
      </c>
      <c r="CB258" s="123">
        <f t="shared" si="792"/>
        <v>1.2371134020618556E-3</v>
      </c>
      <c r="CC258" s="124">
        <f t="shared" si="793"/>
        <v>7.8902229845626073E-2</v>
      </c>
      <c r="CD258" s="125">
        <f t="shared" si="794"/>
        <v>6.5979381443298972E-3</v>
      </c>
      <c r="CE258" s="126">
        <f t="shared" si="795"/>
        <v>5.8319039451114926E-2</v>
      </c>
      <c r="CF258" s="123">
        <f t="shared" si="796"/>
        <v>4.1237113402061858E-4</v>
      </c>
      <c r="CG258" s="124">
        <f t="shared" si="797"/>
        <v>0</v>
      </c>
      <c r="CH258" s="125">
        <f t="shared" si="798"/>
        <v>0</v>
      </c>
      <c r="CI258" s="123">
        <f t="shared" si="799"/>
        <v>0</v>
      </c>
      <c r="CJ258" s="129">
        <f t="shared" ref="CJ258" si="805">AB258/AB281</f>
        <v>5.7676985099121168E-3</v>
      </c>
      <c r="CK258" s="130">
        <f t="shared" ref="CK258" si="806">AC258/AC281</f>
        <v>1.390303171942108E-3</v>
      </c>
    </row>
    <row r="259" spans="1:89" ht="13.8" thickBot="1" x14ac:dyDescent="0.3">
      <c r="A259" s="139" t="s">
        <v>18</v>
      </c>
      <c r="B259" s="187">
        <v>2548</v>
      </c>
      <c r="C259" s="188">
        <v>571</v>
      </c>
      <c r="D259" s="189">
        <v>1397</v>
      </c>
      <c r="E259" s="190">
        <v>374</v>
      </c>
      <c r="F259" s="187">
        <v>2501</v>
      </c>
      <c r="G259" s="191">
        <v>602</v>
      </c>
      <c r="H259" s="189">
        <v>2455</v>
      </c>
      <c r="I259" s="190">
        <v>953</v>
      </c>
      <c r="J259" s="187">
        <v>118</v>
      </c>
      <c r="K259" s="191">
        <v>313</v>
      </c>
      <c r="L259" s="189">
        <v>671</v>
      </c>
      <c r="M259" s="187">
        <v>1375</v>
      </c>
      <c r="N259" s="192">
        <v>1845</v>
      </c>
      <c r="O259" s="193">
        <v>1980</v>
      </c>
      <c r="P259" s="187">
        <v>1074</v>
      </c>
      <c r="Q259" s="191">
        <v>1115</v>
      </c>
      <c r="R259" s="189">
        <v>1332</v>
      </c>
      <c r="S259" s="190">
        <v>1240</v>
      </c>
      <c r="T259" s="187">
        <v>176</v>
      </c>
      <c r="U259" s="191">
        <v>619</v>
      </c>
      <c r="V259" s="189">
        <v>985</v>
      </c>
      <c r="W259" s="190">
        <v>1661</v>
      </c>
      <c r="X259" s="187">
        <v>914</v>
      </c>
      <c r="Y259" s="191">
        <v>911</v>
      </c>
      <c r="Z259" s="189">
        <v>2576</v>
      </c>
      <c r="AA259" s="187">
        <v>1761</v>
      </c>
      <c r="AB259" s="162">
        <f t="shared" si="772"/>
        <v>18592</v>
      </c>
      <c r="AC259" s="165">
        <f t="shared" si="802"/>
        <v>13475</v>
      </c>
      <c r="AE259" s="254"/>
      <c r="AF259" s="120"/>
      <c r="AG259" s="188"/>
      <c r="AH259" s="189"/>
      <c r="AI259" s="190"/>
      <c r="AJ259" s="187"/>
      <c r="AK259" s="191"/>
      <c r="AL259" s="189"/>
      <c r="AM259" s="190"/>
      <c r="AN259" s="187"/>
      <c r="AO259" s="191"/>
      <c r="AP259" s="189"/>
      <c r="AQ259" s="187"/>
      <c r="AR259" s="192"/>
      <c r="AS259" s="193"/>
      <c r="AT259" s="187"/>
      <c r="AU259" s="191"/>
      <c r="AV259" s="189"/>
      <c r="AW259" s="190"/>
      <c r="AX259" s="187"/>
      <c r="AY259" s="191"/>
      <c r="AZ259" s="189"/>
      <c r="BA259" s="190"/>
      <c r="BB259" s="187"/>
      <c r="BC259" s="191"/>
      <c r="BD259" s="189"/>
      <c r="BE259" s="187"/>
      <c r="BF259" s="164"/>
      <c r="BG259" s="165"/>
      <c r="BI259" s="139" t="s">
        <v>18</v>
      </c>
      <c r="BJ259" s="123">
        <f t="shared" si="803"/>
        <v>0.13704819277108435</v>
      </c>
      <c r="BK259" s="124">
        <f t="shared" si="804"/>
        <v>4.2374768089053806E-2</v>
      </c>
      <c r="BL259" s="125">
        <f t="shared" si="776"/>
        <v>7.513984509466437E-2</v>
      </c>
      <c r="BM259" s="126">
        <f t="shared" si="777"/>
        <v>2.7755102040816326E-2</v>
      </c>
      <c r="BN259" s="123">
        <f t="shared" si="778"/>
        <v>0.13452022375215147</v>
      </c>
      <c r="BO259" s="124">
        <f t="shared" si="779"/>
        <v>4.4675324675324674E-2</v>
      </c>
      <c r="BP259" s="125">
        <f t="shared" si="780"/>
        <v>0.1320460413080895</v>
      </c>
      <c r="BQ259" s="126">
        <f t="shared" si="781"/>
        <v>7.0723562152133587E-2</v>
      </c>
      <c r="BR259" s="123">
        <f t="shared" si="782"/>
        <v>6.3468158347676417E-3</v>
      </c>
      <c r="BS259" s="124">
        <f t="shared" si="783"/>
        <v>2.3228200371057516E-2</v>
      </c>
      <c r="BT259" s="125">
        <f t="shared" si="784"/>
        <v>3.6090791738382103E-2</v>
      </c>
      <c r="BU259" s="123">
        <f t="shared" si="785"/>
        <v>0.10204081632653061</v>
      </c>
      <c r="BV259" s="127">
        <f t="shared" si="786"/>
        <v>9.9236230636833053E-2</v>
      </c>
      <c r="BW259" s="128">
        <f t="shared" si="787"/>
        <v>0.14693877551020409</v>
      </c>
      <c r="BX259" s="123">
        <f t="shared" si="788"/>
        <v>5.7766781411359727E-2</v>
      </c>
      <c r="BY259" s="124">
        <f t="shared" si="789"/>
        <v>8.2745825602968462E-2</v>
      </c>
      <c r="BZ259" s="125">
        <f t="shared" si="790"/>
        <v>7.1643717728055084E-2</v>
      </c>
      <c r="CA259" s="126">
        <f t="shared" si="791"/>
        <v>9.2022263450834876E-2</v>
      </c>
      <c r="CB259" s="123">
        <f t="shared" si="792"/>
        <v>9.4664371772805508E-3</v>
      </c>
      <c r="CC259" s="124">
        <f t="shared" si="793"/>
        <v>4.5936920222634507E-2</v>
      </c>
      <c r="CD259" s="125">
        <f t="shared" si="794"/>
        <v>5.297977624784854E-2</v>
      </c>
      <c r="CE259" s="126">
        <f t="shared" si="795"/>
        <v>0.12326530612244897</v>
      </c>
      <c r="CF259" s="123">
        <f t="shared" si="796"/>
        <v>4.9160929432013771E-2</v>
      </c>
      <c r="CG259" s="124">
        <f t="shared" si="797"/>
        <v>6.7606679035250458E-2</v>
      </c>
      <c r="CH259" s="125">
        <f t="shared" si="798"/>
        <v>0.13855421686746988</v>
      </c>
      <c r="CI259" s="123">
        <f t="shared" si="799"/>
        <v>0.13068645640074211</v>
      </c>
      <c r="CJ259" s="129">
        <f t="shared" ref="CJ259" si="807">AB259/AB281</f>
        <v>4.4219814720117968E-2</v>
      </c>
      <c r="CK259" s="130">
        <f t="shared" ref="CK259" si="808">AC259/AC281</f>
        <v>3.2134365766586459E-2</v>
      </c>
    </row>
    <row r="260" spans="1:89" ht="14.4" thickTop="1" thickBot="1" x14ac:dyDescent="0.3">
      <c r="A260" s="131" t="s">
        <v>19</v>
      </c>
      <c r="B260" s="180">
        <v>4483</v>
      </c>
      <c r="C260" s="181">
        <v>1474</v>
      </c>
      <c r="D260" s="182">
        <v>2072</v>
      </c>
      <c r="E260" s="183">
        <v>968</v>
      </c>
      <c r="F260" s="180">
        <v>3267</v>
      </c>
      <c r="G260" s="184">
        <v>1330</v>
      </c>
      <c r="H260" s="182">
        <v>3185</v>
      </c>
      <c r="I260" s="183">
        <v>1961</v>
      </c>
      <c r="J260" s="180">
        <v>275</v>
      </c>
      <c r="K260" s="184">
        <v>811</v>
      </c>
      <c r="L260" s="182">
        <v>1116</v>
      </c>
      <c r="M260" s="180">
        <v>2458</v>
      </c>
      <c r="N260" s="185">
        <v>3184</v>
      </c>
      <c r="O260" s="186">
        <v>2959</v>
      </c>
      <c r="P260" s="180">
        <v>1935</v>
      </c>
      <c r="Q260" s="184">
        <v>1698</v>
      </c>
      <c r="R260" s="182">
        <v>2437</v>
      </c>
      <c r="S260" s="183">
        <v>1617</v>
      </c>
      <c r="T260" s="180">
        <v>411</v>
      </c>
      <c r="U260" s="184">
        <v>860</v>
      </c>
      <c r="V260" s="182">
        <v>1645</v>
      </c>
      <c r="W260" s="183">
        <v>2234</v>
      </c>
      <c r="X260" s="180">
        <v>1968</v>
      </c>
      <c r="Y260" s="184">
        <v>1119</v>
      </c>
      <c r="Z260" s="182">
        <v>4378</v>
      </c>
      <c r="AA260" s="180">
        <v>2369</v>
      </c>
      <c r="AB260" s="162">
        <f t="shared" si="772"/>
        <v>30356</v>
      </c>
      <c r="AC260" s="165">
        <f t="shared" si="802"/>
        <v>21858</v>
      </c>
      <c r="AE260" s="251" t="s">
        <v>13</v>
      </c>
      <c r="AF260" s="14">
        <f t="shared" ref="AF260:BG260" si="809">SUM(AF257:AF259)</f>
        <v>9668</v>
      </c>
      <c r="AG260" s="1">
        <f t="shared" si="809"/>
        <v>3620</v>
      </c>
      <c r="AH260" s="14">
        <f t="shared" si="809"/>
        <v>3829</v>
      </c>
      <c r="AI260" s="1">
        <f t="shared" si="809"/>
        <v>2940</v>
      </c>
      <c r="AJ260" s="14">
        <f t="shared" si="809"/>
        <v>6352</v>
      </c>
      <c r="AK260" s="1">
        <f t="shared" si="809"/>
        <v>3295</v>
      </c>
      <c r="AL260" s="14">
        <f t="shared" si="809"/>
        <v>7730</v>
      </c>
      <c r="AM260" s="1">
        <f t="shared" si="809"/>
        <v>5637</v>
      </c>
      <c r="AN260" s="14">
        <f t="shared" si="809"/>
        <v>654</v>
      </c>
      <c r="AO260" s="1">
        <f t="shared" si="809"/>
        <v>2535</v>
      </c>
      <c r="AP260" s="14">
        <f t="shared" si="809"/>
        <v>2297</v>
      </c>
      <c r="AQ260" s="1">
        <f t="shared" si="809"/>
        <v>9106</v>
      </c>
      <c r="AR260" s="14">
        <f t="shared" si="809"/>
        <v>6245</v>
      </c>
      <c r="AS260" s="1">
        <f t="shared" si="809"/>
        <v>10180</v>
      </c>
      <c r="AT260" s="14">
        <f t="shared" si="809"/>
        <v>5013</v>
      </c>
      <c r="AU260" s="1">
        <f t="shared" si="809"/>
        <v>5567</v>
      </c>
      <c r="AV260" s="14">
        <f t="shared" si="809"/>
        <v>6032</v>
      </c>
      <c r="AW260" s="1">
        <f t="shared" si="809"/>
        <v>4817</v>
      </c>
      <c r="AX260" s="14">
        <f t="shared" si="809"/>
        <v>836</v>
      </c>
      <c r="AY260" s="1">
        <f t="shared" si="809"/>
        <v>4158</v>
      </c>
      <c r="AZ260" s="14">
        <f t="shared" si="809"/>
        <v>2771</v>
      </c>
      <c r="BA260" s="1">
        <f t="shared" si="809"/>
        <v>9297</v>
      </c>
      <c r="BB260" s="14">
        <f t="shared" si="809"/>
        <v>4164</v>
      </c>
      <c r="BC260" s="1">
        <f t="shared" si="809"/>
        <v>4767</v>
      </c>
      <c r="BD260" s="14">
        <f t="shared" si="809"/>
        <v>10482</v>
      </c>
      <c r="BE260" s="1">
        <f t="shared" si="809"/>
        <v>7149</v>
      </c>
      <c r="BF260" s="166">
        <f t="shared" si="809"/>
        <v>66073</v>
      </c>
      <c r="BG260" s="167">
        <f t="shared" si="809"/>
        <v>73068</v>
      </c>
      <c r="BI260" s="131" t="s">
        <v>19</v>
      </c>
      <c r="BJ260" s="123">
        <f t="shared" si="803"/>
        <v>0.1476808538674397</v>
      </c>
      <c r="BK260" s="124">
        <f t="shared" si="804"/>
        <v>6.7435263976576079E-2</v>
      </c>
      <c r="BL260" s="125">
        <f t="shared" si="776"/>
        <v>6.8256687310581099E-2</v>
      </c>
      <c r="BM260" s="126">
        <f t="shared" si="777"/>
        <v>4.4285844999542502E-2</v>
      </c>
      <c r="BN260" s="123">
        <f t="shared" si="778"/>
        <v>0.10762287521412571</v>
      </c>
      <c r="BO260" s="124">
        <f t="shared" si="779"/>
        <v>6.0847287034495379E-2</v>
      </c>
      <c r="BP260" s="125">
        <f t="shared" si="780"/>
        <v>0.10492159704835947</v>
      </c>
      <c r="BQ260" s="126">
        <f t="shared" si="781"/>
        <v>8.9715435995974008E-2</v>
      </c>
      <c r="BR260" s="123">
        <f t="shared" si="782"/>
        <v>9.0591645803136112E-3</v>
      </c>
      <c r="BS260" s="124">
        <f t="shared" si="783"/>
        <v>3.7103120139079515E-2</v>
      </c>
      <c r="BT260" s="125">
        <f t="shared" si="784"/>
        <v>3.6763736987745418E-2</v>
      </c>
      <c r="BU260" s="123">
        <f t="shared" si="785"/>
        <v>0.11245310641412755</v>
      </c>
      <c r="BV260" s="127">
        <f t="shared" si="786"/>
        <v>0.10488865463170378</v>
      </c>
      <c r="BW260" s="128">
        <f t="shared" si="787"/>
        <v>0.13537377619178334</v>
      </c>
      <c r="BX260" s="123">
        <f t="shared" si="788"/>
        <v>6.3743576228752138E-2</v>
      </c>
      <c r="BY260" s="124">
        <f t="shared" si="789"/>
        <v>7.7683228108701624E-2</v>
      </c>
      <c r="BZ260" s="125">
        <f t="shared" si="790"/>
        <v>8.0280669389906439E-2</v>
      </c>
      <c r="CA260" s="126">
        <f t="shared" si="791"/>
        <v>7.3977491078781224E-2</v>
      </c>
      <c r="CB260" s="123">
        <f t="shared" si="792"/>
        <v>1.3539333245486888E-2</v>
      </c>
      <c r="CC260" s="124">
        <f t="shared" si="793"/>
        <v>3.9344862292981973E-2</v>
      </c>
      <c r="CD260" s="125">
        <f t="shared" si="794"/>
        <v>5.4190275398603244E-2</v>
      </c>
      <c r="CE260" s="126">
        <f t="shared" si="795"/>
        <v>0.10220514228200202</v>
      </c>
      <c r="CF260" s="123">
        <f t="shared" si="796"/>
        <v>6.4830675978389776E-2</v>
      </c>
      <c r="CG260" s="124">
        <f t="shared" si="797"/>
        <v>5.1194070820752127E-2</v>
      </c>
      <c r="CH260" s="125">
        <f t="shared" si="798"/>
        <v>0.14422190011859271</v>
      </c>
      <c r="CI260" s="123">
        <f t="shared" si="799"/>
        <v>0.10838137066520268</v>
      </c>
      <c r="CJ260" s="129">
        <f t="shared" ref="CJ260" si="810">AB260/AB281</f>
        <v>7.2199693182223593E-2</v>
      </c>
      <c r="CK260" s="130">
        <f t="shared" ref="CK260" si="811">AC260/AC281</f>
        <v>5.2125637619743738E-2</v>
      </c>
    </row>
    <row r="261" spans="1:89" ht="13.8" thickTop="1" x14ac:dyDescent="0.25">
      <c r="A261" s="139" t="s">
        <v>20</v>
      </c>
      <c r="B261" s="266">
        <v>5446</v>
      </c>
      <c r="C261" s="267">
        <v>2044</v>
      </c>
      <c r="D261" s="268">
        <v>1976</v>
      </c>
      <c r="E261" s="269">
        <v>1431</v>
      </c>
      <c r="F261" s="266">
        <v>3223</v>
      </c>
      <c r="G261" s="270">
        <v>1819</v>
      </c>
      <c r="H261" s="268">
        <v>3682</v>
      </c>
      <c r="I261" s="269">
        <v>2819</v>
      </c>
      <c r="J261" s="266">
        <v>347</v>
      </c>
      <c r="K261" s="270">
        <v>1228</v>
      </c>
      <c r="L261" s="268">
        <v>1285</v>
      </c>
      <c r="M261" s="266">
        <v>4049</v>
      </c>
      <c r="N261" s="271">
        <v>3523</v>
      </c>
      <c r="O261" s="272">
        <v>4692</v>
      </c>
      <c r="P261" s="266">
        <v>2859</v>
      </c>
      <c r="Q261" s="270">
        <v>2819</v>
      </c>
      <c r="R261" s="268">
        <v>3106</v>
      </c>
      <c r="S261" s="269">
        <v>2564</v>
      </c>
      <c r="T261" s="266">
        <v>491</v>
      </c>
      <c r="U261" s="270">
        <v>2296</v>
      </c>
      <c r="V261" s="268">
        <v>1540</v>
      </c>
      <c r="W261" s="269">
        <v>5083</v>
      </c>
      <c r="X261" s="266">
        <v>2310</v>
      </c>
      <c r="Y261" s="270">
        <v>2551</v>
      </c>
      <c r="Z261" s="268">
        <v>5251</v>
      </c>
      <c r="AA261" s="266">
        <v>3791</v>
      </c>
      <c r="AB261" s="162">
        <f t="shared" si="772"/>
        <v>35039</v>
      </c>
      <c r="AC261" s="165">
        <f t="shared" si="802"/>
        <v>37186</v>
      </c>
      <c r="BI261" s="139" t="s">
        <v>20</v>
      </c>
      <c r="BJ261" s="123">
        <f t="shared" si="803"/>
        <v>0.15542681012585977</v>
      </c>
      <c r="BK261" s="124">
        <f t="shared" si="804"/>
        <v>5.4966923035551014E-2</v>
      </c>
      <c r="BL261" s="125">
        <f t="shared" si="776"/>
        <v>5.6394303490396418E-2</v>
      </c>
      <c r="BM261" s="126">
        <f t="shared" si="777"/>
        <v>3.8482224493088794E-2</v>
      </c>
      <c r="BN261" s="123">
        <f t="shared" si="778"/>
        <v>9.1983218699163788E-2</v>
      </c>
      <c r="BO261" s="124">
        <f t="shared" si="779"/>
        <v>4.8916258807077929E-2</v>
      </c>
      <c r="BP261" s="125">
        <f t="shared" si="780"/>
        <v>0.10508290761722652</v>
      </c>
      <c r="BQ261" s="126">
        <f t="shared" si="781"/>
        <v>7.5808099822513852E-2</v>
      </c>
      <c r="BR261" s="123">
        <f t="shared" si="782"/>
        <v>9.9032506635463348E-3</v>
      </c>
      <c r="BS261" s="124">
        <f t="shared" si="783"/>
        <v>3.3023180766955304E-2</v>
      </c>
      <c r="BT261" s="125">
        <f t="shared" si="784"/>
        <v>3.6673421045121148E-2</v>
      </c>
      <c r="BU261" s="123">
        <f t="shared" si="785"/>
        <v>0.10888506427150002</v>
      </c>
      <c r="BV261" s="127">
        <f t="shared" si="786"/>
        <v>0.10054510688090414</v>
      </c>
      <c r="BW261" s="128">
        <f t="shared" si="787"/>
        <v>0.12617651804442531</v>
      </c>
      <c r="BX261" s="123">
        <f t="shared" si="788"/>
        <v>8.1594794371985496E-2</v>
      </c>
      <c r="BY261" s="124">
        <f t="shared" si="789"/>
        <v>7.5808099822513852E-2</v>
      </c>
      <c r="BZ261" s="125">
        <f t="shared" si="790"/>
        <v>8.8644082308285049E-2</v>
      </c>
      <c r="CA261" s="126">
        <f t="shared" si="791"/>
        <v>6.8950680363577696E-2</v>
      </c>
      <c r="CB261" s="123">
        <f t="shared" si="792"/>
        <v>1.40129569907817E-2</v>
      </c>
      <c r="CC261" s="124">
        <f t="shared" si="793"/>
        <v>6.1743666971440868E-2</v>
      </c>
      <c r="CD261" s="125">
        <f t="shared" si="794"/>
        <v>4.3951025999600442E-2</v>
      </c>
      <c r="CE261" s="126">
        <f t="shared" si="795"/>
        <v>0.13669122788146076</v>
      </c>
      <c r="CF261" s="123">
        <f t="shared" si="796"/>
        <v>6.5926538999400666E-2</v>
      </c>
      <c r="CG261" s="124">
        <f t="shared" si="797"/>
        <v>6.8601086430377017E-2</v>
      </c>
      <c r="CH261" s="125">
        <f t="shared" si="798"/>
        <v>0.14986158280772854</v>
      </c>
      <c r="CI261" s="123">
        <f t="shared" si="799"/>
        <v>0.10194696928951756</v>
      </c>
      <c r="CJ261" s="129">
        <f t="shared" ref="CJ261" si="812">AB261/AB281</f>
        <v>8.333789199538584E-2</v>
      </c>
      <c r="CK261" s="130">
        <f t="shared" ref="CK261" si="813">AC261/AC281</f>
        <v>8.8678925817906054E-2</v>
      </c>
    </row>
    <row r="262" spans="1:89" ht="13.8" thickBot="1" x14ac:dyDescent="0.3">
      <c r="A262" s="131" t="s">
        <v>21</v>
      </c>
      <c r="B262" s="273">
        <v>4222</v>
      </c>
      <c r="C262" s="274">
        <v>1576</v>
      </c>
      <c r="D262" s="275">
        <v>1853</v>
      </c>
      <c r="E262" s="276">
        <v>1509</v>
      </c>
      <c r="F262" s="273">
        <v>3129</v>
      </c>
      <c r="G262" s="277">
        <v>1476</v>
      </c>
      <c r="H262" s="275">
        <v>4048</v>
      </c>
      <c r="I262" s="276">
        <v>2818</v>
      </c>
      <c r="J262" s="273">
        <v>307</v>
      </c>
      <c r="K262" s="277">
        <v>1307</v>
      </c>
      <c r="L262" s="275">
        <v>1012</v>
      </c>
      <c r="M262" s="273">
        <v>5057</v>
      </c>
      <c r="N262" s="278">
        <v>2722</v>
      </c>
      <c r="O262" s="279">
        <v>5488</v>
      </c>
      <c r="P262" s="273">
        <v>2154</v>
      </c>
      <c r="Q262" s="277">
        <v>2748</v>
      </c>
      <c r="R262" s="275">
        <v>2926</v>
      </c>
      <c r="S262" s="276">
        <v>2253</v>
      </c>
      <c r="T262" s="273">
        <v>345</v>
      </c>
      <c r="U262" s="277">
        <v>1862</v>
      </c>
      <c r="V262" s="275">
        <v>1231</v>
      </c>
      <c r="W262" s="276">
        <v>4214</v>
      </c>
      <c r="X262" s="273">
        <v>1854</v>
      </c>
      <c r="Y262" s="277">
        <v>2216</v>
      </c>
      <c r="Z262" s="275">
        <v>5231</v>
      </c>
      <c r="AA262" s="273">
        <v>3358</v>
      </c>
      <c r="AB262" s="162">
        <f t="shared" si="772"/>
        <v>31034</v>
      </c>
      <c r="AC262" s="165">
        <f t="shared" si="802"/>
        <v>35882</v>
      </c>
      <c r="AE262" t="s">
        <v>85</v>
      </c>
      <c r="BI262" s="131" t="s">
        <v>21</v>
      </c>
      <c r="BJ262" s="123">
        <f t="shared" si="803"/>
        <v>0.13604433846748729</v>
      </c>
      <c r="BK262" s="124">
        <f t="shared" si="804"/>
        <v>4.3921743492558944E-2</v>
      </c>
      <c r="BL262" s="125">
        <f t="shared" si="776"/>
        <v>5.970870657988013E-2</v>
      </c>
      <c r="BM262" s="126">
        <f t="shared" si="777"/>
        <v>4.2054512011593555E-2</v>
      </c>
      <c r="BN262" s="123">
        <f t="shared" si="778"/>
        <v>0.10082490172069343</v>
      </c>
      <c r="BO262" s="124">
        <f t="shared" si="779"/>
        <v>4.1134830834401649E-2</v>
      </c>
      <c r="BP262" s="125">
        <f t="shared" si="780"/>
        <v>0.1304375845846491</v>
      </c>
      <c r="BQ262" s="126">
        <f t="shared" si="781"/>
        <v>7.8535198706872533E-2</v>
      </c>
      <c r="BR262" s="123">
        <f t="shared" si="782"/>
        <v>9.8923761036282792E-3</v>
      </c>
      <c r="BS262" s="124">
        <f t="shared" si="783"/>
        <v>3.6424948442115822E-2</v>
      </c>
      <c r="BT262" s="125">
        <f t="shared" si="784"/>
        <v>3.2609396146162276E-2</v>
      </c>
      <c r="BU262" s="123">
        <f t="shared" si="785"/>
        <v>0.14093417312301432</v>
      </c>
      <c r="BV262" s="127">
        <f t="shared" si="786"/>
        <v>8.7710253270606428E-2</v>
      </c>
      <c r="BW262" s="128">
        <f t="shared" si="787"/>
        <v>0.15294576667967225</v>
      </c>
      <c r="BX262" s="123">
        <f t="shared" si="788"/>
        <v>6.9407746342720886E-2</v>
      </c>
      <c r="BY262" s="124">
        <f t="shared" si="789"/>
        <v>7.6584359846162423E-2</v>
      </c>
      <c r="BZ262" s="125">
        <f t="shared" si="790"/>
        <v>9.4283688857382225E-2</v>
      </c>
      <c r="CA262" s="126">
        <f t="shared" si="791"/>
        <v>6.2789142188283825E-2</v>
      </c>
      <c r="CB262" s="123">
        <f t="shared" si="792"/>
        <v>1.1116839595282594E-2</v>
      </c>
      <c r="CC262" s="124">
        <f t="shared" si="793"/>
        <v>5.1892313694888802E-2</v>
      </c>
      <c r="CD262" s="125">
        <f t="shared" si="794"/>
        <v>3.9666172584906879E-2</v>
      </c>
      <c r="CE262" s="126">
        <f t="shared" si="795"/>
        <v>0.11744049941474834</v>
      </c>
      <c r="CF262" s="123">
        <f t="shared" si="796"/>
        <v>5.9740929303344716E-2</v>
      </c>
      <c r="CG262" s="124">
        <f t="shared" si="797"/>
        <v>6.175798450476562E-2</v>
      </c>
      <c r="CH262" s="125">
        <f t="shared" si="798"/>
        <v>0.16855706644325577</v>
      </c>
      <c r="CI262" s="123">
        <f t="shared" si="799"/>
        <v>9.3584527060921907E-2</v>
      </c>
      <c r="CJ262" s="129">
        <f t="shared" ref="CJ262" si="814">AB262/AB281</f>
        <v>7.3812270332623761E-2</v>
      </c>
      <c r="CK262" s="130">
        <f t="shared" ref="CK262" si="815">AC262/AC281</f>
        <v>8.55692254127388E-2</v>
      </c>
    </row>
    <row r="263" spans="1:89" ht="14.4" thickTop="1" thickBot="1" x14ac:dyDescent="0.3">
      <c r="A263" s="139" t="s">
        <v>22</v>
      </c>
      <c r="B263" s="187">
        <v>2857</v>
      </c>
      <c r="C263" s="188">
        <v>1484</v>
      </c>
      <c r="D263" s="189">
        <v>1387</v>
      </c>
      <c r="E263" s="190">
        <v>920</v>
      </c>
      <c r="F263" s="187">
        <v>2255</v>
      </c>
      <c r="G263" s="191">
        <v>1063</v>
      </c>
      <c r="H263" s="189">
        <v>3194</v>
      </c>
      <c r="I263" s="190">
        <v>2262</v>
      </c>
      <c r="J263" s="187">
        <v>290</v>
      </c>
      <c r="K263" s="191">
        <v>998</v>
      </c>
      <c r="L263" s="189">
        <v>828</v>
      </c>
      <c r="M263" s="187">
        <v>2999</v>
      </c>
      <c r="N263" s="192">
        <v>2192</v>
      </c>
      <c r="O263" s="193">
        <v>3647</v>
      </c>
      <c r="P263" s="187">
        <v>1494</v>
      </c>
      <c r="Q263" s="191">
        <v>1652</v>
      </c>
      <c r="R263" s="189">
        <v>2365</v>
      </c>
      <c r="S263" s="190">
        <v>1573</v>
      </c>
      <c r="T263" s="187">
        <v>259</v>
      </c>
      <c r="U263" s="191">
        <v>851</v>
      </c>
      <c r="V263" s="189">
        <v>943</v>
      </c>
      <c r="W263" s="190">
        <v>3492</v>
      </c>
      <c r="X263" s="187">
        <v>1496</v>
      </c>
      <c r="Y263" s="191">
        <v>1313</v>
      </c>
      <c r="Z263" s="189">
        <v>3879</v>
      </c>
      <c r="AA263" s="187">
        <v>3025</v>
      </c>
      <c r="AB263" s="162">
        <f t="shared" si="772"/>
        <v>23439</v>
      </c>
      <c r="AC263" s="165">
        <f t="shared" si="802"/>
        <v>25279</v>
      </c>
      <c r="AE263" s="296" t="s">
        <v>0</v>
      </c>
      <c r="AF263" s="298" t="s">
        <v>1</v>
      </c>
      <c r="AG263" s="299"/>
      <c r="AH263" s="298" t="s">
        <v>2</v>
      </c>
      <c r="AI263" s="299"/>
      <c r="AJ263" s="298" t="s">
        <v>3</v>
      </c>
      <c r="AK263" s="299"/>
      <c r="AL263" s="298" t="s">
        <v>4</v>
      </c>
      <c r="AM263" s="299"/>
      <c r="AN263" s="298" t="s">
        <v>5</v>
      </c>
      <c r="AO263" s="299"/>
      <c r="AP263" s="298" t="s">
        <v>6</v>
      </c>
      <c r="AQ263" s="299"/>
      <c r="AR263" s="298" t="s">
        <v>7</v>
      </c>
      <c r="AS263" s="299"/>
      <c r="AT263" s="298" t="s">
        <v>8</v>
      </c>
      <c r="AU263" s="299"/>
      <c r="AV263" s="298" t="s">
        <v>9</v>
      </c>
      <c r="AW263" s="299"/>
      <c r="AX263" s="298" t="s">
        <v>10</v>
      </c>
      <c r="AY263" s="299"/>
      <c r="AZ263" s="298" t="s">
        <v>11</v>
      </c>
      <c r="BA263" s="299"/>
      <c r="BB263" s="298" t="s">
        <v>12</v>
      </c>
      <c r="BC263" s="299"/>
      <c r="BD263" s="300" t="s">
        <v>40</v>
      </c>
      <c r="BE263" s="301"/>
      <c r="BF263" s="302" t="s">
        <v>41</v>
      </c>
      <c r="BG263" s="303"/>
      <c r="BI263" s="139" t="s">
        <v>22</v>
      </c>
      <c r="BJ263" s="123">
        <f t="shared" si="803"/>
        <v>0.12189086565126499</v>
      </c>
      <c r="BK263" s="124">
        <f t="shared" si="804"/>
        <v>5.8704853831243325E-2</v>
      </c>
      <c r="BL263" s="125">
        <f t="shared" si="776"/>
        <v>5.9174879474380306E-2</v>
      </c>
      <c r="BM263" s="126">
        <f t="shared" si="777"/>
        <v>3.6393844693223626E-2</v>
      </c>
      <c r="BN263" s="123">
        <f t="shared" si="778"/>
        <v>9.6207176074064593E-2</v>
      </c>
      <c r="BO263" s="124">
        <f t="shared" si="779"/>
        <v>4.2050714031409468E-2</v>
      </c>
      <c r="BP263" s="125">
        <f t="shared" si="780"/>
        <v>0.13626861214215624</v>
      </c>
      <c r="BQ263" s="126">
        <f t="shared" si="781"/>
        <v>8.9481387713121557E-2</v>
      </c>
      <c r="BR263" s="123">
        <f t="shared" si="782"/>
        <v>1.237254149067793E-2</v>
      </c>
      <c r="BS263" s="124">
        <f t="shared" si="783"/>
        <v>3.9479409786779537E-2</v>
      </c>
      <c r="BT263" s="125">
        <f t="shared" si="784"/>
        <v>3.5325739152694227E-2</v>
      </c>
      <c r="BU263" s="123">
        <f t="shared" si="785"/>
        <v>0.11863602199454093</v>
      </c>
      <c r="BV263" s="127">
        <f t="shared" si="786"/>
        <v>9.3519348095055244E-2</v>
      </c>
      <c r="BW263" s="128">
        <f t="shared" si="787"/>
        <v>0.14426994738715931</v>
      </c>
      <c r="BX263" s="123">
        <f t="shared" si="788"/>
        <v>6.3739920645078718E-2</v>
      </c>
      <c r="BY263" s="124">
        <f t="shared" si="789"/>
        <v>6.5350686340440681E-2</v>
      </c>
      <c r="BZ263" s="125">
        <f t="shared" si="790"/>
        <v>0.10090020905328725</v>
      </c>
      <c r="CA263" s="126">
        <f t="shared" si="791"/>
        <v>6.2225562720044307E-2</v>
      </c>
      <c r="CB263" s="123">
        <f t="shared" si="792"/>
        <v>1.1049959469260634E-2</v>
      </c>
      <c r="CC263" s="124">
        <f t="shared" si="793"/>
        <v>3.3664306341231853E-2</v>
      </c>
      <c r="CD263" s="125">
        <f t="shared" si="794"/>
        <v>4.0232091812790645E-2</v>
      </c>
      <c r="CE263" s="126">
        <f t="shared" si="795"/>
        <v>0.13813837572688792</v>
      </c>
      <c r="CF263" s="123">
        <f t="shared" si="796"/>
        <v>6.3825248517428212E-2</v>
      </c>
      <c r="CG263" s="124">
        <f t="shared" si="797"/>
        <v>5.1940345741524584E-2</v>
      </c>
      <c r="CH263" s="125">
        <f t="shared" si="798"/>
        <v>0.165493408421861</v>
      </c>
      <c r="CI263" s="123">
        <f t="shared" si="799"/>
        <v>0.11966454369239289</v>
      </c>
      <c r="CJ263" s="129">
        <f t="shared" ref="CJ263" si="816">AB263/AB281</f>
        <v>5.5748076442816541E-2</v>
      </c>
      <c r="CK263" s="130">
        <f t="shared" ref="CK263" si="817">AC263/AC281</f>
        <v>6.0283831704158748E-2</v>
      </c>
    </row>
    <row r="264" spans="1:89" ht="15" thickTop="1" thickBot="1" x14ac:dyDescent="0.35">
      <c r="A264" s="131" t="s">
        <v>23</v>
      </c>
      <c r="B264" s="180">
        <v>2125</v>
      </c>
      <c r="C264" s="181">
        <v>1450</v>
      </c>
      <c r="D264" s="182">
        <v>869</v>
      </c>
      <c r="E264" s="183">
        <v>749</v>
      </c>
      <c r="F264" s="180">
        <v>1560</v>
      </c>
      <c r="G264" s="184">
        <v>853</v>
      </c>
      <c r="H264" s="182">
        <v>2663</v>
      </c>
      <c r="I264" s="183">
        <v>1988</v>
      </c>
      <c r="J264" s="180">
        <v>269</v>
      </c>
      <c r="K264" s="184">
        <v>649</v>
      </c>
      <c r="L264" s="182">
        <v>821</v>
      </c>
      <c r="M264" s="180">
        <v>1900</v>
      </c>
      <c r="N264" s="185">
        <v>1811</v>
      </c>
      <c r="O264" s="186">
        <v>2572</v>
      </c>
      <c r="P264" s="180">
        <v>1187</v>
      </c>
      <c r="Q264" s="184">
        <v>1291</v>
      </c>
      <c r="R264" s="182">
        <v>1797</v>
      </c>
      <c r="S264" s="183">
        <v>1589</v>
      </c>
      <c r="T264" s="180">
        <v>317</v>
      </c>
      <c r="U264" s="184">
        <v>536</v>
      </c>
      <c r="V264" s="182">
        <v>850</v>
      </c>
      <c r="W264" s="183">
        <v>2496</v>
      </c>
      <c r="X264" s="180">
        <v>1158</v>
      </c>
      <c r="Y264" s="184">
        <v>757</v>
      </c>
      <c r="Z264" s="182">
        <v>3040</v>
      </c>
      <c r="AA264" s="180">
        <v>2980</v>
      </c>
      <c r="AB264" s="162">
        <f t="shared" si="772"/>
        <v>18467</v>
      </c>
      <c r="AC264" s="165">
        <f t="shared" si="802"/>
        <v>19810</v>
      </c>
      <c r="AE264" s="297"/>
      <c r="AF264" s="111" t="s">
        <v>14</v>
      </c>
      <c r="AG264" s="112" t="s">
        <v>15</v>
      </c>
      <c r="AH264" s="113" t="s">
        <v>14</v>
      </c>
      <c r="AI264" s="114" t="s">
        <v>15</v>
      </c>
      <c r="AJ264" s="111" t="s">
        <v>14</v>
      </c>
      <c r="AK264" s="112" t="s">
        <v>15</v>
      </c>
      <c r="AL264" s="113" t="s">
        <v>14</v>
      </c>
      <c r="AM264" s="114" t="s">
        <v>15</v>
      </c>
      <c r="AN264" s="111" t="s">
        <v>14</v>
      </c>
      <c r="AO264" s="112" t="s">
        <v>15</v>
      </c>
      <c r="AP264" s="113" t="s">
        <v>14</v>
      </c>
      <c r="AQ264" s="111" t="s">
        <v>15</v>
      </c>
      <c r="AR264" s="115" t="s">
        <v>14</v>
      </c>
      <c r="AS264" s="116" t="s">
        <v>15</v>
      </c>
      <c r="AT264" s="111" t="s">
        <v>14</v>
      </c>
      <c r="AU264" s="112" t="s">
        <v>15</v>
      </c>
      <c r="AV264" s="113" t="s">
        <v>14</v>
      </c>
      <c r="AW264" s="114" t="s">
        <v>15</v>
      </c>
      <c r="AX264" s="111" t="s">
        <v>14</v>
      </c>
      <c r="AY264" s="112" t="s">
        <v>15</v>
      </c>
      <c r="AZ264" s="113" t="s">
        <v>14</v>
      </c>
      <c r="BA264" s="114" t="s">
        <v>15</v>
      </c>
      <c r="BB264" s="111" t="s">
        <v>14</v>
      </c>
      <c r="BC264" s="112" t="s">
        <v>15</v>
      </c>
      <c r="BD264" s="26" t="s">
        <v>14</v>
      </c>
      <c r="BE264" s="117" t="s">
        <v>15</v>
      </c>
      <c r="BF264" s="168" t="s">
        <v>14</v>
      </c>
      <c r="BG264" s="169" t="s">
        <v>15</v>
      </c>
      <c r="BI264" s="131" t="s">
        <v>23</v>
      </c>
      <c r="BJ264" s="123">
        <f t="shared" si="803"/>
        <v>0.1150701250879948</v>
      </c>
      <c r="BK264" s="124">
        <f t="shared" si="804"/>
        <v>7.3195355880868243E-2</v>
      </c>
      <c r="BL264" s="125">
        <f t="shared" si="776"/>
        <v>4.7056912330102348E-2</v>
      </c>
      <c r="BM264" s="126">
        <f t="shared" si="777"/>
        <v>3.7809187279151946E-2</v>
      </c>
      <c r="BN264" s="123">
        <f t="shared" si="778"/>
        <v>8.4475009476363244E-2</v>
      </c>
      <c r="BO264" s="124">
        <f t="shared" si="779"/>
        <v>4.3059061080262494E-2</v>
      </c>
      <c r="BP264" s="125">
        <f t="shared" si="780"/>
        <v>0.14420317322792006</v>
      </c>
      <c r="BQ264" s="126">
        <f t="shared" si="781"/>
        <v>0.10035335689045936</v>
      </c>
      <c r="BR264" s="123">
        <f t="shared" si="782"/>
        <v>1.4566524069962635E-2</v>
      </c>
      <c r="BS264" s="124">
        <f t="shared" si="783"/>
        <v>3.2761231701161027E-2</v>
      </c>
      <c r="BT264" s="125">
        <f t="shared" si="784"/>
        <v>4.4457681269291165E-2</v>
      </c>
      <c r="BU264" s="123">
        <f t="shared" si="785"/>
        <v>9.5911155981827353E-2</v>
      </c>
      <c r="BV264" s="127">
        <f t="shared" si="786"/>
        <v>9.8066821898521686E-2</v>
      </c>
      <c r="BW264" s="128">
        <f t="shared" si="787"/>
        <v>0.1298334174659263</v>
      </c>
      <c r="BX264" s="123">
        <f t="shared" si="788"/>
        <v>6.4276818107976391E-2</v>
      </c>
      <c r="BY264" s="124">
        <f t="shared" si="789"/>
        <v>6.5169106511862696E-2</v>
      </c>
      <c r="BZ264" s="125">
        <f t="shared" si="790"/>
        <v>9.7308712839118433E-2</v>
      </c>
      <c r="CA264" s="126">
        <f t="shared" si="791"/>
        <v>8.0212014134275617E-2</v>
      </c>
      <c r="CB264" s="123">
        <f t="shared" si="792"/>
        <v>1.7165755130773813E-2</v>
      </c>
      <c r="CC264" s="124">
        <f t="shared" si="793"/>
        <v>2.7057041898031299E-2</v>
      </c>
      <c r="CD264" s="125">
        <f t="shared" si="794"/>
        <v>4.6028050035197922E-2</v>
      </c>
      <c r="CE264" s="126">
        <f t="shared" si="795"/>
        <v>0.12599697122665321</v>
      </c>
      <c r="CF264" s="123">
        <f t="shared" si="796"/>
        <v>6.2706449342069634E-2</v>
      </c>
      <c r="CG264" s="124">
        <f t="shared" si="797"/>
        <v>3.8213023725391218E-2</v>
      </c>
      <c r="CH264" s="125">
        <f t="shared" si="798"/>
        <v>0.16461796718470786</v>
      </c>
      <c r="CI264" s="123">
        <f t="shared" si="799"/>
        <v>0.15042907622412924</v>
      </c>
      <c r="CJ264" s="129">
        <f t="shared" ref="CJ264" si="818">AB264/AB281</f>
        <v>4.3922510673215287E-2</v>
      </c>
      <c r="CK264" s="130">
        <f t="shared" ref="CK264" si="819">AC264/AC281</f>
        <v>4.72416909711375E-2</v>
      </c>
    </row>
    <row r="265" spans="1:89" ht="13.8" thickTop="1" x14ac:dyDescent="0.25">
      <c r="A265" s="139" t="s">
        <v>24</v>
      </c>
      <c r="B265" s="194">
        <v>1936</v>
      </c>
      <c r="C265" s="188">
        <v>1384</v>
      </c>
      <c r="D265" s="189">
        <v>915</v>
      </c>
      <c r="E265" s="190">
        <v>659</v>
      </c>
      <c r="F265" s="187">
        <v>1451</v>
      </c>
      <c r="G265" s="191">
        <v>797</v>
      </c>
      <c r="H265" s="189">
        <v>2572</v>
      </c>
      <c r="I265" s="190">
        <v>1857</v>
      </c>
      <c r="J265" s="187">
        <v>372</v>
      </c>
      <c r="K265" s="191">
        <v>526</v>
      </c>
      <c r="L265" s="189">
        <v>903</v>
      </c>
      <c r="M265" s="187">
        <v>1517</v>
      </c>
      <c r="N265" s="192">
        <v>1733</v>
      </c>
      <c r="O265" s="195">
        <v>2247</v>
      </c>
      <c r="P265" s="187">
        <v>1263</v>
      </c>
      <c r="Q265" s="191">
        <v>1033</v>
      </c>
      <c r="R265" s="189">
        <v>1700</v>
      </c>
      <c r="S265" s="190">
        <v>1257</v>
      </c>
      <c r="T265" s="187">
        <v>283</v>
      </c>
      <c r="U265" s="191">
        <v>415</v>
      </c>
      <c r="V265" s="189">
        <v>931</v>
      </c>
      <c r="W265" s="196">
        <v>2406</v>
      </c>
      <c r="X265" s="187">
        <v>1024</v>
      </c>
      <c r="Y265" s="191">
        <v>595</v>
      </c>
      <c r="Z265" s="189">
        <v>2927</v>
      </c>
      <c r="AA265" s="187">
        <v>2905</v>
      </c>
      <c r="AB265" s="162">
        <f t="shared" si="772"/>
        <v>18010</v>
      </c>
      <c r="AC265" s="165">
        <f t="shared" si="802"/>
        <v>17598</v>
      </c>
      <c r="AE265" s="254" t="str">
        <f>$AE$17</f>
        <v>17:00 - 17:59</v>
      </c>
      <c r="AF265" s="120">
        <f t="shared" ref="AF265:AO266" si="820">SUMIF($A$9:$A$32,$AE265,B$257:B$280)</f>
        <v>2055</v>
      </c>
      <c r="AG265" s="177">
        <f t="shared" si="820"/>
        <v>4895</v>
      </c>
      <c r="AH265" s="121">
        <f t="shared" si="820"/>
        <v>1803</v>
      </c>
      <c r="AI265" s="172">
        <f t="shared" si="820"/>
        <v>1688</v>
      </c>
      <c r="AJ265" s="120">
        <f t="shared" si="820"/>
        <v>1699</v>
      </c>
      <c r="AK265" s="122">
        <f t="shared" si="820"/>
        <v>3386</v>
      </c>
      <c r="AL265" s="121">
        <f t="shared" si="820"/>
        <v>2965</v>
      </c>
      <c r="AM265" s="172">
        <f t="shared" si="820"/>
        <v>5400</v>
      </c>
      <c r="AN265" s="120">
        <f t="shared" si="820"/>
        <v>1467</v>
      </c>
      <c r="AO265" s="122">
        <f t="shared" si="820"/>
        <v>335</v>
      </c>
      <c r="AP265" s="121">
        <f t="shared" ref="AP265:AY266" si="821">SUMIF($A$9:$A$32,$AE265,L$257:L$280)</f>
        <v>3976</v>
      </c>
      <c r="AQ265" s="120">
        <f t="shared" si="821"/>
        <v>1005</v>
      </c>
      <c r="AR265" s="171">
        <f t="shared" si="821"/>
        <v>5025</v>
      </c>
      <c r="AS265" s="173">
        <f t="shared" si="821"/>
        <v>2965</v>
      </c>
      <c r="AT265" s="120">
        <f t="shared" si="821"/>
        <v>2784</v>
      </c>
      <c r="AU265" s="122">
        <f t="shared" si="821"/>
        <v>2075</v>
      </c>
      <c r="AV265" s="121">
        <f t="shared" si="821"/>
        <v>2478</v>
      </c>
      <c r="AW265" s="172">
        <f t="shared" si="821"/>
        <v>3345</v>
      </c>
      <c r="AX265" s="120">
        <f t="shared" si="821"/>
        <v>1900</v>
      </c>
      <c r="AY265" s="122">
        <f t="shared" si="821"/>
        <v>343</v>
      </c>
      <c r="AZ265" s="121">
        <f t="shared" ref="AZ265:BE266" si="822">SUMIF($A$9:$A$32,$AE265,V$257:V$280)</f>
        <v>4215</v>
      </c>
      <c r="BA265" s="172">
        <f t="shared" si="822"/>
        <v>2415</v>
      </c>
      <c r="BB265" s="120">
        <f t="shared" si="822"/>
        <v>2822</v>
      </c>
      <c r="BC265" s="122">
        <f t="shared" si="822"/>
        <v>950</v>
      </c>
      <c r="BD265" s="21">
        <f t="shared" si="822"/>
        <v>4166</v>
      </c>
      <c r="BE265" s="176">
        <f t="shared" si="822"/>
        <v>5772</v>
      </c>
      <c r="BF265" s="162">
        <f>AF265+AH265+AJ265+AL265+AN265+AP265+AR265+AT265+AV265+AX265+AZ265+BB265+BD265</f>
        <v>37355</v>
      </c>
      <c r="BG265" s="163">
        <f>AG265+AI265+AK265+AM265+AO265+AQ265+AS265+AU265+AW265+AY265+BA265+BC265+BE265</f>
        <v>34574</v>
      </c>
      <c r="BI265" s="139" t="s">
        <v>24</v>
      </c>
      <c r="BJ265" s="123">
        <f t="shared" si="803"/>
        <v>0.10749583564686285</v>
      </c>
      <c r="BK265" s="124">
        <f t="shared" si="804"/>
        <v>7.8645300602341178E-2</v>
      </c>
      <c r="BL265" s="125">
        <f t="shared" si="776"/>
        <v>5.0805108273181569E-2</v>
      </c>
      <c r="BM265" s="126">
        <f t="shared" si="777"/>
        <v>3.7447437208773728E-2</v>
      </c>
      <c r="BN265" s="123">
        <f t="shared" si="778"/>
        <v>8.0566352026651855E-2</v>
      </c>
      <c r="BO265" s="124">
        <f t="shared" si="779"/>
        <v>4.5289237413342426E-2</v>
      </c>
      <c r="BP265" s="125">
        <f t="shared" si="780"/>
        <v>0.14280955024986119</v>
      </c>
      <c r="BQ265" s="126">
        <f t="shared" si="781"/>
        <v>0.10552335492669622</v>
      </c>
      <c r="BR265" s="123">
        <f t="shared" si="782"/>
        <v>2.0655191560244309E-2</v>
      </c>
      <c r="BS265" s="124">
        <f t="shared" si="783"/>
        <v>2.9889760200022729E-2</v>
      </c>
      <c r="BT265" s="125">
        <f t="shared" si="784"/>
        <v>5.0138811771238204E-2</v>
      </c>
      <c r="BU265" s="123">
        <f t="shared" si="785"/>
        <v>8.6202977611092163E-2</v>
      </c>
      <c r="BV265" s="127">
        <f t="shared" si="786"/>
        <v>9.6224319822320936E-2</v>
      </c>
      <c r="BW265" s="128">
        <f t="shared" si="787"/>
        <v>0.12768496420047731</v>
      </c>
      <c r="BX265" s="123">
        <f t="shared" si="788"/>
        <v>7.0127706829539144E-2</v>
      </c>
      <c r="BY265" s="124">
        <f t="shared" si="789"/>
        <v>5.8699852255938177E-2</v>
      </c>
      <c r="BZ265" s="125">
        <f t="shared" si="790"/>
        <v>9.4392004441976679E-2</v>
      </c>
      <c r="CA265" s="126">
        <f t="shared" si="791"/>
        <v>7.1428571428571425E-2</v>
      </c>
      <c r="CB265" s="123">
        <f t="shared" si="792"/>
        <v>1.5713492504164352E-2</v>
      </c>
      <c r="CC265" s="124">
        <f t="shared" si="793"/>
        <v>2.3582225252869644E-2</v>
      </c>
      <c r="CD265" s="125">
        <f t="shared" si="794"/>
        <v>5.1693503609106052E-2</v>
      </c>
      <c r="CE265" s="126">
        <f t="shared" si="795"/>
        <v>0.13672008182748038</v>
      </c>
      <c r="CF265" s="123">
        <f t="shared" si="796"/>
        <v>5.685730149916713E-2</v>
      </c>
      <c r="CG265" s="124">
        <f t="shared" si="797"/>
        <v>3.3810660302307081E-2</v>
      </c>
      <c r="CH265" s="125">
        <f t="shared" si="798"/>
        <v>0.16252082176568572</v>
      </c>
      <c r="CI265" s="123">
        <f t="shared" si="799"/>
        <v>0.16507557677008752</v>
      </c>
      <c r="CJ265" s="129">
        <f t="shared" ref="CJ265" si="823">AB265/AB281</f>
        <v>4.2835567077739063E-2</v>
      </c>
      <c r="CK265" s="130">
        <f t="shared" ref="CK265" si="824">AC265/AC281</f>
        <v>4.1966647032310837E-2</v>
      </c>
    </row>
    <row r="266" spans="1:89" x14ac:dyDescent="0.25">
      <c r="A266" s="131" t="s">
        <v>25</v>
      </c>
      <c r="B266" s="197">
        <v>1850</v>
      </c>
      <c r="C266" s="181">
        <v>1641</v>
      </c>
      <c r="D266" s="182">
        <v>924</v>
      </c>
      <c r="E266" s="183">
        <v>698</v>
      </c>
      <c r="F266" s="180">
        <v>1507</v>
      </c>
      <c r="G266" s="184">
        <v>785</v>
      </c>
      <c r="H266" s="182">
        <v>2525</v>
      </c>
      <c r="I266" s="183">
        <v>1981</v>
      </c>
      <c r="J266" s="180">
        <v>377</v>
      </c>
      <c r="K266" s="181">
        <v>401</v>
      </c>
      <c r="L266" s="182">
        <v>912</v>
      </c>
      <c r="M266" s="180">
        <v>1734</v>
      </c>
      <c r="N266" s="185">
        <v>1818</v>
      </c>
      <c r="O266" s="198">
        <v>2394</v>
      </c>
      <c r="P266" s="180">
        <v>1185</v>
      </c>
      <c r="Q266" s="181">
        <v>1050</v>
      </c>
      <c r="R266" s="182">
        <v>1593</v>
      </c>
      <c r="S266" s="183">
        <v>1282</v>
      </c>
      <c r="T266" s="189">
        <v>306</v>
      </c>
      <c r="U266" s="180">
        <v>477</v>
      </c>
      <c r="V266" s="182">
        <v>931</v>
      </c>
      <c r="W266" s="199">
        <v>2129</v>
      </c>
      <c r="X266" s="180">
        <v>985</v>
      </c>
      <c r="Y266" s="184">
        <v>531</v>
      </c>
      <c r="Z266" s="182">
        <v>3055</v>
      </c>
      <c r="AA266" s="180">
        <v>2843</v>
      </c>
      <c r="AB266" s="162">
        <f t="shared" si="772"/>
        <v>17968</v>
      </c>
      <c r="AC266" s="165">
        <f t="shared" si="802"/>
        <v>17946</v>
      </c>
      <c r="AE266" s="256" t="str">
        <f>$AE$18</f>
        <v>18:00 - 18:59</v>
      </c>
      <c r="AF266" s="120">
        <f t="shared" si="820"/>
        <v>2197</v>
      </c>
      <c r="AG266" s="181">
        <f t="shared" si="820"/>
        <v>4896</v>
      </c>
      <c r="AH266" s="182">
        <f t="shared" si="820"/>
        <v>1481</v>
      </c>
      <c r="AI266" s="183">
        <f t="shared" si="820"/>
        <v>1747</v>
      </c>
      <c r="AJ266" s="180">
        <f t="shared" si="820"/>
        <v>1433</v>
      </c>
      <c r="AK266" s="184">
        <f t="shared" si="820"/>
        <v>3319</v>
      </c>
      <c r="AL266" s="182">
        <f t="shared" si="820"/>
        <v>2977</v>
      </c>
      <c r="AM266" s="183">
        <f t="shared" si="820"/>
        <v>6174</v>
      </c>
      <c r="AN266" s="180">
        <f t="shared" si="820"/>
        <v>894</v>
      </c>
      <c r="AO266" s="184">
        <f t="shared" si="820"/>
        <v>323</v>
      </c>
      <c r="AP266" s="182">
        <f t="shared" si="821"/>
        <v>4018</v>
      </c>
      <c r="AQ266" s="180">
        <f t="shared" si="821"/>
        <v>1066</v>
      </c>
      <c r="AR266" s="185">
        <f t="shared" si="821"/>
        <v>5112</v>
      </c>
      <c r="AS266" s="186">
        <f t="shared" si="821"/>
        <v>3038</v>
      </c>
      <c r="AT266" s="180">
        <f t="shared" si="821"/>
        <v>2721</v>
      </c>
      <c r="AU266" s="184">
        <f t="shared" si="821"/>
        <v>2558</v>
      </c>
      <c r="AV266" s="182">
        <f t="shared" si="821"/>
        <v>2514</v>
      </c>
      <c r="AW266" s="183">
        <f t="shared" si="821"/>
        <v>3740</v>
      </c>
      <c r="AX266" s="180">
        <f t="shared" si="821"/>
        <v>1834</v>
      </c>
      <c r="AY266" s="184">
        <f t="shared" si="821"/>
        <v>390</v>
      </c>
      <c r="AZ266" s="182">
        <f t="shared" si="822"/>
        <v>4652</v>
      </c>
      <c r="BA266" s="183">
        <f t="shared" si="822"/>
        <v>2499</v>
      </c>
      <c r="BB266" s="180">
        <f t="shared" si="822"/>
        <v>3002</v>
      </c>
      <c r="BC266" s="184">
        <f t="shared" si="822"/>
        <v>1106</v>
      </c>
      <c r="BD266" s="182">
        <f t="shared" si="822"/>
        <v>3919</v>
      </c>
      <c r="BE266" s="180">
        <f t="shared" si="822"/>
        <v>6672</v>
      </c>
      <c r="BF266" s="164">
        <f>SUM(AF266,AH266,AJ266,AL266,AN266,AP266,AR266,AT266,AV266,AX266,AZ266,BB266,BD266)</f>
        <v>36754</v>
      </c>
      <c r="BG266" s="165">
        <f>SUM(AG266,AI266,AK266,AM266,AO266,AQ266,AS266,AU266,AW266,AY266,BA266,BC266,BE266)</f>
        <v>37528</v>
      </c>
      <c r="BI266" s="131" t="s">
        <v>25</v>
      </c>
      <c r="BJ266" s="123">
        <f t="shared" si="803"/>
        <v>0.10296081923419412</v>
      </c>
      <c r="BK266" s="124">
        <f t="shared" si="804"/>
        <v>9.1440989635573386E-2</v>
      </c>
      <c r="BL266" s="125">
        <f t="shared" si="776"/>
        <v>5.1424755120213717E-2</v>
      </c>
      <c r="BM266" s="126">
        <f t="shared" si="777"/>
        <v>3.8894461161261565E-2</v>
      </c>
      <c r="BN266" s="123">
        <f t="shared" si="778"/>
        <v>8.3871326803205692E-2</v>
      </c>
      <c r="BO266" s="124">
        <f t="shared" si="779"/>
        <v>4.374233812548757E-2</v>
      </c>
      <c r="BP266" s="125">
        <f t="shared" si="780"/>
        <v>0.14052760463045413</v>
      </c>
      <c r="BQ266" s="126">
        <f t="shared" si="781"/>
        <v>0.11038671570266355</v>
      </c>
      <c r="BR266" s="123">
        <f t="shared" si="782"/>
        <v>2.0981745325022262E-2</v>
      </c>
      <c r="BS266" s="124">
        <f t="shared" si="783"/>
        <v>2.2344812214421042E-2</v>
      </c>
      <c r="BT266" s="125">
        <f t="shared" si="784"/>
        <v>5.0756901157613533E-2</v>
      </c>
      <c r="BU266" s="123">
        <f t="shared" si="785"/>
        <v>9.6623202942159814E-2</v>
      </c>
      <c r="BV266" s="127">
        <f t="shared" si="786"/>
        <v>0.10117987533392699</v>
      </c>
      <c r="BW266" s="128">
        <f t="shared" si="787"/>
        <v>0.13340020060180541</v>
      </c>
      <c r="BX266" s="123">
        <f t="shared" si="788"/>
        <v>6.5950578806767593E-2</v>
      </c>
      <c r="BY266" s="124">
        <f t="shared" si="789"/>
        <v>5.8508859913072551E-2</v>
      </c>
      <c r="BZ266" s="125">
        <f t="shared" si="790"/>
        <v>8.8657613535173638E-2</v>
      </c>
      <c r="CA266" s="126">
        <f t="shared" si="791"/>
        <v>7.1436531817675245E-2</v>
      </c>
      <c r="CB266" s="123">
        <f t="shared" si="792"/>
        <v>1.7030276046304541E-2</v>
      </c>
      <c r="CC266" s="124">
        <f t="shared" si="793"/>
        <v>2.657973921765296E-2</v>
      </c>
      <c r="CD266" s="125">
        <f t="shared" si="794"/>
        <v>5.1814336598397154E-2</v>
      </c>
      <c r="CE266" s="126">
        <f t="shared" si="795"/>
        <v>0.11863367881422043</v>
      </c>
      <c r="CF266" s="123">
        <f t="shared" si="796"/>
        <v>5.4819679430097953E-2</v>
      </c>
      <c r="CG266" s="124">
        <f t="shared" si="797"/>
        <v>2.9588766298896691E-2</v>
      </c>
      <c r="CH266" s="125">
        <f t="shared" si="798"/>
        <v>0.17002448797862868</v>
      </c>
      <c r="CI266" s="123">
        <f t="shared" si="799"/>
        <v>0.15841970355510979</v>
      </c>
      <c r="CJ266" s="129">
        <f t="shared" ref="CJ266" si="825">AB266/AB281</f>
        <v>4.2735672917979757E-2</v>
      </c>
      <c r="CK266" s="130">
        <f t="shared" ref="CK266" si="826">AC266/AC281</f>
        <v>4.2796536404241976E-2</v>
      </c>
    </row>
    <row r="267" spans="1:89" ht="13.8" thickBot="1" x14ac:dyDescent="0.3">
      <c r="A267" s="139" t="s">
        <v>26</v>
      </c>
      <c r="B267" s="194">
        <v>1702</v>
      </c>
      <c r="C267" s="188">
        <v>1440</v>
      </c>
      <c r="D267" s="189">
        <v>777</v>
      </c>
      <c r="E267" s="190">
        <v>650</v>
      </c>
      <c r="F267" s="187">
        <v>1254</v>
      </c>
      <c r="G267" s="191">
        <v>925</v>
      </c>
      <c r="H267" s="189">
        <v>2376</v>
      </c>
      <c r="I267" s="190">
        <v>2022</v>
      </c>
      <c r="J267" s="187">
        <v>360</v>
      </c>
      <c r="K267" s="188">
        <v>354</v>
      </c>
      <c r="L267" s="189">
        <v>987</v>
      </c>
      <c r="M267" s="187">
        <v>1462</v>
      </c>
      <c r="N267" s="192">
        <v>1707</v>
      </c>
      <c r="O267" s="195">
        <v>1868</v>
      </c>
      <c r="P267" s="187">
        <v>1183</v>
      </c>
      <c r="Q267" s="188">
        <v>1004</v>
      </c>
      <c r="R267" s="189">
        <v>1421</v>
      </c>
      <c r="S267" s="190">
        <v>1364</v>
      </c>
      <c r="T267" s="187">
        <v>297</v>
      </c>
      <c r="U267" s="191">
        <v>483</v>
      </c>
      <c r="V267" s="189">
        <v>1007</v>
      </c>
      <c r="W267" s="196">
        <v>1796</v>
      </c>
      <c r="X267" s="187">
        <v>896</v>
      </c>
      <c r="Y267" s="191">
        <v>592</v>
      </c>
      <c r="Z267" s="189">
        <v>2799</v>
      </c>
      <c r="AA267" s="187">
        <v>2800</v>
      </c>
      <c r="AB267" s="162">
        <f t="shared" si="772"/>
        <v>16766</v>
      </c>
      <c r="AC267" s="165">
        <f t="shared" si="802"/>
        <v>16760</v>
      </c>
      <c r="AE267" s="254"/>
      <c r="AF267" s="120"/>
      <c r="AG267" s="188"/>
      <c r="AH267" s="189"/>
      <c r="AI267" s="190"/>
      <c r="AJ267" s="187"/>
      <c r="AK267" s="191"/>
      <c r="AL267" s="189"/>
      <c r="AM267" s="190"/>
      <c r="AN267" s="187"/>
      <c r="AO267" s="191"/>
      <c r="AP267" s="189"/>
      <c r="AQ267" s="187"/>
      <c r="AR267" s="192"/>
      <c r="AS267" s="193"/>
      <c r="AT267" s="187"/>
      <c r="AU267" s="191"/>
      <c r="AV267" s="189"/>
      <c r="AW267" s="190"/>
      <c r="AX267" s="187"/>
      <c r="AY267" s="191"/>
      <c r="AZ267" s="189"/>
      <c r="BA267" s="190"/>
      <c r="BB267" s="187"/>
      <c r="BC267" s="191"/>
      <c r="BD267" s="189"/>
      <c r="BE267" s="187"/>
      <c r="BF267" s="164"/>
      <c r="BG267" s="165"/>
      <c r="BI267" s="139" t="s">
        <v>26</v>
      </c>
      <c r="BJ267" s="123">
        <f t="shared" si="803"/>
        <v>0.10151497077418585</v>
      </c>
      <c r="BK267" s="124">
        <f t="shared" si="804"/>
        <v>8.5918854415274457E-2</v>
      </c>
      <c r="BL267" s="125">
        <f t="shared" si="776"/>
        <v>4.6343791005606587E-2</v>
      </c>
      <c r="BM267" s="126">
        <f t="shared" si="777"/>
        <v>3.8782816229116945E-2</v>
      </c>
      <c r="BN267" s="123">
        <f t="shared" si="778"/>
        <v>7.4794226410592871E-2</v>
      </c>
      <c r="BO267" s="124">
        <f t="shared" si="779"/>
        <v>5.51909307875895E-2</v>
      </c>
      <c r="BP267" s="125">
        <f t="shared" si="780"/>
        <v>0.14171537635691281</v>
      </c>
      <c r="BQ267" s="126">
        <f t="shared" si="781"/>
        <v>0.12064439140811456</v>
      </c>
      <c r="BR267" s="123">
        <f t="shared" si="782"/>
        <v>2.1472026720744365E-2</v>
      </c>
      <c r="BS267" s="124">
        <f t="shared" si="783"/>
        <v>2.1121718377088306E-2</v>
      </c>
      <c r="BT267" s="125">
        <f t="shared" si="784"/>
        <v>5.8869139926040794E-2</v>
      </c>
      <c r="BU267" s="123">
        <f t="shared" si="785"/>
        <v>8.7231503579952269E-2</v>
      </c>
      <c r="BV267" s="127">
        <f t="shared" si="786"/>
        <v>0.10181319336752953</v>
      </c>
      <c r="BW267" s="128">
        <f t="shared" si="787"/>
        <v>0.11145584725536993</v>
      </c>
      <c r="BX267" s="123">
        <f t="shared" si="788"/>
        <v>7.0559465585112724E-2</v>
      </c>
      <c r="BY267" s="124">
        <f t="shared" si="789"/>
        <v>5.9904534606205248E-2</v>
      </c>
      <c r="BZ267" s="125">
        <f t="shared" si="790"/>
        <v>8.4754861028271497E-2</v>
      </c>
      <c r="CA267" s="126">
        <f t="shared" si="791"/>
        <v>8.1384248210023866E-2</v>
      </c>
      <c r="CB267" s="123">
        <f t="shared" si="792"/>
        <v>1.7714422044614101E-2</v>
      </c>
      <c r="CC267" s="124">
        <f t="shared" si="793"/>
        <v>2.8818615751789976E-2</v>
      </c>
      <c r="CD267" s="125">
        <f t="shared" si="794"/>
        <v>6.0062030299415481E-2</v>
      </c>
      <c r="CE267" s="126">
        <f t="shared" si="795"/>
        <v>0.10715990453460621</v>
      </c>
      <c r="CF267" s="123">
        <f t="shared" si="796"/>
        <v>5.3441488727185973E-2</v>
      </c>
      <c r="CG267" s="124">
        <f t="shared" si="797"/>
        <v>3.5322195704057278E-2</v>
      </c>
      <c r="CH267" s="125">
        <f t="shared" si="798"/>
        <v>0.16694500775378743</v>
      </c>
      <c r="CI267" s="123">
        <f t="shared" si="799"/>
        <v>0.16706443914081145</v>
      </c>
      <c r="CJ267" s="129">
        <f t="shared" ref="CJ267" si="827">AB267/AB281</f>
        <v>3.9876797202963526E-2</v>
      </c>
      <c r="CK267" s="130">
        <f t="shared" ref="CK267" si="828">AC267/AC281</f>
        <v>3.9968235268867461E-2</v>
      </c>
    </row>
    <row r="268" spans="1:89" ht="14.4" thickTop="1" thickBot="1" x14ac:dyDescent="0.3">
      <c r="A268" s="131" t="s">
        <v>27</v>
      </c>
      <c r="B268" s="197">
        <v>1324</v>
      </c>
      <c r="C268" s="181">
        <v>1841</v>
      </c>
      <c r="D268" s="182">
        <v>700</v>
      </c>
      <c r="E268" s="183">
        <v>803</v>
      </c>
      <c r="F268" s="180">
        <v>1091</v>
      </c>
      <c r="G268" s="184">
        <v>1074</v>
      </c>
      <c r="H268" s="182">
        <v>2053</v>
      </c>
      <c r="I268" s="183">
        <v>2301</v>
      </c>
      <c r="J268" s="180">
        <v>393</v>
      </c>
      <c r="K268" s="181">
        <v>325</v>
      </c>
      <c r="L268" s="182">
        <v>1175</v>
      </c>
      <c r="M268" s="180">
        <v>1174</v>
      </c>
      <c r="N268" s="185">
        <v>1888</v>
      </c>
      <c r="O268" s="198">
        <v>1732</v>
      </c>
      <c r="P268" s="180">
        <v>1425</v>
      </c>
      <c r="Q268" s="181">
        <v>951</v>
      </c>
      <c r="R268" s="182">
        <v>1386</v>
      </c>
      <c r="S268" s="183">
        <v>1445</v>
      </c>
      <c r="T268" s="180">
        <v>427</v>
      </c>
      <c r="U268" s="184">
        <v>364</v>
      </c>
      <c r="V268" s="182">
        <v>1321</v>
      </c>
      <c r="W268" s="199">
        <v>1497</v>
      </c>
      <c r="X268" s="180">
        <v>972</v>
      </c>
      <c r="Y268" s="184">
        <v>538</v>
      </c>
      <c r="Z268" s="182">
        <v>2735</v>
      </c>
      <c r="AA268" s="180">
        <v>2962</v>
      </c>
      <c r="AB268" s="162">
        <f t="shared" si="772"/>
        <v>16890</v>
      </c>
      <c r="AC268" s="165">
        <f t="shared" si="802"/>
        <v>17007</v>
      </c>
      <c r="AE268" s="251" t="s">
        <v>13</v>
      </c>
      <c r="AF268" s="14">
        <f t="shared" ref="AF268:BG268" si="829">SUM(AF265:AF267)</f>
        <v>4252</v>
      </c>
      <c r="AG268" s="1">
        <f t="shared" si="829"/>
        <v>9791</v>
      </c>
      <c r="AH268" s="14">
        <f t="shared" si="829"/>
        <v>3284</v>
      </c>
      <c r="AI268" s="1">
        <f t="shared" si="829"/>
        <v>3435</v>
      </c>
      <c r="AJ268" s="14">
        <f t="shared" si="829"/>
        <v>3132</v>
      </c>
      <c r="AK268" s="1">
        <f t="shared" si="829"/>
        <v>6705</v>
      </c>
      <c r="AL268" s="14">
        <f t="shared" si="829"/>
        <v>5942</v>
      </c>
      <c r="AM268" s="1">
        <f t="shared" si="829"/>
        <v>11574</v>
      </c>
      <c r="AN268" s="14">
        <f t="shared" si="829"/>
        <v>2361</v>
      </c>
      <c r="AO268" s="1">
        <f t="shared" si="829"/>
        <v>658</v>
      </c>
      <c r="AP268" s="14">
        <f t="shared" si="829"/>
        <v>7994</v>
      </c>
      <c r="AQ268" s="1">
        <f t="shared" si="829"/>
        <v>2071</v>
      </c>
      <c r="AR268" s="14">
        <f t="shared" si="829"/>
        <v>10137</v>
      </c>
      <c r="AS268" s="1">
        <f t="shared" si="829"/>
        <v>6003</v>
      </c>
      <c r="AT268" s="14">
        <f t="shared" si="829"/>
        <v>5505</v>
      </c>
      <c r="AU268" s="1">
        <f t="shared" si="829"/>
        <v>4633</v>
      </c>
      <c r="AV268" s="14">
        <f t="shared" si="829"/>
        <v>4992</v>
      </c>
      <c r="AW268" s="1">
        <f t="shared" si="829"/>
        <v>7085</v>
      </c>
      <c r="AX268" s="14">
        <f t="shared" si="829"/>
        <v>3734</v>
      </c>
      <c r="AY268" s="1">
        <f t="shared" si="829"/>
        <v>733</v>
      </c>
      <c r="AZ268" s="14">
        <f t="shared" si="829"/>
        <v>8867</v>
      </c>
      <c r="BA268" s="1">
        <f t="shared" si="829"/>
        <v>4914</v>
      </c>
      <c r="BB268" s="14">
        <f t="shared" si="829"/>
        <v>5824</v>
      </c>
      <c r="BC268" s="1">
        <f t="shared" si="829"/>
        <v>2056</v>
      </c>
      <c r="BD268" s="14">
        <f t="shared" si="829"/>
        <v>8085</v>
      </c>
      <c r="BE268" s="1">
        <f t="shared" si="829"/>
        <v>12444</v>
      </c>
      <c r="BF268" s="166">
        <f t="shared" si="829"/>
        <v>74109</v>
      </c>
      <c r="BG268" s="167">
        <f t="shared" si="829"/>
        <v>72102</v>
      </c>
      <c r="BI268" s="131" t="s">
        <v>27</v>
      </c>
      <c r="BJ268" s="123">
        <f t="shared" si="803"/>
        <v>7.8389579632918885E-2</v>
      </c>
      <c r="BK268" s="124">
        <f t="shared" si="804"/>
        <v>0.10824954430528606</v>
      </c>
      <c r="BL268" s="125">
        <f t="shared" si="776"/>
        <v>4.1444641799881589E-2</v>
      </c>
      <c r="BM268" s="126">
        <f t="shared" si="777"/>
        <v>4.7215852296113366E-2</v>
      </c>
      <c r="BN268" s="123">
        <f t="shared" si="778"/>
        <v>6.4594434576672591E-2</v>
      </c>
      <c r="BO268" s="124">
        <f t="shared" si="779"/>
        <v>6.315046745457753E-2</v>
      </c>
      <c r="BP268" s="125">
        <f t="shared" si="780"/>
        <v>0.12155121373593843</v>
      </c>
      <c r="BQ268" s="126">
        <f t="shared" si="781"/>
        <v>0.13529723055212559</v>
      </c>
      <c r="BR268" s="123">
        <f t="shared" si="782"/>
        <v>2.3268206039076377E-2</v>
      </c>
      <c r="BS268" s="124">
        <f t="shared" si="783"/>
        <v>1.9109778326571413E-2</v>
      </c>
      <c r="BT268" s="125">
        <f t="shared" si="784"/>
        <v>6.9567791592658385E-2</v>
      </c>
      <c r="BU268" s="123">
        <f t="shared" si="785"/>
        <v>6.9030399247368729E-2</v>
      </c>
      <c r="BV268" s="127">
        <f t="shared" si="786"/>
        <v>0.11178211959739491</v>
      </c>
      <c r="BW268" s="128">
        <f t="shared" si="787"/>
        <v>0.10184041865114364</v>
      </c>
      <c r="BX268" s="123">
        <f t="shared" si="788"/>
        <v>8.4369449378330366E-2</v>
      </c>
      <c r="BY268" s="124">
        <f t="shared" si="789"/>
        <v>5.5918151349444348E-2</v>
      </c>
      <c r="BZ268" s="125">
        <f t="shared" si="790"/>
        <v>8.2060390763765548E-2</v>
      </c>
      <c r="CA268" s="126">
        <f t="shared" si="791"/>
        <v>8.4965014405832887E-2</v>
      </c>
      <c r="CB268" s="123">
        <f t="shared" si="792"/>
        <v>2.5281231497927766E-2</v>
      </c>
      <c r="CC268" s="124">
        <f t="shared" si="793"/>
        <v>2.140295172575998E-2</v>
      </c>
      <c r="CD268" s="125">
        <f t="shared" si="794"/>
        <v>7.8211959739490827E-2</v>
      </c>
      <c r="CE268" s="126">
        <f t="shared" si="795"/>
        <v>8.8022578938084323E-2</v>
      </c>
      <c r="CF268" s="123">
        <f t="shared" si="796"/>
        <v>5.7548845470692715E-2</v>
      </c>
      <c r="CG268" s="124">
        <f t="shared" si="797"/>
        <v>3.1634033045216677E-2</v>
      </c>
      <c r="CH268" s="125">
        <f t="shared" si="798"/>
        <v>0.16193013617525162</v>
      </c>
      <c r="CI268" s="123">
        <f t="shared" si="799"/>
        <v>0.17416357970247545</v>
      </c>
      <c r="CJ268" s="129">
        <f t="shared" ref="CJ268" si="830">AB268/AB281</f>
        <v>4.0171722817490992E-2</v>
      </c>
      <c r="CK268" s="130">
        <f t="shared" ref="CK268" si="831">AC268/AC281</f>
        <v>4.0557265943772611E-2</v>
      </c>
    </row>
    <row r="269" spans="1:89" ht="13.8" thickTop="1" x14ac:dyDescent="0.25">
      <c r="A269" s="139" t="s">
        <v>28</v>
      </c>
      <c r="B269" s="194">
        <v>1365</v>
      </c>
      <c r="C269" s="188">
        <v>2195</v>
      </c>
      <c r="D269" s="189">
        <v>887</v>
      </c>
      <c r="E269" s="190">
        <v>833</v>
      </c>
      <c r="F269" s="187">
        <v>1013</v>
      </c>
      <c r="G269" s="191">
        <v>1483</v>
      </c>
      <c r="H269" s="189">
        <v>1995</v>
      </c>
      <c r="I269" s="190">
        <v>2992</v>
      </c>
      <c r="J269" s="187">
        <v>531</v>
      </c>
      <c r="K269" s="188">
        <v>273</v>
      </c>
      <c r="L269" s="189">
        <v>1956</v>
      </c>
      <c r="M269" s="187">
        <v>949</v>
      </c>
      <c r="N269" s="192">
        <v>2522</v>
      </c>
      <c r="O269" s="195">
        <v>1997</v>
      </c>
      <c r="P269" s="187">
        <v>1517</v>
      </c>
      <c r="Q269" s="188">
        <v>1006</v>
      </c>
      <c r="R269" s="189">
        <v>1506</v>
      </c>
      <c r="S269" s="190">
        <v>1681</v>
      </c>
      <c r="T269" s="187">
        <v>579</v>
      </c>
      <c r="U269" s="191">
        <v>239</v>
      </c>
      <c r="V269" s="189">
        <v>1958</v>
      </c>
      <c r="W269" s="196">
        <v>1571</v>
      </c>
      <c r="X269" s="187">
        <v>1350</v>
      </c>
      <c r="Y269" s="191">
        <v>507</v>
      </c>
      <c r="Z269" s="189">
        <v>2871</v>
      </c>
      <c r="AA269" s="187">
        <v>3134</v>
      </c>
      <c r="AB269" s="162">
        <f t="shared" si="772"/>
        <v>20050</v>
      </c>
      <c r="AC269" s="165">
        <f t="shared" si="802"/>
        <v>18860</v>
      </c>
      <c r="BI269" s="139" t="s">
        <v>28</v>
      </c>
      <c r="BJ269" s="123">
        <f t="shared" si="803"/>
        <v>6.8079800498753118E-2</v>
      </c>
      <c r="BK269" s="124">
        <f t="shared" si="804"/>
        <v>0.11638388123011664</v>
      </c>
      <c r="BL269" s="125">
        <f t="shared" si="776"/>
        <v>4.4239401496259351E-2</v>
      </c>
      <c r="BM269" s="126">
        <f t="shared" si="777"/>
        <v>4.4167550371155884E-2</v>
      </c>
      <c r="BN269" s="123">
        <f t="shared" si="778"/>
        <v>5.0523690773067328E-2</v>
      </c>
      <c r="BO269" s="124">
        <f t="shared" si="779"/>
        <v>7.8632025450689286E-2</v>
      </c>
      <c r="BP269" s="125">
        <f t="shared" si="780"/>
        <v>9.9501246882793021E-2</v>
      </c>
      <c r="BQ269" s="126">
        <f t="shared" si="781"/>
        <v>0.15864262990455991</v>
      </c>
      <c r="BR269" s="123">
        <f t="shared" si="782"/>
        <v>2.6483790523690771E-2</v>
      </c>
      <c r="BS269" s="124">
        <f t="shared" si="783"/>
        <v>1.4475079533404029E-2</v>
      </c>
      <c r="BT269" s="125">
        <f t="shared" si="784"/>
        <v>9.7556109725685791E-2</v>
      </c>
      <c r="BU269" s="123">
        <f t="shared" si="785"/>
        <v>5.0318133616118768E-2</v>
      </c>
      <c r="BV269" s="127">
        <f t="shared" si="786"/>
        <v>0.125785536159601</v>
      </c>
      <c r="BW269" s="128">
        <f t="shared" si="787"/>
        <v>0.10588547189819725</v>
      </c>
      <c r="BX269" s="123">
        <f t="shared" si="788"/>
        <v>7.5660847880299253E-2</v>
      </c>
      <c r="BY269" s="124">
        <f t="shared" si="789"/>
        <v>5.334040296924708E-2</v>
      </c>
      <c r="BZ269" s="125">
        <f t="shared" si="790"/>
        <v>7.5112219451371573E-2</v>
      </c>
      <c r="CA269" s="126">
        <f t="shared" si="791"/>
        <v>8.9130434782608695E-2</v>
      </c>
      <c r="CB269" s="123">
        <f t="shared" si="792"/>
        <v>2.887780548628429E-2</v>
      </c>
      <c r="CC269" s="124">
        <f t="shared" si="793"/>
        <v>1.2672322375397668E-2</v>
      </c>
      <c r="CD269" s="125">
        <f t="shared" si="794"/>
        <v>9.7655860349127183E-2</v>
      </c>
      <c r="CE269" s="126">
        <f t="shared" si="795"/>
        <v>8.3297985153764575E-2</v>
      </c>
      <c r="CF269" s="123">
        <f t="shared" si="796"/>
        <v>6.7331670822942641E-2</v>
      </c>
      <c r="CG269" s="124">
        <f t="shared" si="797"/>
        <v>2.6882290562036056E-2</v>
      </c>
      <c r="CH269" s="125">
        <f t="shared" si="798"/>
        <v>0.14319201995012468</v>
      </c>
      <c r="CI269" s="123">
        <f t="shared" si="799"/>
        <v>0.16617179215270414</v>
      </c>
      <c r="CJ269" s="129">
        <f t="shared" ref="CJ269" si="832">AB269/AB281</f>
        <v>4.7687569123190908E-2</v>
      </c>
      <c r="CK269" s="130">
        <f t="shared" ref="CK269" si="833">AC269/AC281</f>
        <v>4.4976188375348468E-2</v>
      </c>
    </row>
    <row r="270" spans="1:89" x14ac:dyDescent="0.25">
      <c r="A270" s="131" t="s">
        <v>29</v>
      </c>
      <c r="B270" s="197">
        <v>1688</v>
      </c>
      <c r="C270" s="181">
        <v>3014</v>
      </c>
      <c r="D270" s="182">
        <v>1218</v>
      </c>
      <c r="E270" s="183">
        <v>1150</v>
      </c>
      <c r="F270" s="180">
        <v>1505</v>
      </c>
      <c r="G270" s="184">
        <v>2140</v>
      </c>
      <c r="H270" s="182">
        <v>2528</v>
      </c>
      <c r="I270" s="183">
        <v>3608</v>
      </c>
      <c r="J270" s="180">
        <v>923</v>
      </c>
      <c r="K270" s="181">
        <v>288</v>
      </c>
      <c r="L270" s="182">
        <v>2770</v>
      </c>
      <c r="M270" s="180">
        <v>959</v>
      </c>
      <c r="N270" s="185">
        <v>3595</v>
      </c>
      <c r="O270" s="198">
        <v>2134</v>
      </c>
      <c r="P270" s="180">
        <v>1964</v>
      </c>
      <c r="Q270" s="181">
        <v>1333</v>
      </c>
      <c r="R270" s="182">
        <v>1925</v>
      </c>
      <c r="S270" s="183">
        <v>2337</v>
      </c>
      <c r="T270" s="180">
        <v>1312</v>
      </c>
      <c r="U270" s="184">
        <v>264</v>
      </c>
      <c r="V270" s="182">
        <v>3102</v>
      </c>
      <c r="W270" s="199">
        <v>1768</v>
      </c>
      <c r="X270" s="180">
        <v>2011</v>
      </c>
      <c r="Y270" s="184">
        <v>636</v>
      </c>
      <c r="Z270" s="182">
        <v>3392</v>
      </c>
      <c r="AA270" s="180">
        <v>4303</v>
      </c>
      <c r="AB270" s="162">
        <f t="shared" si="772"/>
        <v>27933</v>
      </c>
      <c r="AC270" s="165">
        <f t="shared" si="802"/>
        <v>23934</v>
      </c>
      <c r="BI270" s="131" t="s">
        <v>29</v>
      </c>
      <c r="BJ270" s="123">
        <f t="shared" si="803"/>
        <v>6.0430315397558443E-2</v>
      </c>
      <c r="BK270" s="124">
        <f t="shared" si="804"/>
        <v>0.12592963984290131</v>
      </c>
      <c r="BL270" s="125">
        <f t="shared" si="776"/>
        <v>4.3604338953925466E-2</v>
      </c>
      <c r="BM270" s="126">
        <f t="shared" si="777"/>
        <v>4.8048800869056572E-2</v>
      </c>
      <c r="BN270" s="123">
        <f t="shared" si="778"/>
        <v>5.3878924569505604E-2</v>
      </c>
      <c r="BO270" s="124">
        <f t="shared" si="779"/>
        <v>8.9412551182418323E-2</v>
      </c>
      <c r="BP270" s="125">
        <f t="shared" si="780"/>
        <v>9.0502273296817384E-2</v>
      </c>
      <c r="BQ270" s="126">
        <f t="shared" si="781"/>
        <v>0.15074789003091835</v>
      </c>
      <c r="BR270" s="123">
        <f t="shared" si="782"/>
        <v>3.3043353739304768E-2</v>
      </c>
      <c r="BS270" s="124">
        <f t="shared" si="783"/>
        <v>1.2033091000250689E-2</v>
      </c>
      <c r="BT270" s="125">
        <f t="shared" si="784"/>
        <v>9.916586116779437E-2</v>
      </c>
      <c r="BU270" s="123">
        <f t="shared" si="785"/>
        <v>4.0068521768195871E-2</v>
      </c>
      <c r="BV270" s="127">
        <f t="shared" si="786"/>
        <v>0.12870081981885226</v>
      </c>
      <c r="BW270" s="128">
        <f t="shared" si="787"/>
        <v>8.9161861786579755E-2</v>
      </c>
      <c r="BX270" s="123">
        <f t="shared" si="788"/>
        <v>7.0311101564457815E-2</v>
      </c>
      <c r="BY270" s="124">
        <f t="shared" si="789"/>
        <v>5.5694827442132534E-2</v>
      </c>
      <c r="BZ270" s="125">
        <f t="shared" si="790"/>
        <v>6.8914903519135068E-2</v>
      </c>
      <c r="CA270" s="126">
        <f t="shared" si="791"/>
        <v>9.764351967911758E-2</v>
      </c>
      <c r="CB270" s="123">
        <f t="shared" si="792"/>
        <v>4.6969534242652058E-2</v>
      </c>
      <c r="CC270" s="124">
        <f t="shared" si="793"/>
        <v>1.1030333416896465E-2</v>
      </c>
      <c r="CD270" s="125">
        <f t="shared" si="794"/>
        <v>0.11105144452797766</v>
      </c>
      <c r="CE270" s="126">
        <f t="shared" si="795"/>
        <v>7.3869808640427845E-2</v>
      </c>
      <c r="CF270" s="123">
        <f t="shared" si="796"/>
        <v>7.1993699208821108E-2</v>
      </c>
      <c r="CG270" s="124">
        <f t="shared" si="797"/>
        <v>2.657307595888694E-2</v>
      </c>
      <c r="CH270" s="125">
        <f t="shared" si="798"/>
        <v>0.12143342999319801</v>
      </c>
      <c r="CI270" s="123">
        <f t="shared" si="799"/>
        <v>0.17978607838221777</v>
      </c>
      <c r="CJ270" s="129">
        <f t="shared" ref="CJ270" si="834">AB270/AB281</f>
        <v>6.6436751537061925E-2</v>
      </c>
      <c r="CK270" s="130">
        <f t="shared" ref="CK270" si="835">AC270/AC281</f>
        <v>5.7076356976436385E-2</v>
      </c>
    </row>
    <row r="271" spans="1:89" x14ac:dyDescent="0.25">
      <c r="A271" s="139" t="s">
        <v>30</v>
      </c>
      <c r="B271" s="280">
        <v>2055</v>
      </c>
      <c r="C271" s="267">
        <v>4895</v>
      </c>
      <c r="D271" s="268">
        <v>1803</v>
      </c>
      <c r="E271" s="269">
        <v>1688</v>
      </c>
      <c r="F271" s="266">
        <v>1699</v>
      </c>
      <c r="G271" s="270">
        <v>3386</v>
      </c>
      <c r="H271" s="268">
        <v>2965</v>
      </c>
      <c r="I271" s="269">
        <v>5400</v>
      </c>
      <c r="J271" s="266">
        <v>1467</v>
      </c>
      <c r="K271" s="267">
        <v>335</v>
      </c>
      <c r="L271" s="268">
        <v>3976</v>
      </c>
      <c r="M271" s="266">
        <v>1005</v>
      </c>
      <c r="N271" s="271">
        <v>5025</v>
      </c>
      <c r="O271" s="281">
        <v>2965</v>
      </c>
      <c r="P271" s="266">
        <v>2784</v>
      </c>
      <c r="Q271" s="267">
        <v>2075</v>
      </c>
      <c r="R271" s="268">
        <v>2478</v>
      </c>
      <c r="S271" s="269">
        <v>3345</v>
      </c>
      <c r="T271" s="266">
        <v>1900</v>
      </c>
      <c r="U271" s="270">
        <v>343</v>
      </c>
      <c r="V271" s="268">
        <v>4215</v>
      </c>
      <c r="W271" s="282">
        <v>2415</v>
      </c>
      <c r="X271" s="266">
        <v>2822</v>
      </c>
      <c r="Y271" s="270">
        <v>950</v>
      </c>
      <c r="Z271" s="268">
        <v>4166</v>
      </c>
      <c r="AA271" s="266">
        <v>5772</v>
      </c>
      <c r="AB271" s="162">
        <f t="shared" si="772"/>
        <v>37355</v>
      </c>
      <c r="AC271" s="165">
        <f t="shared" si="802"/>
        <v>34574</v>
      </c>
      <c r="BI271" s="139" t="s">
        <v>30</v>
      </c>
      <c r="BJ271" s="123">
        <f t="shared" si="803"/>
        <v>5.50127158345603E-2</v>
      </c>
      <c r="BK271" s="124">
        <f t="shared" si="804"/>
        <v>0.141580378318968</v>
      </c>
      <c r="BL271" s="125">
        <f t="shared" si="776"/>
        <v>4.826663097309597E-2</v>
      </c>
      <c r="BM271" s="126">
        <f t="shared" si="777"/>
        <v>4.882281483195465E-2</v>
      </c>
      <c r="BN271" s="123">
        <f t="shared" si="778"/>
        <v>4.5482532458840853E-2</v>
      </c>
      <c r="BO271" s="124">
        <f t="shared" si="779"/>
        <v>9.7934864348932726E-2</v>
      </c>
      <c r="BP271" s="125">
        <f t="shared" si="780"/>
        <v>7.9373577834292594E-2</v>
      </c>
      <c r="BQ271" s="126">
        <f t="shared" si="781"/>
        <v>0.15618672991265112</v>
      </c>
      <c r="BR271" s="123">
        <f t="shared" si="782"/>
        <v>3.9271851157810199E-2</v>
      </c>
      <c r="BS271" s="124">
        <f t="shared" si="783"/>
        <v>9.6893619482848383E-3</v>
      </c>
      <c r="BT271" s="125">
        <f t="shared" si="784"/>
        <v>0.10643822781421497</v>
      </c>
      <c r="BU271" s="123">
        <f t="shared" si="785"/>
        <v>2.9068085844854517E-2</v>
      </c>
      <c r="BV271" s="127">
        <f t="shared" si="786"/>
        <v>0.13452014455896133</v>
      </c>
      <c r="BW271" s="128">
        <f t="shared" si="787"/>
        <v>8.5758084109446409E-2</v>
      </c>
      <c r="BX271" s="123">
        <f t="shared" si="788"/>
        <v>7.4528175612367825E-2</v>
      </c>
      <c r="BY271" s="124">
        <f t="shared" si="789"/>
        <v>6.0016197142361311E-2</v>
      </c>
      <c r="BZ271" s="125">
        <f t="shared" si="790"/>
        <v>6.6336501137732568E-2</v>
      </c>
      <c r="CA271" s="126">
        <f t="shared" si="791"/>
        <v>9.6749002140336673E-2</v>
      </c>
      <c r="CB271" s="123">
        <f t="shared" si="792"/>
        <v>5.0863338241199305E-2</v>
      </c>
      <c r="CC271" s="124">
        <f t="shared" si="793"/>
        <v>9.9207496963035803E-3</v>
      </c>
      <c r="CD271" s="125">
        <f t="shared" si="794"/>
        <v>0.1128363003613974</v>
      </c>
      <c r="CE271" s="126">
        <f t="shared" si="795"/>
        <v>6.9850176433157871E-2</v>
      </c>
      <c r="CF271" s="123">
        <f t="shared" si="796"/>
        <v>7.554544237719181E-2</v>
      </c>
      <c r="CG271" s="124">
        <f t="shared" si="797"/>
        <v>2.7477295077225662E-2</v>
      </c>
      <c r="CH271" s="125">
        <f t="shared" si="798"/>
        <v>0.11152456163833489</v>
      </c>
      <c r="CI271" s="123">
        <f t="shared" si="799"/>
        <v>0.16694626019552264</v>
      </c>
      <c r="CJ271" s="129">
        <f t="shared" ref="CJ271" si="836">AB271/AB281</f>
        <v>8.884634137639881E-2</v>
      </c>
      <c r="CK271" s="130">
        <f t="shared" ref="CK271" si="837">AC271/AC281</f>
        <v>8.2449986049273491E-2</v>
      </c>
    </row>
    <row r="272" spans="1:89" x14ac:dyDescent="0.25">
      <c r="A272" s="131" t="s">
        <v>31</v>
      </c>
      <c r="B272" s="283">
        <v>2197</v>
      </c>
      <c r="C272" s="274">
        <v>4896</v>
      </c>
      <c r="D272" s="275">
        <v>1481</v>
      </c>
      <c r="E272" s="276">
        <v>1747</v>
      </c>
      <c r="F272" s="273">
        <v>1433</v>
      </c>
      <c r="G272" s="277">
        <v>3319</v>
      </c>
      <c r="H272" s="275">
        <v>2977</v>
      </c>
      <c r="I272" s="276">
        <v>6174</v>
      </c>
      <c r="J272" s="273">
        <v>894</v>
      </c>
      <c r="K272" s="274">
        <v>323</v>
      </c>
      <c r="L272" s="275">
        <v>4018</v>
      </c>
      <c r="M272" s="273">
        <v>1066</v>
      </c>
      <c r="N272" s="278">
        <v>5112</v>
      </c>
      <c r="O272" s="284">
        <v>3038</v>
      </c>
      <c r="P272" s="273">
        <v>2721</v>
      </c>
      <c r="Q272" s="274">
        <v>2558</v>
      </c>
      <c r="R272" s="275">
        <v>2514</v>
      </c>
      <c r="S272" s="276">
        <v>3740</v>
      </c>
      <c r="T272" s="273">
        <v>1834</v>
      </c>
      <c r="U272" s="277">
        <v>390</v>
      </c>
      <c r="V272" s="275">
        <v>4652</v>
      </c>
      <c r="W272" s="285">
        <v>2499</v>
      </c>
      <c r="X272" s="273">
        <v>3002</v>
      </c>
      <c r="Y272" s="277">
        <v>1106</v>
      </c>
      <c r="Z272" s="275">
        <v>3919</v>
      </c>
      <c r="AA272" s="273">
        <v>6672</v>
      </c>
      <c r="AB272" s="162">
        <f t="shared" si="772"/>
        <v>36754</v>
      </c>
      <c r="AC272" s="165">
        <f t="shared" si="802"/>
        <v>37528</v>
      </c>
      <c r="BI272" s="131" t="s">
        <v>31</v>
      </c>
      <c r="BJ272" s="123">
        <f t="shared" si="803"/>
        <v>5.9775806714915385E-2</v>
      </c>
      <c r="BK272" s="124">
        <f t="shared" si="804"/>
        <v>0.13046258793434234</v>
      </c>
      <c r="BL272" s="125">
        <f t="shared" si="776"/>
        <v>4.0294933884747239E-2</v>
      </c>
      <c r="BM272" s="126">
        <f t="shared" si="777"/>
        <v>4.6551907908761458E-2</v>
      </c>
      <c r="BN272" s="123">
        <f t="shared" si="778"/>
        <v>3.8988953583283449E-2</v>
      </c>
      <c r="BO272" s="124">
        <f t="shared" si="779"/>
        <v>8.8440630995523337E-2</v>
      </c>
      <c r="BP272" s="125">
        <f t="shared" si="780"/>
        <v>8.0997986613701917E-2</v>
      </c>
      <c r="BQ272" s="126">
        <f t="shared" si="781"/>
        <v>0.16451716052014495</v>
      </c>
      <c r="BR272" s="123">
        <f t="shared" si="782"/>
        <v>2.432388311476302E-2</v>
      </c>
      <c r="BS272" s="124">
        <f t="shared" si="783"/>
        <v>8.6069068428906419E-3</v>
      </c>
      <c r="BT272" s="125">
        <f t="shared" si="784"/>
        <v>0.10932143440169778</v>
      </c>
      <c r="BU272" s="123">
        <f t="shared" si="785"/>
        <v>2.840545725858026E-2</v>
      </c>
      <c r="BV272" s="127">
        <f t="shared" si="786"/>
        <v>0.13908690210589322</v>
      </c>
      <c r="BW272" s="128">
        <f t="shared" si="787"/>
        <v>8.0952888509912599E-2</v>
      </c>
      <c r="BX272" s="123">
        <f t="shared" si="788"/>
        <v>7.4032758339228386E-2</v>
      </c>
      <c r="BY272" s="124">
        <f t="shared" si="789"/>
        <v>6.8162438712428053E-2</v>
      </c>
      <c r="BZ272" s="125">
        <f t="shared" si="790"/>
        <v>6.8400718289165802E-2</v>
      </c>
      <c r="CA272" s="126">
        <f t="shared" si="791"/>
        <v>9.9658921338733747E-2</v>
      </c>
      <c r="CB272" s="123">
        <f t="shared" si="792"/>
        <v>4.98993306850955E-2</v>
      </c>
      <c r="CC272" s="124">
        <f t="shared" si="793"/>
        <v>1.0392240460456193E-2</v>
      </c>
      <c r="CD272" s="125">
        <f t="shared" si="794"/>
        <v>0.12657125755019863</v>
      </c>
      <c r="CE272" s="126">
        <f t="shared" si="795"/>
        <v>6.6590279258153917E-2</v>
      </c>
      <c r="CF272" s="123">
        <f t="shared" si="796"/>
        <v>8.1678184687380959E-2</v>
      </c>
      <c r="CG272" s="124">
        <f t="shared" si="797"/>
        <v>2.9471328075037304E-2</v>
      </c>
      <c r="CH272" s="125">
        <f t="shared" si="798"/>
        <v>0.10662785002992871</v>
      </c>
      <c r="CI272" s="123">
        <f t="shared" si="799"/>
        <v>0.17778725218503516</v>
      </c>
      <c r="CJ272" s="129">
        <f t="shared" ref="CJ272" si="838">AB272/AB281</f>
        <v>8.7416903518890698E-2</v>
      </c>
      <c r="CK272" s="130">
        <f t="shared" ref="CK272" si="839">AC272/AC281</f>
        <v>8.949450675239011E-2</v>
      </c>
    </row>
    <row r="273" spans="1:89" x14ac:dyDescent="0.25">
      <c r="A273" s="139" t="s">
        <v>32</v>
      </c>
      <c r="B273" s="194">
        <v>2559</v>
      </c>
      <c r="C273" s="188">
        <v>4717</v>
      </c>
      <c r="D273" s="189">
        <v>1047</v>
      </c>
      <c r="E273" s="190">
        <v>1852</v>
      </c>
      <c r="F273" s="187">
        <v>1151</v>
      </c>
      <c r="G273" s="191">
        <v>3086</v>
      </c>
      <c r="H273" s="189">
        <v>2834</v>
      </c>
      <c r="I273" s="190">
        <v>5904</v>
      </c>
      <c r="J273" s="187">
        <v>683</v>
      </c>
      <c r="K273" s="188">
        <v>281</v>
      </c>
      <c r="L273" s="189">
        <v>3256</v>
      </c>
      <c r="M273" s="187">
        <v>1212</v>
      </c>
      <c r="N273" s="192">
        <v>4068</v>
      </c>
      <c r="O273" s="195">
        <v>3004</v>
      </c>
      <c r="P273" s="187">
        <v>1813</v>
      </c>
      <c r="Q273" s="188">
        <v>2357</v>
      </c>
      <c r="R273" s="189">
        <v>2091</v>
      </c>
      <c r="S273" s="190">
        <v>3103</v>
      </c>
      <c r="T273" s="187">
        <v>1208</v>
      </c>
      <c r="U273" s="191">
        <v>348</v>
      </c>
      <c r="V273" s="189">
        <v>3984</v>
      </c>
      <c r="W273" s="196">
        <v>2161</v>
      </c>
      <c r="X273" s="187">
        <v>2076</v>
      </c>
      <c r="Y273" s="191">
        <v>814</v>
      </c>
      <c r="Z273" s="189">
        <v>3675</v>
      </c>
      <c r="AA273" s="187">
        <v>5261</v>
      </c>
      <c r="AB273" s="162">
        <f t="shared" si="772"/>
        <v>30445</v>
      </c>
      <c r="AC273" s="165">
        <f t="shared" si="802"/>
        <v>34100</v>
      </c>
      <c r="BI273" s="139" t="s">
        <v>32</v>
      </c>
      <c r="BJ273" s="123">
        <f t="shared" si="803"/>
        <v>8.4053210707833795E-2</v>
      </c>
      <c r="BK273" s="124">
        <f t="shared" si="804"/>
        <v>0.13832844574780059</v>
      </c>
      <c r="BL273" s="125">
        <f t="shared" si="776"/>
        <v>3.4389883396288387E-2</v>
      </c>
      <c r="BM273" s="126">
        <f t="shared" si="777"/>
        <v>5.4310850439882701E-2</v>
      </c>
      <c r="BN273" s="123">
        <f t="shared" si="778"/>
        <v>3.7805879454754478E-2</v>
      </c>
      <c r="BO273" s="124">
        <f t="shared" si="779"/>
        <v>9.0498533724340177E-2</v>
      </c>
      <c r="BP273" s="125">
        <f t="shared" si="780"/>
        <v>9.3085892593200853E-2</v>
      </c>
      <c r="BQ273" s="126">
        <f t="shared" si="781"/>
        <v>0.17313782991202345</v>
      </c>
      <c r="BR273" s="123">
        <f t="shared" si="782"/>
        <v>2.2433897191657087E-2</v>
      </c>
      <c r="BS273" s="124">
        <f t="shared" si="783"/>
        <v>8.240469208211143E-3</v>
      </c>
      <c r="BT273" s="125">
        <f t="shared" si="784"/>
        <v>0.10694695352274594</v>
      </c>
      <c r="BU273" s="123">
        <f t="shared" si="785"/>
        <v>3.55425219941349E-2</v>
      </c>
      <c r="BV273" s="127">
        <f t="shared" si="786"/>
        <v>0.13361799967153884</v>
      </c>
      <c r="BW273" s="128">
        <f t="shared" si="787"/>
        <v>8.8093841642228735E-2</v>
      </c>
      <c r="BX273" s="123">
        <f t="shared" si="788"/>
        <v>5.9550008211528983E-2</v>
      </c>
      <c r="BY273" s="124">
        <f t="shared" si="789"/>
        <v>6.9120234604105574E-2</v>
      </c>
      <c r="BZ273" s="125">
        <f t="shared" si="790"/>
        <v>6.8681228444736411E-2</v>
      </c>
      <c r="CA273" s="126">
        <f t="shared" si="791"/>
        <v>9.0997067448680358E-2</v>
      </c>
      <c r="CB273" s="123">
        <f t="shared" si="792"/>
        <v>3.9678108063721462E-2</v>
      </c>
      <c r="CC273" s="124">
        <f t="shared" si="793"/>
        <v>1.0205278592375367E-2</v>
      </c>
      <c r="CD273" s="125">
        <f t="shared" si="794"/>
        <v>0.13085892593200854</v>
      </c>
      <c r="CE273" s="126">
        <f t="shared" si="795"/>
        <v>6.3372434017595305E-2</v>
      </c>
      <c r="CF273" s="123">
        <f t="shared" si="796"/>
        <v>6.8188536705534569E-2</v>
      </c>
      <c r="CG273" s="124">
        <f t="shared" si="797"/>
        <v>2.3870967741935485E-2</v>
      </c>
      <c r="CH273" s="125">
        <f t="shared" si="798"/>
        <v>0.12070947610445065</v>
      </c>
      <c r="CI273" s="123">
        <f t="shared" si="799"/>
        <v>0.1542815249266862</v>
      </c>
      <c r="CJ273" s="129">
        <f t="shared" ref="CJ273" si="840">AB273/AB281</f>
        <v>7.2411373663618314E-2</v>
      </c>
      <c r="CK273" s="130">
        <f t="shared" ref="CK273" si="841">AC273/AC281</f>
        <v>8.1319619490953496E-2</v>
      </c>
    </row>
    <row r="274" spans="1:89" x14ac:dyDescent="0.25">
      <c r="A274" s="131" t="s">
        <v>33</v>
      </c>
      <c r="B274" s="197">
        <v>2394</v>
      </c>
      <c r="C274" s="181">
        <v>2872</v>
      </c>
      <c r="D274" s="182">
        <v>811</v>
      </c>
      <c r="E274" s="183">
        <v>1358</v>
      </c>
      <c r="F274" s="180">
        <v>1093</v>
      </c>
      <c r="G274" s="184">
        <v>1910</v>
      </c>
      <c r="H274" s="182">
        <v>2332</v>
      </c>
      <c r="I274" s="183">
        <v>3618</v>
      </c>
      <c r="J274" s="180">
        <v>513</v>
      </c>
      <c r="K274" s="181">
        <v>159</v>
      </c>
      <c r="L274" s="182">
        <v>2006</v>
      </c>
      <c r="M274" s="180">
        <v>1178</v>
      </c>
      <c r="N274" s="185">
        <v>2847</v>
      </c>
      <c r="O274" s="198">
        <v>2777</v>
      </c>
      <c r="P274" s="180">
        <v>1265</v>
      </c>
      <c r="Q274" s="181">
        <v>1775</v>
      </c>
      <c r="R274" s="182">
        <v>1644</v>
      </c>
      <c r="S274" s="183">
        <v>2140</v>
      </c>
      <c r="T274" s="180">
        <v>647</v>
      </c>
      <c r="U274" s="184">
        <v>375</v>
      </c>
      <c r="V274" s="182">
        <v>3169</v>
      </c>
      <c r="W274" s="199">
        <v>2049</v>
      </c>
      <c r="X274" s="180">
        <v>1139</v>
      </c>
      <c r="Y274" s="184">
        <v>644</v>
      </c>
      <c r="Z274" s="182">
        <v>2747</v>
      </c>
      <c r="AA274" s="180">
        <v>3890</v>
      </c>
      <c r="AB274" s="162">
        <f t="shared" si="772"/>
        <v>22607</v>
      </c>
      <c r="AC274" s="165">
        <f t="shared" si="802"/>
        <v>24745</v>
      </c>
      <c r="BI274" s="131" t="s">
        <v>33</v>
      </c>
      <c r="BJ274" s="123">
        <f t="shared" si="803"/>
        <v>0.10589640376874419</v>
      </c>
      <c r="BK274" s="124">
        <f t="shared" si="804"/>
        <v>0.11606385128308749</v>
      </c>
      <c r="BL274" s="125">
        <f t="shared" si="776"/>
        <v>3.5873844384482684E-2</v>
      </c>
      <c r="BM274" s="126">
        <f t="shared" si="777"/>
        <v>5.4879773691654879E-2</v>
      </c>
      <c r="BN274" s="123">
        <f t="shared" si="778"/>
        <v>4.8347856858495158E-2</v>
      </c>
      <c r="BO274" s="124">
        <f t="shared" si="779"/>
        <v>7.7187310567791476E-2</v>
      </c>
      <c r="BP274" s="125">
        <f t="shared" si="780"/>
        <v>0.10315389038793295</v>
      </c>
      <c r="BQ274" s="126">
        <f t="shared" si="781"/>
        <v>0.14621135582946049</v>
      </c>
      <c r="BR274" s="123">
        <f t="shared" si="782"/>
        <v>2.2692086521873756E-2</v>
      </c>
      <c r="BS274" s="124">
        <f t="shared" si="783"/>
        <v>6.4255405132349966E-3</v>
      </c>
      <c r="BT274" s="125">
        <f t="shared" si="784"/>
        <v>8.8733578095280222E-2</v>
      </c>
      <c r="BU274" s="123">
        <f t="shared" si="785"/>
        <v>4.7605576884219035E-2</v>
      </c>
      <c r="BV274" s="127">
        <f t="shared" si="786"/>
        <v>0.12593444508338125</v>
      </c>
      <c r="BW274" s="128">
        <f t="shared" si="787"/>
        <v>0.1122246918569408</v>
      </c>
      <c r="BX274" s="123">
        <f t="shared" si="788"/>
        <v>5.5956119785907019E-2</v>
      </c>
      <c r="BY274" s="124">
        <f t="shared" si="789"/>
        <v>7.1731662962214587E-2</v>
      </c>
      <c r="BZ274" s="125">
        <f t="shared" si="790"/>
        <v>7.2720838678285493E-2</v>
      </c>
      <c r="CA274" s="126">
        <f t="shared" si="791"/>
        <v>8.648211759951506E-2</v>
      </c>
      <c r="CB274" s="123">
        <f t="shared" si="792"/>
        <v>2.8619454151369045E-2</v>
      </c>
      <c r="CC274" s="124">
        <f t="shared" si="793"/>
        <v>1.5154576682158012E-2</v>
      </c>
      <c r="CD274" s="125">
        <f t="shared" si="794"/>
        <v>0.14017782102888485</v>
      </c>
      <c r="CE274" s="126">
        <f t="shared" si="795"/>
        <v>8.2804606991311369E-2</v>
      </c>
      <c r="CF274" s="123">
        <f t="shared" si="796"/>
        <v>5.0382624850709955E-2</v>
      </c>
      <c r="CG274" s="124">
        <f t="shared" si="797"/>
        <v>2.6025459688826025E-2</v>
      </c>
      <c r="CH274" s="125">
        <f t="shared" si="798"/>
        <v>0.12151103640465342</v>
      </c>
      <c r="CI274" s="123">
        <f t="shared" si="799"/>
        <v>0.15720347544958577</v>
      </c>
      <c r="CJ274" s="129">
        <f t="shared" ref="CJ274" si="842">AB274/AB281</f>
        <v>5.3769220706632259E-2</v>
      </c>
      <c r="CK274" s="130">
        <f t="shared" ref="CK274" si="843">AC274/AC281</f>
        <v>5.901038077136786E-2</v>
      </c>
    </row>
    <row r="275" spans="1:89" x14ac:dyDescent="0.25">
      <c r="A275" s="139" t="s">
        <v>34</v>
      </c>
      <c r="B275" s="194">
        <v>896</v>
      </c>
      <c r="C275" s="188">
        <v>1792</v>
      </c>
      <c r="D275" s="189">
        <v>349</v>
      </c>
      <c r="E275" s="190">
        <v>1043</v>
      </c>
      <c r="F275" s="187">
        <v>422</v>
      </c>
      <c r="G275" s="191">
        <v>1783</v>
      </c>
      <c r="H275" s="189">
        <v>1089</v>
      </c>
      <c r="I275" s="190">
        <v>2775</v>
      </c>
      <c r="J275" s="187">
        <v>378</v>
      </c>
      <c r="K275" s="188">
        <v>123</v>
      </c>
      <c r="L275" s="189">
        <v>1222</v>
      </c>
      <c r="M275" s="187">
        <v>750</v>
      </c>
      <c r="N275" s="192">
        <v>2166</v>
      </c>
      <c r="O275" s="195">
        <v>1938</v>
      </c>
      <c r="P275" s="187">
        <v>750</v>
      </c>
      <c r="Q275" s="188">
        <v>1333</v>
      </c>
      <c r="R275" s="189">
        <v>1268</v>
      </c>
      <c r="S275" s="190">
        <v>1769</v>
      </c>
      <c r="T275" s="187">
        <v>353</v>
      </c>
      <c r="U275" s="191">
        <v>302</v>
      </c>
      <c r="V275" s="189">
        <v>2679</v>
      </c>
      <c r="W275" s="196">
        <v>1373</v>
      </c>
      <c r="X275" s="187">
        <v>772</v>
      </c>
      <c r="Y275" s="191">
        <v>543</v>
      </c>
      <c r="Z275" s="189">
        <v>1922</v>
      </c>
      <c r="AA275" s="187">
        <v>2662</v>
      </c>
      <c r="AB275" s="162">
        <f t="shared" si="772"/>
        <v>14266</v>
      </c>
      <c r="AC275" s="165">
        <f t="shared" si="802"/>
        <v>18186</v>
      </c>
      <c r="BI275" s="139" t="s">
        <v>34</v>
      </c>
      <c r="BJ275" s="123">
        <f t="shared" si="803"/>
        <v>6.2806673209028455E-2</v>
      </c>
      <c r="BK275" s="124">
        <f t="shared" si="804"/>
        <v>9.853733641262509E-2</v>
      </c>
      <c r="BL275" s="125">
        <f t="shared" si="776"/>
        <v>2.4463759988784521E-2</v>
      </c>
      <c r="BM275" s="126">
        <f t="shared" si="777"/>
        <v>5.7351809083910701E-2</v>
      </c>
      <c r="BN275" s="123">
        <f t="shared" si="778"/>
        <v>2.958082153371653E-2</v>
      </c>
      <c r="BO275" s="124">
        <f t="shared" si="779"/>
        <v>9.8042450236445616E-2</v>
      </c>
      <c r="BP275" s="125">
        <f t="shared" si="780"/>
        <v>7.6335342773026782E-2</v>
      </c>
      <c r="BQ275" s="126">
        <f t="shared" si="781"/>
        <v>0.15258990432200595</v>
      </c>
      <c r="BR275" s="123">
        <f t="shared" si="782"/>
        <v>2.649656526005888E-2</v>
      </c>
      <c r="BS275" s="124">
        <f t="shared" si="783"/>
        <v>6.7634444077862088E-3</v>
      </c>
      <c r="BT275" s="125">
        <f t="shared" si="784"/>
        <v>8.5658208327491936E-2</v>
      </c>
      <c r="BU275" s="123">
        <f t="shared" si="785"/>
        <v>4.1240514681623229E-2</v>
      </c>
      <c r="BV275" s="127">
        <f t="shared" si="786"/>
        <v>0.15182952474414693</v>
      </c>
      <c r="BW275" s="128">
        <f t="shared" si="787"/>
        <v>0.10656548993731442</v>
      </c>
      <c r="BX275" s="123">
        <f t="shared" si="788"/>
        <v>5.2572550119164445E-2</v>
      </c>
      <c r="BY275" s="124">
        <f t="shared" si="789"/>
        <v>7.329814142747168E-2</v>
      </c>
      <c r="BZ275" s="125">
        <f t="shared" si="790"/>
        <v>8.8882658068134029E-2</v>
      </c>
      <c r="CA275" s="126">
        <f t="shared" si="791"/>
        <v>9.7272627295721989E-2</v>
      </c>
      <c r="CB275" s="123">
        <f t="shared" si="792"/>
        <v>2.47441469227534E-2</v>
      </c>
      <c r="CC275" s="124">
        <f t="shared" si="793"/>
        <v>1.6606180578466953E-2</v>
      </c>
      <c r="CD275" s="125">
        <f t="shared" si="794"/>
        <v>0.18778914902565541</v>
      </c>
      <c r="CE275" s="126">
        <f t="shared" si="795"/>
        <v>7.5497635543824923E-2</v>
      </c>
      <c r="CF275" s="123">
        <f t="shared" si="796"/>
        <v>5.4114678255993268E-2</v>
      </c>
      <c r="CG275" s="124">
        <f t="shared" si="797"/>
        <v>2.9858132629495215E-2</v>
      </c>
      <c r="CH275" s="125">
        <f t="shared" si="798"/>
        <v>0.13472592177204543</v>
      </c>
      <c r="CI275" s="123">
        <f t="shared" si="799"/>
        <v>0.14637633344330803</v>
      </c>
      <c r="CJ275" s="129">
        <f t="shared" ref="CJ275" si="844">AB275/AB281</f>
        <v>3.3930716264909795E-2</v>
      </c>
      <c r="CK275" s="130">
        <f t="shared" ref="CK275" si="845">AC275/AC281</f>
        <v>4.3368873902125515E-2</v>
      </c>
    </row>
    <row r="276" spans="1:89" x14ac:dyDescent="0.25">
      <c r="A276" s="131" t="s">
        <v>35</v>
      </c>
      <c r="B276" s="197">
        <v>0</v>
      </c>
      <c r="C276" s="181">
        <v>835</v>
      </c>
      <c r="D276" s="182">
        <v>5</v>
      </c>
      <c r="E276" s="183">
        <v>466</v>
      </c>
      <c r="F276" s="180">
        <v>18</v>
      </c>
      <c r="G276" s="184">
        <v>767</v>
      </c>
      <c r="H276" s="182">
        <v>66</v>
      </c>
      <c r="I276" s="183">
        <v>930</v>
      </c>
      <c r="J276" s="180">
        <v>51</v>
      </c>
      <c r="K276" s="181">
        <v>33</v>
      </c>
      <c r="L276" s="182">
        <v>682</v>
      </c>
      <c r="M276" s="180">
        <v>121</v>
      </c>
      <c r="N276" s="185">
        <v>498</v>
      </c>
      <c r="O276" s="198">
        <v>293</v>
      </c>
      <c r="P276" s="180">
        <v>153</v>
      </c>
      <c r="Q276" s="181">
        <v>197</v>
      </c>
      <c r="R276" s="182">
        <v>170</v>
      </c>
      <c r="S276" s="183">
        <v>167</v>
      </c>
      <c r="T276" s="180">
        <v>50</v>
      </c>
      <c r="U276" s="184">
        <v>4</v>
      </c>
      <c r="V276" s="182">
        <v>208</v>
      </c>
      <c r="W276" s="199">
        <v>36</v>
      </c>
      <c r="X276" s="180">
        <v>78</v>
      </c>
      <c r="Y276" s="184">
        <v>17</v>
      </c>
      <c r="Z276" s="182">
        <v>70</v>
      </c>
      <c r="AA276" s="180">
        <v>156</v>
      </c>
      <c r="AB276" s="162">
        <f t="shared" si="772"/>
        <v>2049</v>
      </c>
      <c r="AC276" s="165">
        <f t="shared" si="802"/>
        <v>4022</v>
      </c>
      <c r="BI276" s="131" t="s">
        <v>35</v>
      </c>
      <c r="BJ276" s="123">
        <f t="shared" si="803"/>
        <v>0</v>
      </c>
      <c r="BK276" s="124">
        <f t="shared" si="804"/>
        <v>0.20760815514669317</v>
      </c>
      <c r="BL276" s="125">
        <f t="shared" si="776"/>
        <v>2.440214738897023E-3</v>
      </c>
      <c r="BM276" s="126">
        <f t="shared" si="777"/>
        <v>0.11586275484833417</v>
      </c>
      <c r="BN276" s="123">
        <f t="shared" si="778"/>
        <v>8.7847730600292828E-3</v>
      </c>
      <c r="BO276" s="124">
        <f t="shared" si="779"/>
        <v>0.1907011437095972</v>
      </c>
      <c r="BP276" s="125">
        <f t="shared" si="780"/>
        <v>3.2210834553440704E-2</v>
      </c>
      <c r="BQ276" s="126">
        <f t="shared" si="781"/>
        <v>0.23122824465440078</v>
      </c>
      <c r="BR276" s="123">
        <f t="shared" si="782"/>
        <v>2.4890190336749635E-2</v>
      </c>
      <c r="BS276" s="124">
        <f t="shared" si="783"/>
        <v>8.2048731974142218E-3</v>
      </c>
      <c r="BT276" s="125">
        <f t="shared" si="784"/>
        <v>0.33284529038555394</v>
      </c>
      <c r="BU276" s="123">
        <f t="shared" si="785"/>
        <v>3.0084535057185481E-2</v>
      </c>
      <c r="BV276" s="127">
        <f t="shared" si="786"/>
        <v>0.24304538799414349</v>
      </c>
      <c r="BW276" s="128">
        <f t="shared" si="787"/>
        <v>7.2849328692192933E-2</v>
      </c>
      <c r="BX276" s="123">
        <f t="shared" si="788"/>
        <v>7.4670571010248904E-2</v>
      </c>
      <c r="BY276" s="124">
        <f t="shared" si="789"/>
        <v>4.8980606663351564E-2</v>
      </c>
      <c r="BZ276" s="125">
        <f t="shared" si="790"/>
        <v>8.2967301122498782E-2</v>
      </c>
      <c r="CA276" s="126">
        <f t="shared" si="791"/>
        <v>4.1521631029338639E-2</v>
      </c>
      <c r="CB276" s="123">
        <f t="shared" si="792"/>
        <v>2.440214738897023E-2</v>
      </c>
      <c r="CC276" s="124">
        <f t="shared" si="793"/>
        <v>9.945300845350571E-4</v>
      </c>
      <c r="CD276" s="125">
        <f t="shared" si="794"/>
        <v>0.10151293313811616</v>
      </c>
      <c r="CE276" s="126">
        <f t="shared" si="795"/>
        <v>8.950770760815515E-3</v>
      </c>
      <c r="CF276" s="123">
        <f t="shared" si="796"/>
        <v>3.8067349926793559E-2</v>
      </c>
      <c r="CG276" s="124">
        <f t="shared" si="797"/>
        <v>4.2267528592739934E-3</v>
      </c>
      <c r="CH276" s="125">
        <f t="shared" si="798"/>
        <v>3.4163006344558322E-2</v>
      </c>
      <c r="CI276" s="123">
        <f t="shared" si="799"/>
        <v>3.8786673296867233E-2</v>
      </c>
      <c r="CJ276" s="129">
        <f t="shared" ref="CJ276" si="846">AB276/AB281</f>
        <v>4.8734079368288365E-3</v>
      </c>
      <c r="CK276" s="130">
        <f t="shared" ref="CK276" si="847">AC276/AC281</f>
        <v>9.5914225686983857E-3</v>
      </c>
    </row>
    <row r="277" spans="1:89" x14ac:dyDescent="0.25">
      <c r="A277" s="139" t="s">
        <v>36</v>
      </c>
      <c r="B277" s="194"/>
      <c r="C277" s="188"/>
      <c r="D277" s="189"/>
      <c r="E277" s="190"/>
      <c r="F277" s="187"/>
      <c r="G277" s="191"/>
      <c r="H277" s="189"/>
      <c r="I277" s="190"/>
      <c r="J277" s="187"/>
      <c r="K277" s="191"/>
      <c r="L277" s="189"/>
      <c r="M277" s="187"/>
      <c r="N277" s="192"/>
      <c r="O277" s="195"/>
      <c r="P277" s="187"/>
      <c r="Q277" s="191"/>
      <c r="R277" s="189"/>
      <c r="S277" s="190"/>
      <c r="T277" s="187"/>
      <c r="U277" s="191"/>
      <c r="V277" s="189"/>
      <c r="W277" s="190"/>
      <c r="X277" s="187"/>
      <c r="Y277" s="191"/>
      <c r="Z277" s="189"/>
      <c r="AA277" s="187"/>
      <c r="AB277" s="162">
        <f t="shared" si="772"/>
        <v>0</v>
      </c>
      <c r="AC277" s="165">
        <f t="shared" si="802"/>
        <v>0</v>
      </c>
      <c r="BI277" s="139" t="s">
        <v>36</v>
      </c>
      <c r="BJ277" s="123" t="e">
        <f t="shared" si="803"/>
        <v>#DIV/0!</v>
      </c>
      <c r="BK277" s="124" t="e">
        <f t="shared" si="804"/>
        <v>#DIV/0!</v>
      </c>
      <c r="BL277" s="125" t="e">
        <f t="shared" si="776"/>
        <v>#DIV/0!</v>
      </c>
      <c r="BM277" s="126" t="e">
        <f t="shared" si="777"/>
        <v>#DIV/0!</v>
      </c>
      <c r="BN277" s="123" t="e">
        <f t="shared" si="778"/>
        <v>#DIV/0!</v>
      </c>
      <c r="BO277" s="124" t="e">
        <f t="shared" si="779"/>
        <v>#DIV/0!</v>
      </c>
      <c r="BP277" s="125" t="e">
        <f t="shared" si="780"/>
        <v>#DIV/0!</v>
      </c>
      <c r="BQ277" s="126" t="e">
        <f t="shared" si="781"/>
        <v>#DIV/0!</v>
      </c>
      <c r="BR277" s="123" t="e">
        <f t="shared" si="782"/>
        <v>#DIV/0!</v>
      </c>
      <c r="BS277" s="124" t="e">
        <f t="shared" si="783"/>
        <v>#DIV/0!</v>
      </c>
      <c r="BT277" s="125" t="e">
        <f t="shared" si="784"/>
        <v>#DIV/0!</v>
      </c>
      <c r="BU277" s="123" t="e">
        <f t="shared" si="785"/>
        <v>#DIV/0!</v>
      </c>
      <c r="BV277" s="127" t="e">
        <f t="shared" si="786"/>
        <v>#DIV/0!</v>
      </c>
      <c r="BW277" s="128" t="e">
        <f t="shared" si="787"/>
        <v>#DIV/0!</v>
      </c>
      <c r="BX277" s="123" t="e">
        <f t="shared" si="788"/>
        <v>#DIV/0!</v>
      </c>
      <c r="BY277" s="124" t="e">
        <f t="shared" si="789"/>
        <v>#DIV/0!</v>
      </c>
      <c r="BZ277" s="125" t="e">
        <f t="shared" si="790"/>
        <v>#DIV/0!</v>
      </c>
      <c r="CA277" s="126" t="e">
        <f t="shared" si="791"/>
        <v>#DIV/0!</v>
      </c>
      <c r="CB277" s="123" t="e">
        <f t="shared" si="792"/>
        <v>#DIV/0!</v>
      </c>
      <c r="CC277" s="124" t="e">
        <f t="shared" si="793"/>
        <v>#DIV/0!</v>
      </c>
      <c r="CD277" s="125" t="e">
        <f t="shared" si="794"/>
        <v>#DIV/0!</v>
      </c>
      <c r="CE277" s="126" t="e">
        <f t="shared" si="795"/>
        <v>#DIV/0!</v>
      </c>
      <c r="CF277" s="123" t="e">
        <f t="shared" si="796"/>
        <v>#DIV/0!</v>
      </c>
      <c r="CG277" s="124" t="e">
        <f t="shared" si="797"/>
        <v>#DIV/0!</v>
      </c>
      <c r="CH277" s="125" t="e">
        <f t="shared" si="798"/>
        <v>#DIV/0!</v>
      </c>
      <c r="CI277" s="123" t="e">
        <f t="shared" si="799"/>
        <v>#DIV/0!</v>
      </c>
      <c r="CJ277" s="129">
        <f t="shared" ref="CJ277" si="848">AB277/AB281</f>
        <v>0</v>
      </c>
      <c r="CK277" s="130">
        <f t="shared" ref="CK277" si="849">AC277/AC281</f>
        <v>0</v>
      </c>
    </row>
    <row r="278" spans="1:89" x14ac:dyDescent="0.25">
      <c r="A278" s="131" t="s">
        <v>37</v>
      </c>
      <c r="B278" s="56"/>
      <c r="C278" s="57"/>
      <c r="D278" s="133"/>
      <c r="E278" s="134"/>
      <c r="F278" s="132"/>
      <c r="G278" s="135"/>
      <c r="H278" s="133"/>
      <c r="I278" s="134"/>
      <c r="J278" s="132"/>
      <c r="K278" s="135"/>
      <c r="L278" s="133"/>
      <c r="M278" s="132"/>
      <c r="N278" s="136"/>
      <c r="O278" s="137"/>
      <c r="P278" s="132"/>
      <c r="Q278" s="135"/>
      <c r="R278" s="133"/>
      <c r="S278" s="134"/>
      <c r="T278" s="132"/>
      <c r="U278" s="135"/>
      <c r="V278" s="133"/>
      <c r="W278" s="134"/>
      <c r="X278" s="132"/>
      <c r="Y278" s="135"/>
      <c r="Z278" s="138"/>
      <c r="AA278" s="2"/>
      <c r="AB278" s="162">
        <f t="shared" si="772"/>
        <v>0</v>
      </c>
      <c r="AC278" s="165">
        <f t="shared" si="802"/>
        <v>0</v>
      </c>
      <c r="BI278" s="131" t="s">
        <v>37</v>
      </c>
      <c r="BJ278" s="123" t="e">
        <f t="shared" si="803"/>
        <v>#DIV/0!</v>
      </c>
      <c r="BK278" s="124" t="e">
        <f t="shared" si="804"/>
        <v>#DIV/0!</v>
      </c>
      <c r="BL278" s="125" t="e">
        <f t="shared" si="776"/>
        <v>#DIV/0!</v>
      </c>
      <c r="BM278" s="126" t="e">
        <f t="shared" si="777"/>
        <v>#DIV/0!</v>
      </c>
      <c r="BN278" s="123" t="e">
        <f t="shared" si="778"/>
        <v>#DIV/0!</v>
      </c>
      <c r="BO278" s="124" t="e">
        <f t="shared" si="779"/>
        <v>#DIV/0!</v>
      </c>
      <c r="BP278" s="125" t="e">
        <f t="shared" si="780"/>
        <v>#DIV/0!</v>
      </c>
      <c r="BQ278" s="126" t="e">
        <f t="shared" si="781"/>
        <v>#DIV/0!</v>
      </c>
      <c r="BR278" s="123" t="e">
        <f t="shared" si="782"/>
        <v>#DIV/0!</v>
      </c>
      <c r="BS278" s="124" t="e">
        <f t="shared" si="783"/>
        <v>#DIV/0!</v>
      </c>
      <c r="BT278" s="125" t="e">
        <f t="shared" si="784"/>
        <v>#DIV/0!</v>
      </c>
      <c r="BU278" s="123" t="e">
        <f t="shared" si="785"/>
        <v>#DIV/0!</v>
      </c>
      <c r="BV278" s="127" t="e">
        <f t="shared" si="786"/>
        <v>#DIV/0!</v>
      </c>
      <c r="BW278" s="128" t="e">
        <f t="shared" si="787"/>
        <v>#DIV/0!</v>
      </c>
      <c r="BX278" s="123" t="e">
        <f t="shared" si="788"/>
        <v>#DIV/0!</v>
      </c>
      <c r="BY278" s="124" t="e">
        <f t="shared" si="789"/>
        <v>#DIV/0!</v>
      </c>
      <c r="BZ278" s="125" t="e">
        <f t="shared" si="790"/>
        <v>#DIV/0!</v>
      </c>
      <c r="CA278" s="126" t="e">
        <f t="shared" si="791"/>
        <v>#DIV/0!</v>
      </c>
      <c r="CB278" s="123" t="e">
        <f t="shared" si="792"/>
        <v>#DIV/0!</v>
      </c>
      <c r="CC278" s="124" t="e">
        <f t="shared" si="793"/>
        <v>#DIV/0!</v>
      </c>
      <c r="CD278" s="125" t="e">
        <f t="shared" si="794"/>
        <v>#DIV/0!</v>
      </c>
      <c r="CE278" s="126" t="e">
        <f t="shared" si="795"/>
        <v>#DIV/0!</v>
      </c>
      <c r="CF278" s="123" t="e">
        <f t="shared" si="796"/>
        <v>#DIV/0!</v>
      </c>
      <c r="CG278" s="124" t="e">
        <f t="shared" si="797"/>
        <v>#DIV/0!</v>
      </c>
      <c r="CH278" s="125" t="e">
        <f t="shared" si="798"/>
        <v>#DIV/0!</v>
      </c>
      <c r="CI278" s="123" t="e">
        <f t="shared" si="799"/>
        <v>#DIV/0!</v>
      </c>
      <c r="CJ278" s="129">
        <f t="shared" ref="CJ278" si="850">AB278/AB281</f>
        <v>0</v>
      </c>
      <c r="CK278" s="130">
        <f t="shared" ref="CK278" si="851">AC278/AC281</f>
        <v>0</v>
      </c>
    </row>
    <row r="279" spans="1:89" x14ac:dyDescent="0.25">
      <c r="A279" s="139" t="s">
        <v>38</v>
      </c>
      <c r="B279" s="54"/>
      <c r="C279" s="55"/>
      <c r="D279" s="144"/>
      <c r="E279" s="141"/>
      <c r="F279" s="142"/>
      <c r="G279" s="143"/>
      <c r="H279" s="144"/>
      <c r="I279" s="141"/>
      <c r="J279" s="142"/>
      <c r="K279" s="143"/>
      <c r="L279" s="144"/>
      <c r="M279" s="142"/>
      <c r="N279" s="146"/>
      <c r="O279" s="145"/>
      <c r="P279" s="142"/>
      <c r="Q279" s="143"/>
      <c r="R279" s="144"/>
      <c r="S279" s="141"/>
      <c r="T279" s="142"/>
      <c r="U279" s="143"/>
      <c r="V279" s="144"/>
      <c r="W279" s="141"/>
      <c r="X279" s="142"/>
      <c r="Y279" s="143"/>
      <c r="Z279" s="3"/>
      <c r="AA279" s="140"/>
      <c r="AB279" s="162">
        <f t="shared" si="772"/>
        <v>0</v>
      </c>
      <c r="AC279" s="165">
        <f t="shared" si="802"/>
        <v>0</v>
      </c>
      <c r="BI279" s="139" t="s">
        <v>38</v>
      </c>
      <c r="BJ279" s="123" t="e">
        <f t="shared" si="803"/>
        <v>#DIV/0!</v>
      </c>
      <c r="BK279" s="124" t="e">
        <f t="shared" si="804"/>
        <v>#DIV/0!</v>
      </c>
      <c r="BL279" s="125" t="e">
        <f t="shared" si="776"/>
        <v>#DIV/0!</v>
      </c>
      <c r="BM279" s="126" t="e">
        <f t="shared" si="777"/>
        <v>#DIV/0!</v>
      </c>
      <c r="BN279" s="123" t="e">
        <f t="shared" si="778"/>
        <v>#DIV/0!</v>
      </c>
      <c r="BO279" s="124" t="e">
        <f t="shared" si="779"/>
        <v>#DIV/0!</v>
      </c>
      <c r="BP279" s="125" t="e">
        <f t="shared" si="780"/>
        <v>#DIV/0!</v>
      </c>
      <c r="BQ279" s="126" t="e">
        <f t="shared" si="781"/>
        <v>#DIV/0!</v>
      </c>
      <c r="BR279" s="123" t="e">
        <f t="shared" si="782"/>
        <v>#DIV/0!</v>
      </c>
      <c r="BS279" s="124" t="e">
        <f t="shared" si="783"/>
        <v>#DIV/0!</v>
      </c>
      <c r="BT279" s="125" t="e">
        <f t="shared" si="784"/>
        <v>#DIV/0!</v>
      </c>
      <c r="BU279" s="123" t="e">
        <f t="shared" si="785"/>
        <v>#DIV/0!</v>
      </c>
      <c r="BV279" s="127" t="e">
        <f t="shared" si="786"/>
        <v>#DIV/0!</v>
      </c>
      <c r="BW279" s="128" t="e">
        <f t="shared" si="787"/>
        <v>#DIV/0!</v>
      </c>
      <c r="BX279" s="123" t="e">
        <f t="shared" si="788"/>
        <v>#DIV/0!</v>
      </c>
      <c r="BY279" s="124" t="e">
        <f t="shared" si="789"/>
        <v>#DIV/0!</v>
      </c>
      <c r="BZ279" s="125" t="e">
        <f t="shared" si="790"/>
        <v>#DIV/0!</v>
      </c>
      <c r="CA279" s="126" t="e">
        <f t="shared" si="791"/>
        <v>#DIV/0!</v>
      </c>
      <c r="CB279" s="123" t="e">
        <f t="shared" si="792"/>
        <v>#DIV/0!</v>
      </c>
      <c r="CC279" s="124" t="e">
        <f t="shared" si="793"/>
        <v>#DIV/0!</v>
      </c>
      <c r="CD279" s="125" t="e">
        <f t="shared" si="794"/>
        <v>#DIV/0!</v>
      </c>
      <c r="CE279" s="126" t="e">
        <f t="shared" si="795"/>
        <v>#DIV/0!</v>
      </c>
      <c r="CF279" s="123" t="e">
        <f t="shared" si="796"/>
        <v>#DIV/0!</v>
      </c>
      <c r="CG279" s="124" t="e">
        <f t="shared" si="797"/>
        <v>#DIV/0!</v>
      </c>
      <c r="CH279" s="125" t="e">
        <f t="shared" si="798"/>
        <v>#DIV/0!</v>
      </c>
      <c r="CI279" s="123" t="e">
        <f t="shared" si="799"/>
        <v>#DIV/0!</v>
      </c>
      <c r="CJ279" s="129">
        <f t="shared" ref="CJ279" si="852">AB279/AB281</f>
        <v>0</v>
      </c>
      <c r="CK279" s="130">
        <f t="shared" ref="CK279" si="853">AC279/AC281</f>
        <v>0</v>
      </c>
    </row>
    <row r="280" spans="1:89" ht="13.8" thickBot="1" x14ac:dyDescent="0.3">
      <c r="A280" s="131" t="s">
        <v>39</v>
      </c>
      <c r="B280" s="56"/>
      <c r="C280" s="57"/>
      <c r="D280" s="133"/>
      <c r="E280" s="134"/>
      <c r="F280" s="132"/>
      <c r="G280" s="135"/>
      <c r="H280" s="133"/>
      <c r="I280" s="134"/>
      <c r="J280" s="132"/>
      <c r="K280" s="135"/>
      <c r="L280" s="133"/>
      <c r="M280" s="132"/>
      <c r="N280" s="136"/>
      <c r="O280" s="137"/>
      <c r="P280" s="132"/>
      <c r="Q280" s="135"/>
      <c r="R280" s="133"/>
      <c r="S280" s="134"/>
      <c r="T280" s="132"/>
      <c r="U280" s="135"/>
      <c r="V280" s="133"/>
      <c r="W280" s="134"/>
      <c r="X280" s="132"/>
      <c r="Y280" s="135"/>
      <c r="Z280" s="138"/>
      <c r="AA280" s="2"/>
      <c r="AB280" s="162">
        <f t="shared" si="772"/>
        <v>0</v>
      </c>
      <c r="AC280" s="165">
        <f t="shared" si="802"/>
        <v>0</v>
      </c>
      <c r="BI280" s="131" t="s">
        <v>39</v>
      </c>
      <c r="BJ280" s="123" t="e">
        <f t="shared" si="803"/>
        <v>#DIV/0!</v>
      </c>
      <c r="BK280" s="124" t="e">
        <f t="shared" si="804"/>
        <v>#DIV/0!</v>
      </c>
      <c r="BL280" s="125" t="e">
        <f t="shared" si="776"/>
        <v>#DIV/0!</v>
      </c>
      <c r="BM280" s="126" t="e">
        <f t="shared" si="777"/>
        <v>#DIV/0!</v>
      </c>
      <c r="BN280" s="123" t="e">
        <f t="shared" si="778"/>
        <v>#DIV/0!</v>
      </c>
      <c r="BO280" s="124" t="e">
        <f t="shared" si="779"/>
        <v>#DIV/0!</v>
      </c>
      <c r="BP280" s="125" t="e">
        <f t="shared" si="780"/>
        <v>#DIV/0!</v>
      </c>
      <c r="BQ280" s="126" t="e">
        <f t="shared" si="781"/>
        <v>#DIV/0!</v>
      </c>
      <c r="BR280" s="123" t="e">
        <f t="shared" si="782"/>
        <v>#DIV/0!</v>
      </c>
      <c r="BS280" s="124" t="e">
        <f t="shared" si="783"/>
        <v>#DIV/0!</v>
      </c>
      <c r="BT280" s="125" t="e">
        <f t="shared" si="784"/>
        <v>#DIV/0!</v>
      </c>
      <c r="BU280" s="123" t="e">
        <f t="shared" si="785"/>
        <v>#DIV/0!</v>
      </c>
      <c r="BV280" s="127" t="e">
        <f t="shared" si="786"/>
        <v>#DIV/0!</v>
      </c>
      <c r="BW280" s="128" t="e">
        <f t="shared" si="787"/>
        <v>#DIV/0!</v>
      </c>
      <c r="BX280" s="123" t="e">
        <f t="shared" si="788"/>
        <v>#DIV/0!</v>
      </c>
      <c r="BY280" s="124" t="e">
        <f t="shared" si="789"/>
        <v>#DIV/0!</v>
      </c>
      <c r="BZ280" s="125" t="e">
        <f t="shared" si="790"/>
        <v>#DIV/0!</v>
      </c>
      <c r="CA280" s="126" t="e">
        <f t="shared" si="791"/>
        <v>#DIV/0!</v>
      </c>
      <c r="CB280" s="123" t="e">
        <f t="shared" si="792"/>
        <v>#DIV/0!</v>
      </c>
      <c r="CC280" s="124" t="e">
        <f t="shared" si="793"/>
        <v>#DIV/0!</v>
      </c>
      <c r="CD280" s="125" t="e">
        <f t="shared" si="794"/>
        <v>#DIV/0!</v>
      </c>
      <c r="CE280" s="126" t="e">
        <f t="shared" si="795"/>
        <v>#DIV/0!</v>
      </c>
      <c r="CF280" s="123" t="e">
        <f t="shared" si="796"/>
        <v>#DIV/0!</v>
      </c>
      <c r="CG280" s="124" t="e">
        <f t="shared" si="797"/>
        <v>#DIV/0!</v>
      </c>
      <c r="CH280" s="125" t="e">
        <f t="shared" si="798"/>
        <v>#DIV/0!</v>
      </c>
      <c r="CI280" s="123" t="e">
        <f t="shared" si="799"/>
        <v>#DIV/0!</v>
      </c>
      <c r="CJ280" s="129">
        <f t="shared" ref="CJ280" si="854">AB280/AB281</f>
        <v>0</v>
      </c>
      <c r="CK280" s="130">
        <f t="shared" ref="CK280" si="855">AC280/AC281</f>
        <v>0</v>
      </c>
    </row>
    <row r="281" spans="1:89" ht="14.4" thickTop="1" thickBot="1" x14ac:dyDescent="0.3">
      <c r="A281" s="251" t="s">
        <v>13</v>
      </c>
      <c r="B281" s="14">
        <f t="shared" ref="B281" si="856">SUM(B258:B280)</f>
        <v>42197</v>
      </c>
      <c r="C281" s="1">
        <f t="shared" ref="C281" si="857">SUM(C258:C280)</f>
        <v>40121</v>
      </c>
      <c r="D281" s="14">
        <f t="shared" ref="D281" si="858">SUM(D258:D280)</f>
        <v>20807</v>
      </c>
      <c r="E281" s="1">
        <f t="shared" ref="E281" si="859">SUM(E258:E280)</f>
        <v>18903</v>
      </c>
      <c r="F281" s="14">
        <f t="shared" ref="F281" si="860">SUM(F258:F280)</f>
        <v>30172</v>
      </c>
      <c r="G281" s="1">
        <f t="shared" ref="G281" si="861">SUM(G258:G280)</f>
        <v>28603</v>
      </c>
      <c r="H281" s="14">
        <f t="shared" ref="H281" si="862">SUM(H258:H280)</f>
        <v>46068</v>
      </c>
      <c r="I281" s="1">
        <f t="shared" ref="I281" si="863">SUM(I258:I280)</f>
        <v>52410</v>
      </c>
      <c r="J281" s="14">
        <f t="shared" ref="J281" si="864">SUM(J258:J280)</f>
        <v>8564</v>
      </c>
      <c r="K281" s="1">
        <f t="shared" ref="K281" si="865">SUM(K258:K280)</f>
        <v>8759</v>
      </c>
      <c r="L281" s="14">
        <f t="shared" ref="L281" si="866">SUM(L258:L280)</f>
        <v>29640</v>
      </c>
      <c r="M281" s="1">
        <f t="shared" ref="M281" si="867">SUM(M258:M280)</f>
        <v>31072</v>
      </c>
      <c r="N281" s="14">
        <f t="shared" ref="N281" si="868">SUM(N258:N280)</f>
        <v>48445</v>
      </c>
      <c r="O281" s="1">
        <f t="shared" ref="O281" si="869">SUM(O258:O280)</f>
        <v>47867</v>
      </c>
      <c r="P281" s="14">
        <f t="shared" ref="P281" si="870">SUM(P258:P280)</f>
        <v>28818</v>
      </c>
      <c r="Q281" s="1">
        <f t="shared" ref="Q281" si="871">SUM(Q258:Q280)</f>
        <v>28079</v>
      </c>
      <c r="R281" s="14">
        <f t="shared" ref="R281" si="872">SUM(R258:R280)</f>
        <v>33708</v>
      </c>
      <c r="S281" s="1">
        <f t="shared" ref="S281" si="873">SUM(S258:S280)</f>
        <v>34547</v>
      </c>
      <c r="T281" s="14">
        <f t="shared" ref="T281" si="874">SUM(T258:T280)</f>
        <v>11198</v>
      </c>
      <c r="U281" s="1">
        <f t="shared" ref="U281" si="875">SUM(U258:U280)</f>
        <v>11074</v>
      </c>
      <c r="V281" s="14">
        <f t="shared" ref="V281" si="876">SUM(V258:V280)</f>
        <v>35367</v>
      </c>
      <c r="W281" s="1">
        <f t="shared" ref="W281" si="877">SUM(W258:W280)</f>
        <v>40914</v>
      </c>
      <c r="X281" s="14">
        <f t="shared" ref="X281" si="878">SUM(X258:X280)</f>
        <v>26828</v>
      </c>
      <c r="Y281" s="1">
        <f t="shared" ref="Y281" si="879">SUM(Y258:Y280)</f>
        <v>16340</v>
      </c>
      <c r="Z281" s="14">
        <f t="shared" ref="Z281" si="880">SUM(Z258:Z280)</f>
        <v>58633</v>
      </c>
      <c r="AA281" s="1">
        <f t="shared" ref="AA281" si="881">SUM(AA258:AA280)</f>
        <v>60644</v>
      </c>
      <c r="AB281" s="166">
        <f t="shared" ref="AB281:AC281" si="882">SUM(AB257:AB280)</f>
        <v>420445</v>
      </c>
      <c r="AC281" s="167">
        <f t="shared" si="882"/>
        <v>419333</v>
      </c>
      <c r="BI281" s="251" t="s">
        <v>13</v>
      </c>
      <c r="BJ281" s="147" t="e">
        <f>SUM(BJ257:BJ280)</f>
        <v>#DIV/0!</v>
      </c>
      <c r="BK281" s="148" t="e">
        <f t="shared" ref="BK281:CK281" si="883">SUM(BK257:BK280)</f>
        <v>#DIV/0!</v>
      </c>
      <c r="BL281" s="147" t="e">
        <f t="shared" si="883"/>
        <v>#DIV/0!</v>
      </c>
      <c r="BM281" s="148" t="e">
        <f t="shared" si="883"/>
        <v>#DIV/0!</v>
      </c>
      <c r="BN281" s="147" t="e">
        <f t="shared" si="883"/>
        <v>#DIV/0!</v>
      </c>
      <c r="BO281" s="148" t="e">
        <f t="shared" si="883"/>
        <v>#DIV/0!</v>
      </c>
      <c r="BP281" s="147" t="e">
        <f t="shared" si="883"/>
        <v>#DIV/0!</v>
      </c>
      <c r="BQ281" s="148" t="e">
        <f t="shared" si="883"/>
        <v>#DIV/0!</v>
      </c>
      <c r="BR281" s="147" t="e">
        <f t="shared" si="883"/>
        <v>#DIV/0!</v>
      </c>
      <c r="BS281" s="148" t="e">
        <f t="shared" si="883"/>
        <v>#DIV/0!</v>
      </c>
      <c r="BT281" s="147" t="e">
        <f t="shared" si="883"/>
        <v>#DIV/0!</v>
      </c>
      <c r="BU281" s="148" t="e">
        <f t="shared" si="883"/>
        <v>#DIV/0!</v>
      </c>
      <c r="BV281" s="147" t="e">
        <f t="shared" si="883"/>
        <v>#DIV/0!</v>
      </c>
      <c r="BW281" s="148" t="e">
        <f t="shared" si="883"/>
        <v>#DIV/0!</v>
      </c>
      <c r="BX281" s="147" t="e">
        <f t="shared" si="883"/>
        <v>#DIV/0!</v>
      </c>
      <c r="BY281" s="148" t="e">
        <f t="shared" si="883"/>
        <v>#DIV/0!</v>
      </c>
      <c r="BZ281" s="147" t="e">
        <f t="shared" si="883"/>
        <v>#DIV/0!</v>
      </c>
      <c r="CA281" s="148" t="e">
        <f t="shared" si="883"/>
        <v>#DIV/0!</v>
      </c>
      <c r="CB281" s="147" t="e">
        <f t="shared" si="883"/>
        <v>#DIV/0!</v>
      </c>
      <c r="CC281" s="148" t="e">
        <f t="shared" si="883"/>
        <v>#DIV/0!</v>
      </c>
      <c r="CD281" s="147" t="e">
        <f t="shared" si="883"/>
        <v>#DIV/0!</v>
      </c>
      <c r="CE281" s="148" t="e">
        <f t="shared" si="883"/>
        <v>#DIV/0!</v>
      </c>
      <c r="CF281" s="147" t="e">
        <f t="shared" si="883"/>
        <v>#DIV/0!</v>
      </c>
      <c r="CG281" s="148" t="e">
        <f t="shared" si="883"/>
        <v>#DIV/0!</v>
      </c>
      <c r="CH281" s="147" t="e">
        <f t="shared" si="883"/>
        <v>#DIV/0!</v>
      </c>
      <c r="CI281" s="148" t="e">
        <f t="shared" si="883"/>
        <v>#DIV/0!</v>
      </c>
      <c r="CJ281" s="147">
        <f t="shared" si="883"/>
        <v>1.0000000000000002</v>
      </c>
      <c r="CK281" s="148">
        <f t="shared" si="883"/>
        <v>1</v>
      </c>
    </row>
    <row r="282" spans="1:89" ht="13.8" thickTop="1" x14ac:dyDescent="0.25">
      <c r="A282" s="178"/>
    </row>
    <row r="284" spans="1:89" x14ac:dyDescent="0.25">
      <c r="A284" s="305">
        <f>+A253+1</f>
        <v>45148</v>
      </c>
      <c r="B284" s="305"/>
      <c r="C284" s="305"/>
      <c r="D284" s="305"/>
      <c r="BI284" s="304">
        <f>+BI253+1</f>
        <v>45148</v>
      </c>
      <c r="BJ284" s="304"/>
      <c r="BK284" s="304"/>
      <c r="BL284" s="304"/>
    </row>
    <row r="285" spans="1:89" ht="13.8" thickBot="1" x14ac:dyDescent="0.3">
      <c r="AE285" t="s">
        <v>84</v>
      </c>
    </row>
    <row r="286" spans="1:89" ht="14.4" thickTop="1" thickBot="1" x14ac:dyDescent="0.3">
      <c r="A286" s="296" t="s">
        <v>0</v>
      </c>
      <c r="B286" s="298" t="s">
        <v>1</v>
      </c>
      <c r="C286" s="299"/>
      <c r="D286" s="298" t="s">
        <v>2</v>
      </c>
      <c r="E286" s="299"/>
      <c r="F286" s="298" t="s">
        <v>3</v>
      </c>
      <c r="G286" s="299"/>
      <c r="H286" s="298" t="s">
        <v>4</v>
      </c>
      <c r="I286" s="299"/>
      <c r="J286" s="298" t="s">
        <v>5</v>
      </c>
      <c r="K286" s="299"/>
      <c r="L286" s="298" t="s">
        <v>6</v>
      </c>
      <c r="M286" s="299"/>
      <c r="N286" s="298" t="s">
        <v>7</v>
      </c>
      <c r="O286" s="299"/>
      <c r="P286" s="298" t="s">
        <v>8</v>
      </c>
      <c r="Q286" s="299"/>
      <c r="R286" s="298" t="s">
        <v>9</v>
      </c>
      <c r="S286" s="299"/>
      <c r="T286" s="298" t="s">
        <v>10</v>
      </c>
      <c r="U286" s="299"/>
      <c r="V286" s="298" t="s">
        <v>11</v>
      </c>
      <c r="W286" s="299"/>
      <c r="X286" s="298" t="s">
        <v>12</v>
      </c>
      <c r="Y286" s="299"/>
      <c r="Z286" s="300" t="s">
        <v>40</v>
      </c>
      <c r="AA286" s="301"/>
      <c r="AB286" s="302" t="s">
        <v>41</v>
      </c>
      <c r="AC286" s="303"/>
      <c r="AE286" s="296" t="s">
        <v>0</v>
      </c>
      <c r="AF286" s="298" t="s">
        <v>1</v>
      </c>
      <c r="AG286" s="299"/>
      <c r="AH286" s="298" t="s">
        <v>2</v>
      </c>
      <c r="AI286" s="299"/>
      <c r="AJ286" s="298" t="s">
        <v>3</v>
      </c>
      <c r="AK286" s="299"/>
      <c r="AL286" s="298" t="s">
        <v>4</v>
      </c>
      <c r="AM286" s="299"/>
      <c r="AN286" s="298" t="s">
        <v>5</v>
      </c>
      <c r="AO286" s="299"/>
      <c r="AP286" s="298" t="s">
        <v>6</v>
      </c>
      <c r="AQ286" s="299"/>
      <c r="AR286" s="298" t="s">
        <v>7</v>
      </c>
      <c r="AS286" s="299"/>
      <c r="AT286" s="298" t="s">
        <v>8</v>
      </c>
      <c r="AU286" s="299"/>
      <c r="AV286" s="298" t="s">
        <v>9</v>
      </c>
      <c r="AW286" s="299"/>
      <c r="AX286" s="298" t="s">
        <v>10</v>
      </c>
      <c r="AY286" s="299"/>
      <c r="AZ286" s="298" t="s">
        <v>11</v>
      </c>
      <c r="BA286" s="299"/>
      <c r="BB286" s="298" t="s">
        <v>12</v>
      </c>
      <c r="BC286" s="299"/>
      <c r="BD286" s="300" t="s">
        <v>40</v>
      </c>
      <c r="BE286" s="301"/>
      <c r="BF286" s="302" t="s">
        <v>41</v>
      </c>
      <c r="BG286" s="303"/>
      <c r="BI286" s="296" t="s">
        <v>0</v>
      </c>
      <c r="BJ286" s="298" t="s">
        <v>1</v>
      </c>
      <c r="BK286" s="299"/>
      <c r="BL286" s="298" t="s">
        <v>2</v>
      </c>
      <c r="BM286" s="299"/>
      <c r="BN286" s="298" t="s">
        <v>3</v>
      </c>
      <c r="BO286" s="299"/>
      <c r="BP286" s="298" t="s">
        <v>4</v>
      </c>
      <c r="BQ286" s="299"/>
      <c r="BR286" s="298" t="s">
        <v>5</v>
      </c>
      <c r="BS286" s="299"/>
      <c r="BT286" s="298" t="s">
        <v>6</v>
      </c>
      <c r="BU286" s="299"/>
      <c r="BV286" s="298" t="s">
        <v>7</v>
      </c>
      <c r="BW286" s="299"/>
      <c r="BX286" s="298" t="s">
        <v>8</v>
      </c>
      <c r="BY286" s="299"/>
      <c r="BZ286" s="298" t="s">
        <v>9</v>
      </c>
      <c r="CA286" s="299"/>
      <c r="CB286" s="298" t="s">
        <v>10</v>
      </c>
      <c r="CC286" s="299"/>
      <c r="CD286" s="298" t="s">
        <v>11</v>
      </c>
      <c r="CE286" s="299"/>
      <c r="CF286" s="298" t="s">
        <v>12</v>
      </c>
      <c r="CG286" s="299"/>
      <c r="CH286" s="300" t="s">
        <v>40</v>
      </c>
      <c r="CI286" s="301"/>
      <c r="CJ286" s="298" t="s">
        <v>41</v>
      </c>
      <c r="CK286" s="299"/>
    </row>
    <row r="287" spans="1:89" ht="15" thickTop="1" thickBot="1" x14ac:dyDescent="0.35">
      <c r="A287" s="297"/>
      <c r="B287" s="111" t="s">
        <v>14</v>
      </c>
      <c r="C287" s="112" t="s">
        <v>15</v>
      </c>
      <c r="D287" s="113" t="s">
        <v>14</v>
      </c>
      <c r="E287" s="114" t="s">
        <v>15</v>
      </c>
      <c r="F287" s="111" t="s">
        <v>14</v>
      </c>
      <c r="G287" s="112" t="s">
        <v>15</v>
      </c>
      <c r="H287" s="113" t="s">
        <v>14</v>
      </c>
      <c r="I287" s="114" t="s">
        <v>15</v>
      </c>
      <c r="J287" s="111" t="s">
        <v>14</v>
      </c>
      <c r="K287" s="112" t="s">
        <v>15</v>
      </c>
      <c r="L287" s="113" t="s">
        <v>14</v>
      </c>
      <c r="M287" s="111" t="s">
        <v>15</v>
      </c>
      <c r="N287" s="115" t="s">
        <v>14</v>
      </c>
      <c r="O287" s="116" t="s">
        <v>15</v>
      </c>
      <c r="P287" s="111" t="s">
        <v>14</v>
      </c>
      <c r="Q287" s="112" t="s">
        <v>15</v>
      </c>
      <c r="R287" s="113" t="s">
        <v>14</v>
      </c>
      <c r="S287" s="114" t="s">
        <v>15</v>
      </c>
      <c r="T287" s="111" t="s">
        <v>14</v>
      </c>
      <c r="U287" s="112" t="s">
        <v>15</v>
      </c>
      <c r="V287" s="113" t="s">
        <v>14</v>
      </c>
      <c r="W287" s="114" t="s">
        <v>15</v>
      </c>
      <c r="X287" s="111" t="s">
        <v>14</v>
      </c>
      <c r="Y287" s="112" t="s">
        <v>15</v>
      </c>
      <c r="Z287" s="26" t="s">
        <v>14</v>
      </c>
      <c r="AA287" s="117" t="s">
        <v>15</v>
      </c>
      <c r="AB287" s="168" t="s">
        <v>14</v>
      </c>
      <c r="AC287" s="169" t="s">
        <v>15</v>
      </c>
      <c r="AE287" s="297"/>
      <c r="AF287" s="111" t="s">
        <v>14</v>
      </c>
      <c r="AG287" s="112" t="s">
        <v>15</v>
      </c>
      <c r="AH287" s="113" t="s">
        <v>14</v>
      </c>
      <c r="AI287" s="114" t="s">
        <v>15</v>
      </c>
      <c r="AJ287" s="111" t="s">
        <v>14</v>
      </c>
      <c r="AK287" s="112" t="s">
        <v>15</v>
      </c>
      <c r="AL287" s="113" t="s">
        <v>14</v>
      </c>
      <c r="AM287" s="114" t="s">
        <v>15</v>
      </c>
      <c r="AN287" s="111" t="s">
        <v>14</v>
      </c>
      <c r="AO287" s="112" t="s">
        <v>15</v>
      </c>
      <c r="AP287" s="113" t="s">
        <v>14</v>
      </c>
      <c r="AQ287" s="111" t="s">
        <v>15</v>
      </c>
      <c r="AR287" s="115" t="s">
        <v>14</v>
      </c>
      <c r="AS287" s="116" t="s">
        <v>15</v>
      </c>
      <c r="AT287" s="111" t="s">
        <v>14</v>
      </c>
      <c r="AU287" s="112" t="s">
        <v>15</v>
      </c>
      <c r="AV287" s="113" t="s">
        <v>14</v>
      </c>
      <c r="AW287" s="114" t="s">
        <v>15</v>
      </c>
      <c r="AX287" s="111" t="s">
        <v>14</v>
      </c>
      <c r="AY287" s="112" t="s">
        <v>15</v>
      </c>
      <c r="AZ287" s="113" t="s">
        <v>14</v>
      </c>
      <c r="BA287" s="114" t="s">
        <v>15</v>
      </c>
      <c r="BB287" s="111" t="s">
        <v>14</v>
      </c>
      <c r="BC287" s="112" t="s">
        <v>15</v>
      </c>
      <c r="BD287" s="26" t="s">
        <v>14</v>
      </c>
      <c r="BE287" s="117" t="s">
        <v>15</v>
      </c>
      <c r="BF287" s="168" t="s">
        <v>14</v>
      </c>
      <c r="BG287" s="169" t="s">
        <v>15</v>
      </c>
      <c r="BI287" s="297"/>
      <c r="BJ287" s="111" t="s">
        <v>14</v>
      </c>
      <c r="BK287" s="112" t="s">
        <v>15</v>
      </c>
      <c r="BL287" s="113" t="s">
        <v>14</v>
      </c>
      <c r="BM287" s="114" t="s">
        <v>15</v>
      </c>
      <c r="BN287" s="111" t="s">
        <v>14</v>
      </c>
      <c r="BO287" s="112" t="s">
        <v>15</v>
      </c>
      <c r="BP287" s="113" t="s">
        <v>14</v>
      </c>
      <c r="BQ287" s="114" t="s">
        <v>15</v>
      </c>
      <c r="BR287" s="111" t="s">
        <v>14</v>
      </c>
      <c r="BS287" s="112" t="s">
        <v>15</v>
      </c>
      <c r="BT287" s="113" t="s">
        <v>14</v>
      </c>
      <c r="BU287" s="111" t="s">
        <v>15</v>
      </c>
      <c r="BV287" s="115" t="s">
        <v>14</v>
      </c>
      <c r="BW287" s="116" t="s">
        <v>15</v>
      </c>
      <c r="BX287" s="111" t="s">
        <v>14</v>
      </c>
      <c r="BY287" s="112" t="s">
        <v>15</v>
      </c>
      <c r="BZ287" s="113" t="s">
        <v>14</v>
      </c>
      <c r="CA287" s="114" t="s">
        <v>15</v>
      </c>
      <c r="CB287" s="111" t="s">
        <v>14</v>
      </c>
      <c r="CC287" s="112" t="s">
        <v>15</v>
      </c>
      <c r="CD287" s="113" t="s">
        <v>14</v>
      </c>
      <c r="CE287" s="114" t="s">
        <v>15</v>
      </c>
      <c r="CF287" s="111" t="s">
        <v>14</v>
      </c>
      <c r="CG287" s="112" t="s">
        <v>15</v>
      </c>
      <c r="CH287" s="26" t="s">
        <v>14</v>
      </c>
      <c r="CI287" s="117" t="s">
        <v>15</v>
      </c>
      <c r="CJ287" s="115" t="s">
        <v>14</v>
      </c>
      <c r="CK287" s="116" t="s">
        <v>15</v>
      </c>
    </row>
    <row r="288" spans="1:89" ht="13.8" thickTop="1" x14ac:dyDescent="0.25">
      <c r="A288" s="119" t="s">
        <v>16</v>
      </c>
      <c r="B288" s="120"/>
      <c r="C288" s="177"/>
      <c r="D288" s="121"/>
      <c r="E288" s="172"/>
      <c r="F288" s="120"/>
      <c r="G288" s="122"/>
      <c r="H288" s="121"/>
      <c r="I288" s="172"/>
      <c r="J288" s="120"/>
      <c r="K288" s="122"/>
      <c r="L288" s="121"/>
      <c r="M288" s="120"/>
      <c r="N288" s="171"/>
      <c r="O288" s="173"/>
      <c r="P288" s="120"/>
      <c r="Q288" s="122"/>
      <c r="R288" s="121"/>
      <c r="S288" s="172"/>
      <c r="T288" s="120"/>
      <c r="U288" s="122"/>
      <c r="V288" s="121"/>
      <c r="W288" s="172"/>
      <c r="X288" s="120"/>
      <c r="Y288" s="122"/>
      <c r="Z288" s="21"/>
      <c r="AA288" s="176"/>
      <c r="AB288" s="162">
        <f t="shared" ref="AB288:AB311" si="884">B288+D288+F288+H288+J288+L288+N288+P288+R288+T288+V288+X288+Z288</f>
        <v>0</v>
      </c>
      <c r="AC288" s="163">
        <f>C288+E288+G288+I288+K288+M288+O288+Q288+S288+U288+W288+Y288+AA288</f>
        <v>0</v>
      </c>
      <c r="AE288" s="254" t="str">
        <f>$AE$9</f>
        <v>07:00 - 07:59</v>
      </c>
      <c r="AF288" s="120">
        <f t="shared" ref="AF288:AO289" si="885">SUMIF($A$9:$A$32,$AE288,B$288:B$311)</f>
        <v>5136</v>
      </c>
      <c r="AG288" s="177">
        <f t="shared" si="885"/>
        <v>1781</v>
      </c>
      <c r="AH288" s="121">
        <f t="shared" si="885"/>
        <v>2211</v>
      </c>
      <c r="AI288" s="172">
        <f t="shared" si="885"/>
        <v>1558</v>
      </c>
      <c r="AJ288" s="120">
        <f t="shared" si="885"/>
        <v>3686</v>
      </c>
      <c r="AK288" s="122">
        <f t="shared" si="885"/>
        <v>1730</v>
      </c>
      <c r="AL288" s="121">
        <f t="shared" si="885"/>
        <v>3526</v>
      </c>
      <c r="AM288" s="172">
        <f t="shared" si="885"/>
        <v>2854</v>
      </c>
      <c r="AN288" s="120">
        <f t="shared" si="885"/>
        <v>359</v>
      </c>
      <c r="AO288" s="122">
        <f t="shared" si="885"/>
        <v>1286</v>
      </c>
      <c r="AP288" s="121">
        <f t="shared" ref="AP288:AY289" si="886">SUMIF($A$9:$A$32,$AE288,L$288:L$311)</f>
        <v>1262</v>
      </c>
      <c r="AQ288" s="120">
        <f t="shared" si="886"/>
        <v>4289</v>
      </c>
      <c r="AR288" s="171">
        <f t="shared" si="886"/>
        <v>3390</v>
      </c>
      <c r="AS288" s="173">
        <f t="shared" si="886"/>
        <v>4622</v>
      </c>
      <c r="AT288" s="120">
        <f t="shared" si="886"/>
        <v>2762</v>
      </c>
      <c r="AU288" s="122">
        <f t="shared" si="886"/>
        <v>2572</v>
      </c>
      <c r="AV288" s="121">
        <f t="shared" si="886"/>
        <v>3476</v>
      </c>
      <c r="AW288" s="172">
        <f t="shared" si="886"/>
        <v>2282</v>
      </c>
      <c r="AX288" s="120">
        <f t="shared" si="886"/>
        <v>503</v>
      </c>
      <c r="AY288" s="122">
        <f t="shared" si="886"/>
        <v>2001</v>
      </c>
      <c r="AZ288" s="121">
        <f t="shared" ref="AZ288:BE289" si="887">SUMIF($A$9:$A$32,$AE288,V$288:V$311)</f>
        <v>1631</v>
      </c>
      <c r="BA288" s="172">
        <f t="shared" si="887"/>
        <v>4309</v>
      </c>
      <c r="BB288" s="120">
        <f t="shared" si="887"/>
        <v>2182</v>
      </c>
      <c r="BC288" s="122">
        <f t="shared" si="887"/>
        <v>2285</v>
      </c>
      <c r="BD288" s="21">
        <f t="shared" si="887"/>
        <v>5474</v>
      </c>
      <c r="BE288" s="176">
        <f t="shared" si="887"/>
        <v>3593</v>
      </c>
      <c r="BF288" s="162">
        <f>AF288+AH288+AJ288+AL288+AN288+AP288+AR288+AT288+AV288+AX288+AZ288+BB288+BD288</f>
        <v>35598</v>
      </c>
      <c r="BG288" s="163">
        <f>AG288+AI288+AK288+AM288+AO288+AQ288+AS288+AU288+AW288+AY288+BA288+BC288+BE288</f>
        <v>35162</v>
      </c>
      <c r="BI288" s="119" t="s">
        <v>16</v>
      </c>
      <c r="BJ288" s="290" t="e">
        <f>B288/$AB288</f>
        <v>#DIV/0!</v>
      </c>
      <c r="BK288" s="124" t="e">
        <f>C288/$AC288</f>
        <v>#DIV/0!</v>
      </c>
      <c r="BL288" s="125" t="e">
        <f t="shared" ref="BL288:BL311" si="888">D288/$AB288</f>
        <v>#DIV/0!</v>
      </c>
      <c r="BM288" s="126" t="e">
        <f t="shared" ref="BM288:BM311" si="889">E288/$AC288</f>
        <v>#DIV/0!</v>
      </c>
      <c r="BN288" s="123" t="e">
        <f t="shared" ref="BN288:BN311" si="890">F288/$AB288</f>
        <v>#DIV/0!</v>
      </c>
      <c r="BO288" s="124" t="e">
        <f t="shared" ref="BO288:BO311" si="891">G288/$AC288</f>
        <v>#DIV/0!</v>
      </c>
      <c r="BP288" s="125" t="e">
        <f t="shared" ref="BP288:BP311" si="892">H288/$AB288</f>
        <v>#DIV/0!</v>
      </c>
      <c r="BQ288" s="126" t="e">
        <f t="shared" ref="BQ288:BQ311" si="893">I288/$AC288</f>
        <v>#DIV/0!</v>
      </c>
      <c r="BR288" s="123" t="e">
        <f t="shared" ref="BR288:BR311" si="894">J288/$AB288</f>
        <v>#DIV/0!</v>
      </c>
      <c r="BS288" s="124" t="e">
        <f t="shared" ref="BS288:BS311" si="895">K288/$AC288</f>
        <v>#DIV/0!</v>
      </c>
      <c r="BT288" s="125" t="e">
        <f t="shared" ref="BT288:BT311" si="896">L288/$AB288</f>
        <v>#DIV/0!</v>
      </c>
      <c r="BU288" s="123" t="e">
        <f t="shared" ref="BU288:BU311" si="897">M288/$AC288</f>
        <v>#DIV/0!</v>
      </c>
      <c r="BV288" s="127" t="e">
        <f t="shared" ref="BV288:BV311" si="898">N288/$AB288</f>
        <v>#DIV/0!</v>
      </c>
      <c r="BW288" s="128" t="e">
        <f t="shared" ref="BW288:BW311" si="899">O288/$AC288</f>
        <v>#DIV/0!</v>
      </c>
      <c r="BX288" s="123" t="e">
        <f t="shared" ref="BX288:BX311" si="900">P288/$AB288</f>
        <v>#DIV/0!</v>
      </c>
      <c r="BY288" s="124" t="e">
        <f t="shared" ref="BY288:BY311" si="901">Q288/$AC288</f>
        <v>#DIV/0!</v>
      </c>
      <c r="BZ288" s="125" t="e">
        <f t="shared" ref="BZ288:BZ311" si="902">R288/$AB288</f>
        <v>#DIV/0!</v>
      </c>
      <c r="CA288" s="126" t="e">
        <f t="shared" ref="CA288:CA311" si="903">S288/$AC288</f>
        <v>#DIV/0!</v>
      </c>
      <c r="CB288" s="123" t="e">
        <f t="shared" ref="CB288:CB311" si="904">T288/$AB288</f>
        <v>#DIV/0!</v>
      </c>
      <c r="CC288" s="124" t="e">
        <f t="shared" ref="CC288:CC311" si="905">U288/$AC288</f>
        <v>#DIV/0!</v>
      </c>
      <c r="CD288" s="125" t="e">
        <f t="shared" ref="CD288:CD311" si="906">V288/$AB288</f>
        <v>#DIV/0!</v>
      </c>
      <c r="CE288" s="126" t="e">
        <f t="shared" ref="CE288:CE311" si="907">W288/$AC288</f>
        <v>#DIV/0!</v>
      </c>
      <c r="CF288" s="123" t="e">
        <f t="shared" ref="CF288:CF311" si="908">X288/$AB288</f>
        <v>#DIV/0!</v>
      </c>
      <c r="CG288" s="124" t="e">
        <f t="shared" ref="CG288:CG311" si="909">Y288/$AC288</f>
        <v>#DIV/0!</v>
      </c>
      <c r="CH288" s="123" t="e">
        <f t="shared" ref="CH288:CH311" si="910">Z288/$AB288</f>
        <v>#DIV/0!</v>
      </c>
      <c r="CI288" s="124" t="e">
        <f t="shared" ref="CI288:CI311" si="911">AA288/$AC288</f>
        <v>#DIV/0!</v>
      </c>
      <c r="CJ288" s="129">
        <f t="shared" ref="CJ288" si="912">AB288/AB312</f>
        <v>0</v>
      </c>
      <c r="CK288" s="130">
        <f t="shared" ref="CK288" si="913">AC288/AC312</f>
        <v>0</v>
      </c>
    </row>
    <row r="289" spans="1:89" x14ac:dyDescent="0.25">
      <c r="A289" s="131" t="s">
        <v>17</v>
      </c>
      <c r="B289" s="180">
        <v>533</v>
      </c>
      <c r="C289" s="181">
        <v>0</v>
      </c>
      <c r="D289" s="182">
        <v>330</v>
      </c>
      <c r="E289" s="183">
        <v>2</v>
      </c>
      <c r="F289" s="180">
        <v>640</v>
      </c>
      <c r="G289" s="184">
        <v>6</v>
      </c>
      <c r="H289" s="182">
        <v>560</v>
      </c>
      <c r="I289" s="183">
        <v>41</v>
      </c>
      <c r="J289" s="180">
        <v>18</v>
      </c>
      <c r="K289" s="184">
        <v>29</v>
      </c>
      <c r="L289" s="182">
        <v>35</v>
      </c>
      <c r="M289" s="180">
        <v>136</v>
      </c>
      <c r="N289" s="185">
        <v>188</v>
      </c>
      <c r="O289" s="186">
        <v>134</v>
      </c>
      <c r="P289" s="180">
        <v>102</v>
      </c>
      <c r="Q289" s="184">
        <v>108</v>
      </c>
      <c r="R289" s="182">
        <v>52</v>
      </c>
      <c r="S289" s="183">
        <v>134</v>
      </c>
      <c r="T289" s="180">
        <v>1</v>
      </c>
      <c r="U289" s="184">
        <v>59</v>
      </c>
      <c r="V289" s="182">
        <v>16</v>
      </c>
      <c r="W289" s="183">
        <v>80</v>
      </c>
      <c r="X289" s="180">
        <v>4</v>
      </c>
      <c r="Y289" s="184">
        <v>0</v>
      </c>
      <c r="Z289" s="182">
        <v>0</v>
      </c>
      <c r="AA289" s="180">
        <v>0</v>
      </c>
      <c r="AB289" s="162">
        <f t="shared" si="884"/>
        <v>2479</v>
      </c>
      <c r="AC289" s="165">
        <f t="shared" ref="AC289:AC311" si="914">SUM(C289,E289,G289,I289,K289,M289,O289,Q289,S289,U289,W289,Y289,AA289)</f>
        <v>729</v>
      </c>
      <c r="AE289" s="256" t="str">
        <f>$AE$10</f>
        <v>08:00 - 08:59</v>
      </c>
      <c r="AF289" s="120">
        <f t="shared" si="885"/>
        <v>4021</v>
      </c>
      <c r="AG289" s="181">
        <f t="shared" si="885"/>
        <v>1630</v>
      </c>
      <c r="AH289" s="182">
        <f t="shared" si="885"/>
        <v>1695</v>
      </c>
      <c r="AI289" s="183">
        <f t="shared" si="885"/>
        <v>1320</v>
      </c>
      <c r="AJ289" s="180">
        <f t="shared" si="885"/>
        <v>2562</v>
      </c>
      <c r="AK289" s="184">
        <f t="shared" si="885"/>
        <v>1498</v>
      </c>
      <c r="AL289" s="182">
        <f t="shared" si="885"/>
        <v>4179</v>
      </c>
      <c r="AM289" s="183">
        <f t="shared" si="885"/>
        <v>2505</v>
      </c>
      <c r="AN289" s="180">
        <f t="shared" si="885"/>
        <v>328</v>
      </c>
      <c r="AO289" s="184">
        <f t="shared" si="885"/>
        <v>1047</v>
      </c>
      <c r="AP289" s="182">
        <f t="shared" si="886"/>
        <v>1000</v>
      </c>
      <c r="AQ289" s="180">
        <f t="shared" si="886"/>
        <v>4511</v>
      </c>
      <c r="AR289" s="185">
        <f t="shared" si="886"/>
        <v>2769</v>
      </c>
      <c r="AS289" s="186">
        <f t="shared" si="886"/>
        <v>4887</v>
      </c>
      <c r="AT289" s="180">
        <f t="shared" si="886"/>
        <v>2123</v>
      </c>
      <c r="AU289" s="184">
        <f t="shared" si="886"/>
        <v>2618</v>
      </c>
      <c r="AV289" s="182">
        <f t="shared" si="886"/>
        <v>2863</v>
      </c>
      <c r="AW289" s="183">
        <f t="shared" si="886"/>
        <v>2131</v>
      </c>
      <c r="AX289" s="180">
        <f t="shared" si="886"/>
        <v>323</v>
      </c>
      <c r="AY289" s="184">
        <f t="shared" si="886"/>
        <v>1752</v>
      </c>
      <c r="AZ289" s="182">
        <f t="shared" si="887"/>
        <v>1178</v>
      </c>
      <c r="BA289" s="183">
        <f t="shared" si="887"/>
        <v>3900</v>
      </c>
      <c r="BB289" s="180">
        <f t="shared" si="887"/>
        <v>1796</v>
      </c>
      <c r="BC289" s="184">
        <f t="shared" si="887"/>
        <v>2102</v>
      </c>
      <c r="BD289" s="182">
        <f t="shared" si="887"/>
        <v>4758</v>
      </c>
      <c r="BE289" s="180">
        <f t="shared" si="887"/>
        <v>3370</v>
      </c>
      <c r="BF289" s="164">
        <f>SUM(AF289,AH289,AJ289,AL289,AN289,AP289,AR289,AT289,AV289,AX289,AZ289,BB289,BD289)</f>
        <v>29595</v>
      </c>
      <c r="BG289" s="165">
        <f>SUM(AG289,AI289,AK289,AM289,AO289,AQ289,AS289,AU289,AW289,AY289,BA289,BC289,BE289)</f>
        <v>33271</v>
      </c>
      <c r="BI289" s="131" t="s">
        <v>17</v>
      </c>
      <c r="BJ289" s="123">
        <f t="shared" ref="BJ289:BJ311" si="915">B289/$AB289</f>
        <v>0.21500605082694635</v>
      </c>
      <c r="BK289" s="124">
        <f t="shared" ref="BK289:BK311" si="916">C289/$AC289</f>
        <v>0</v>
      </c>
      <c r="BL289" s="125">
        <f t="shared" si="888"/>
        <v>0.13311819281968534</v>
      </c>
      <c r="BM289" s="126">
        <f t="shared" si="889"/>
        <v>2.7434842249657062E-3</v>
      </c>
      <c r="BN289" s="123">
        <f t="shared" si="890"/>
        <v>0.2581686163775716</v>
      </c>
      <c r="BO289" s="124">
        <f t="shared" si="891"/>
        <v>8.23045267489712E-3</v>
      </c>
      <c r="BP289" s="125">
        <f t="shared" si="892"/>
        <v>0.22589753933037515</v>
      </c>
      <c r="BQ289" s="126">
        <f t="shared" si="893"/>
        <v>5.6241426611796985E-2</v>
      </c>
      <c r="BR289" s="123">
        <f t="shared" si="894"/>
        <v>7.2609923356192017E-3</v>
      </c>
      <c r="BS289" s="124">
        <f t="shared" si="895"/>
        <v>3.9780521262002745E-2</v>
      </c>
      <c r="BT289" s="125">
        <f t="shared" si="896"/>
        <v>1.4118596208148447E-2</v>
      </c>
      <c r="BU289" s="123">
        <f t="shared" si="897"/>
        <v>0.18655692729766804</v>
      </c>
      <c r="BV289" s="127">
        <f t="shared" si="898"/>
        <v>7.5837031060911664E-2</v>
      </c>
      <c r="BW289" s="128">
        <f t="shared" si="899"/>
        <v>0.18381344307270234</v>
      </c>
      <c r="BX289" s="123">
        <f t="shared" si="900"/>
        <v>4.1145623235175476E-2</v>
      </c>
      <c r="BY289" s="124">
        <f t="shared" si="901"/>
        <v>0.14814814814814814</v>
      </c>
      <c r="BZ289" s="125">
        <f t="shared" si="902"/>
        <v>2.0976200080677694E-2</v>
      </c>
      <c r="CA289" s="126">
        <f t="shared" si="903"/>
        <v>0.18381344307270234</v>
      </c>
      <c r="CB289" s="123">
        <f t="shared" si="904"/>
        <v>4.0338846308995562E-4</v>
      </c>
      <c r="CC289" s="124">
        <f t="shared" si="905"/>
        <v>8.0932784636488342E-2</v>
      </c>
      <c r="CD289" s="125">
        <f t="shared" si="906"/>
        <v>6.4542154094392899E-3</v>
      </c>
      <c r="CE289" s="126">
        <f t="shared" si="907"/>
        <v>0.10973936899862825</v>
      </c>
      <c r="CF289" s="123">
        <f t="shared" si="908"/>
        <v>1.6135538523598225E-3</v>
      </c>
      <c r="CG289" s="124">
        <f t="shared" si="909"/>
        <v>0</v>
      </c>
      <c r="CH289" s="125">
        <f t="shared" si="910"/>
        <v>0</v>
      </c>
      <c r="CI289" s="123">
        <f t="shared" si="911"/>
        <v>0</v>
      </c>
      <c r="CJ289" s="129">
        <f t="shared" ref="CJ289" si="917">AB289/AB312</f>
        <v>5.8885428766208931E-3</v>
      </c>
      <c r="CK289" s="130">
        <f t="shared" ref="CK289" si="918">AC289/AC312</f>
        <v>1.7363798980085223E-3</v>
      </c>
    </row>
    <row r="290" spans="1:89" ht="13.8" thickBot="1" x14ac:dyDescent="0.3">
      <c r="A290" s="139" t="s">
        <v>18</v>
      </c>
      <c r="B290" s="187">
        <v>2476</v>
      </c>
      <c r="C290" s="188">
        <v>601</v>
      </c>
      <c r="D290" s="189">
        <v>1319</v>
      </c>
      <c r="E290" s="190">
        <v>351</v>
      </c>
      <c r="F290" s="187">
        <v>2387</v>
      </c>
      <c r="G290" s="191">
        <v>640</v>
      </c>
      <c r="H290" s="189">
        <v>2427</v>
      </c>
      <c r="I290" s="190">
        <v>980</v>
      </c>
      <c r="J290" s="187">
        <v>110</v>
      </c>
      <c r="K290" s="191">
        <v>330</v>
      </c>
      <c r="L290" s="189">
        <v>640</v>
      </c>
      <c r="M290" s="187">
        <v>1331</v>
      </c>
      <c r="N290" s="192">
        <v>1871</v>
      </c>
      <c r="O290" s="193">
        <v>2003</v>
      </c>
      <c r="P290" s="187">
        <v>1015</v>
      </c>
      <c r="Q290" s="191">
        <v>1127</v>
      </c>
      <c r="R290" s="189">
        <v>1512</v>
      </c>
      <c r="S290" s="190">
        <v>1144</v>
      </c>
      <c r="T290" s="187">
        <v>194</v>
      </c>
      <c r="U290" s="191">
        <v>631</v>
      </c>
      <c r="V290" s="189">
        <v>974</v>
      </c>
      <c r="W290" s="190">
        <v>1532</v>
      </c>
      <c r="X290" s="187">
        <v>973</v>
      </c>
      <c r="Y290" s="191">
        <v>890</v>
      </c>
      <c r="Z290" s="189">
        <v>2833</v>
      </c>
      <c r="AA290" s="187">
        <v>1717</v>
      </c>
      <c r="AB290" s="162">
        <f t="shared" si="884"/>
        <v>18731</v>
      </c>
      <c r="AC290" s="165">
        <f t="shared" si="914"/>
        <v>13277</v>
      </c>
      <c r="AE290" s="254"/>
      <c r="AF290" s="120"/>
      <c r="AG290" s="188"/>
      <c r="AH290" s="189"/>
      <c r="AI290" s="190"/>
      <c r="AJ290" s="187"/>
      <c r="AK290" s="191"/>
      <c r="AL290" s="189"/>
      <c r="AM290" s="190"/>
      <c r="AN290" s="187"/>
      <c r="AO290" s="191"/>
      <c r="AP290" s="189"/>
      <c r="AQ290" s="187"/>
      <c r="AR290" s="192"/>
      <c r="AS290" s="193"/>
      <c r="AT290" s="187"/>
      <c r="AU290" s="191"/>
      <c r="AV290" s="189"/>
      <c r="AW290" s="190"/>
      <c r="AX290" s="187"/>
      <c r="AY290" s="191"/>
      <c r="AZ290" s="189"/>
      <c r="BA290" s="190"/>
      <c r="BB290" s="187"/>
      <c r="BC290" s="191"/>
      <c r="BD290" s="189"/>
      <c r="BE290" s="187"/>
      <c r="BF290" s="164"/>
      <c r="BG290" s="165"/>
      <c r="BI290" s="139" t="s">
        <v>18</v>
      </c>
      <c r="BJ290" s="123">
        <f t="shared" si="915"/>
        <v>0.13218728311355507</v>
      </c>
      <c r="BK290" s="124">
        <f t="shared" si="916"/>
        <v>4.5266249905852228E-2</v>
      </c>
      <c r="BL290" s="125">
        <f t="shared" si="888"/>
        <v>7.0418023597245208E-2</v>
      </c>
      <c r="BM290" s="126">
        <f t="shared" si="889"/>
        <v>2.6436695036529335E-2</v>
      </c>
      <c r="BN290" s="123">
        <f t="shared" si="890"/>
        <v>0.12743580161230048</v>
      </c>
      <c r="BO290" s="124">
        <f t="shared" si="891"/>
        <v>4.8203660465466598E-2</v>
      </c>
      <c r="BP290" s="125">
        <f t="shared" si="892"/>
        <v>0.12957129891623512</v>
      </c>
      <c r="BQ290" s="126">
        <f t="shared" si="893"/>
        <v>7.3811855087745723E-2</v>
      </c>
      <c r="BR290" s="123">
        <f t="shared" si="894"/>
        <v>5.8726175858202978E-3</v>
      </c>
      <c r="BS290" s="124">
        <f t="shared" si="895"/>
        <v>2.4855012427506214E-2</v>
      </c>
      <c r="BT290" s="125">
        <f t="shared" si="896"/>
        <v>3.4167956862954457E-2</v>
      </c>
      <c r="BU290" s="123">
        <f t="shared" si="897"/>
        <v>0.10024855012427507</v>
      </c>
      <c r="BV290" s="127">
        <f t="shared" si="898"/>
        <v>9.9887886391543432E-2</v>
      </c>
      <c r="BW290" s="128">
        <f t="shared" si="899"/>
        <v>0.15086239361301498</v>
      </c>
      <c r="BX290" s="123">
        <f t="shared" si="900"/>
        <v>5.4188244087341839E-2</v>
      </c>
      <c r="BY290" s="124">
        <f t="shared" si="901"/>
        <v>8.4883633350907581E-2</v>
      </c>
      <c r="BZ290" s="125">
        <f t="shared" si="902"/>
        <v>8.072179808872991E-2</v>
      </c>
      <c r="CA290" s="126">
        <f t="shared" si="903"/>
        <v>8.6164043082021538E-2</v>
      </c>
      <c r="CB290" s="123">
        <f t="shared" si="904"/>
        <v>1.0357161924083071E-2</v>
      </c>
      <c r="CC290" s="124">
        <f t="shared" si="905"/>
        <v>4.7525796490170975E-2</v>
      </c>
      <c r="CD290" s="125">
        <f t="shared" si="906"/>
        <v>5.1999359350808821E-2</v>
      </c>
      <c r="CE290" s="126">
        <f t="shared" si="907"/>
        <v>0.11538751223921066</v>
      </c>
      <c r="CF290" s="123">
        <f t="shared" si="908"/>
        <v>5.1945971918210453E-2</v>
      </c>
      <c r="CG290" s="124">
        <f t="shared" si="909"/>
        <v>6.7033215334789481E-2</v>
      </c>
      <c r="CH290" s="125">
        <f t="shared" si="910"/>
        <v>0.15124659655117184</v>
      </c>
      <c r="CI290" s="123">
        <f t="shared" si="911"/>
        <v>0.1293213828425096</v>
      </c>
      <c r="CJ290" s="129">
        <f t="shared" ref="CJ290" si="919">AB290/AB312</f>
        <v>4.449306035578296E-2</v>
      </c>
      <c r="CK290" s="130">
        <f t="shared" ref="CK290" si="920">AC290/AC312</f>
        <v>3.162402730570528E-2</v>
      </c>
    </row>
    <row r="291" spans="1:89" ht="14.4" thickTop="1" thickBot="1" x14ac:dyDescent="0.3">
      <c r="A291" s="131" t="s">
        <v>19</v>
      </c>
      <c r="B291" s="180">
        <v>4660</v>
      </c>
      <c r="C291" s="181">
        <v>1941</v>
      </c>
      <c r="D291" s="182">
        <v>1928</v>
      </c>
      <c r="E291" s="183">
        <v>1194</v>
      </c>
      <c r="F291" s="180">
        <v>3248</v>
      </c>
      <c r="G291" s="184">
        <v>1673</v>
      </c>
      <c r="H291" s="182">
        <v>4118</v>
      </c>
      <c r="I291" s="183">
        <v>2470</v>
      </c>
      <c r="J291" s="180">
        <v>249</v>
      </c>
      <c r="K291" s="184">
        <v>939</v>
      </c>
      <c r="L291" s="182">
        <v>1099</v>
      </c>
      <c r="M291" s="180">
        <v>3161</v>
      </c>
      <c r="N291" s="185">
        <v>3202</v>
      </c>
      <c r="O291" s="186">
        <v>3794</v>
      </c>
      <c r="P291" s="180">
        <v>2244</v>
      </c>
      <c r="Q291" s="184">
        <v>2324</v>
      </c>
      <c r="R291" s="182">
        <v>2844</v>
      </c>
      <c r="S291" s="183">
        <v>2004</v>
      </c>
      <c r="T291" s="180">
        <v>427</v>
      </c>
      <c r="U291" s="184">
        <v>1384</v>
      </c>
      <c r="V291" s="182">
        <v>1598</v>
      </c>
      <c r="W291" s="183">
        <v>3490</v>
      </c>
      <c r="X291" s="180">
        <v>2128</v>
      </c>
      <c r="Y291" s="184">
        <v>1632</v>
      </c>
      <c r="Z291" s="182">
        <v>4968</v>
      </c>
      <c r="AA291" s="180">
        <v>2852</v>
      </c>
      <c r="AB291" s="162">
        <f t="shared" si="884"/>
        <v>32713</v>
      </c>
      <c r="AC291" s="165">
        <f t="shared" si="914"/>
        <v>28858</v>
      </c>
      <c r="AE291" s="251" t="s">
        <v>13</v>
      </c>
      <c r="AF291" s="14">
        <f t="shared" ref="AF291:BG291" si="921">SUM(AF288:AF290)</f>
        <v>9157</v>
      </c>
      <c r="AG291" s="1">
        <f t="shared" si="921"/>
        <v>3411</v>
      </c>
      <c r="AH291" s="14">
        <f t="shared" si="921"/>
        <v>3906</v>
      </c>
      <c r="AI291" s="1">
        <f t="shared" si="921"/>
        <v>2878</v>
      </c>
      <c r="AJ291" s="14">
        <f t="shared" si="921"/>
        <v>6248</v>
      </c>
      <c r="AK291" s="1">
        <f t="shared" si="921"/>
        <v>3228</v>
      </c>
      <c r="AL291" s="14">
        <f t="shared" si="921"/>
        <v>7705</v>
      </c>
      <c r="AM291" s="1">
        <f t="shared" si="921"/>
        <v>5359</v>
      </c>
      <c r="AN291" s="14">
        <f t="shared" si="921"/>
        <v>687</v>
      </c>
      <c r="AO291" s="1">
        <f t="shared" si="921"/>
        <v>2333</v>
      </c>
      <c r="AP291" s="14">
        <f t="shared" si="921"/>
        <v>2262</v>
      </c>
      <c r="AQ291" s="1">
        <f t="shared" si="921"/>
        <v>8800</v>
      </c>
      <c r="AR291" s="14">
        <f t="shared" si="921"/>
        <v>6159</v>
      </c>
      <c r="AS291" s="1">
        <f t="shared" si="921"/>
        <v>9509</v>
      </c>
      <c r="AT291" s="14">
        <f t="shared" si="921"/>
        <v>4885</v>
      </c>
      <c r="AU291" s="1">
        <f t="shared" si="921"/>
        <v>5190</v>
      </c>
      <c r="AV291" s="14">
        <f t="shared" si="921"/>
        <v>6339</v>
      </c>
      <c r="AW291" s="1">
        <f t="shared" si="921"/>
        <v>4413</v>
      </c>
      <c r="AX291" s="14">
        <f t="shared" si="921"/>
        <v>826</v>
      </c>
      <c r="AY291" s="1">
        <f t="shared" si="921"/>
        <v>3753</v>
      </c>
      <c r="AZ291" s="14">
        <f t="shared" si="921"/>
        <v>2809</v>
      </c>
      <c r="BA291" s="1">
        <f t="shared" si="921"/>
        <v>8209</v>
      </c>
      <c r="BB291" s="14">
        <f t="shared" si="921"/>
        <v>3978</v>
      </c>
      <c r="BC291" s="1">
        <f t="shared" si="921"/>
        <v>4387</v>
      </c>
      <c r="BD291" s="14">
        <f t="shared" si="921"/>
        <v>10232</v>
      </c>
      <c r="BE291" s="1">
        <f t="shared" si="921"/>
        <v>6963</v>
      </c>
      <c r="BF291" s="166">
        <f t="shared" si="921"/>
        <v>65193</v>
      </c>
      <c r="BG291" s="167">
        <f t="shared" si="921"/>
        <v>68433</v>
      </c>
      <c r="BI291" s="131" t="s">
        <v>19</v>
      </c>
      <c r="BJ291" s="123">
        <f t="shared" si="915"/>
        <v>0.14245101335860361</v>
      </c>
      <c r="BK291" s="124">
        <f t="shared" si="916"/>
        <v>6.7260378404601848E-2</v>
      </c>
      <c r="BL291" s="125">
        <f t="shared" si="888"/>
        <v>5.8936814110598236E-2</v>
      </c>
      <c r="BM291" s="126">
        <f t="shared" si="889"/>
        <v>4.1375008663109017E-2</v>
      </c>
      <c r="BN291" s="123">
        <f t="shared" si="890"/>
        <v>9.9287744933206981E-2</v>
      </c>
      <c r="BO291" s="124">
        <f t="shared" si="891"/>
        <v>5.7973525538845383E-2</v>
      </c>
      <c r="BP291" s="125">
        <f t="shared" si="892"/>
        <v>0.12588267661174457</v>
      </c>
      <c r="BQ291" s="126">
        <f t="shared" si="893"/>
        <v>8.5591517083650981E-2</v>
      </c>
      <c r="BR291" s="123">
        <f t="shared" si="894"/>
        <v>7.6116528597193773E-3</v>
      </c>
      <c r="BS291" s="124">
        <f t="shared" si="895"/>
        <v>3.2538637466213875E-2</v>
      </c>
      <c r="BT291" s="125">
        <f t="shared" si="896"/>
        <v>3.3595206798520467E-2</v>
      </c>
      <c r="BU291" s="123">
        <f t="shared" si="897"/>
        <v>0.1095363504054335</v>
      </c>
      <c r="BV291" s="127">
        <f t="shared" si="898"/>
        <v>9.7881576131813045E-2</v>
      </c>
      <c r="BW291" s="128">
        <f t="shared" si="899"/>
        <v>0.1314713424353732</v>
      </c>
      <c r="BX291" s="123">
        <f t="shared" si="900"/>
        <v>6.8596582398434872E-2</v>
      </c>
      <c r="BY291" s="124">
        <f t="shared" si="901"/>
        <v>8.0532261417977688E-2</v>
      </c>
      <c r="BZ291" s="125">
        <f t="shared" si="902"/>
        <v>8.6937914590529755E-2</v>
      </c>
      <c r="CA291" s="126">
        <f t="shared" si="903"/>
        <v>6.9443481876775931E-2</v>
      </c>
      <c r="CB291" s="123">
        <f t="shared" si="904"/>
        <v>1.3052914743374194E-2</v>
      </c>
      <c r="CC291" s="124">
        <f t="shared" si="905"/>
        <v>4.795897151569755E-2</v>
      </c>
      <c r="CD291" s="125">
        <f t="shared" si="906"/>
        <v>4.8849081404946045E-2</v>
      </c>
      <c r="CE291" s="126">
        <f t="shared" si="907"/>
        <v>0.12093700187123155</v>
      </c>
      <c r="CF291" s="123">
        <f t="shared" si="908"/>
        <v>6.505059150796319E-2</v>
      </c>
      <c r="CG291" s="124">
        <f t="shared" si="909"/>
        <v>5.6552775660128909E-2</v>
      </c>
      <c r="CH291" s="125">
        <f t="shared" si="910"/>
        <v>0.15186623055054566</v>
      </c>
      <c r="CI291" s="123">
        <f t="shared" si="911"/>
        <v>9.8828747660960559E-2</v>
      </c>
      <c r="CJ291" s="129">
        <f t="shared" ref="CJ291" si="922">AB291/AB312</f>
        <v>7.7705487342839566E-2</v>
      </c>
      <c r="CK291" s="130">
        <f t="shared" ref="CK291" si="923">AC291/AC312</f>
        <v>6.8735872560672068E-2</v>
      </c>
    </row>
    <row r="292" spans="1:89" ht="13.8" thickTop="1" x14ac:dyDescent="0.25">
      <c r="A292" s="139" t="s">
        <v>20</v>
      </c>
      <c r="B292" s="266">
        <v>5136</v>
      </c>
      <c r="C292" s="267">
        <v>1781</v>
      </c>
      <c r="D292" s="268">
        <v>2211</v>
      </c>
      <c r="E292" s="269">
        <v>1558</v>
      </c>
      <c r="F292" s="266">
        <v>3686</v>
      </c>
      <c r="G292" s="270">
        <v>1730</v>
      </c>
      <c r="H292" s="268">
        <v>3526</v>
      </c>
      <c r="I292" s="269">
        <v>2854</v>
      </c>
      <c r="J292" s="266">
        <v>359</v>
      </c>
      <c r="K292" s="270">
        <v>1286</v>
      </c>
      <c r="L292" s="268">
        <v>1262</v>
      </c>
      <c r="M292" s="266">
        <v>4289</v>
      </c>
      <c r="N292" s="271">
        <v>3390</v>
      </c>
      <c r="O292" s="272">
        <v>4622</v>
      </c>
      <c r="P292" s="266">
        <v>2762</v>
      </c>
      <c r="Q292" s="270">
        <v>2572</v>
      </c>
      <c r="R292" s="268">
        <v>3476</v>
      </c>
      <c r="S292" s="269">
        <v>2282</v>
      </c>
      <c r="T292" s="266">
        <v>503</v>
      </c>
      <c r="U292" s="270">
        <v>2001</v>
      </c>
      <c r="V292" s="268">
        <v>1631</v>
      </c>
      <c r="W292" s="269">
        <v>4309</v>
      </c>
      <c r="X292" s="266">
        <v>2182</v>
      </c>
      <c r="Y292" s="270">
        <v>2285</v>
      </c>
      <c r="Z292" s="268">
        <v>5474</v>
      </c>
      <c r="AA292" s="266">
        <v>3593</v>
      </c>
      <c r="AB292" s="162">
        <f t="shared" si="884"/>
        <v>35598</v>
      </c>
      <c r="AC292" s="165">
        <f t="shared" si="914"/>
        <v>35162</v>
      </c>
      <c r="BI292" s="139" t="s">
        <v>20</v>
      </c>
      <c r="BJ292" s="123">
        <f t="shared" si="915"/>
        <v>0.14427776841395584</v>
      </c>
      <c r="BK292" s="124">
        <f t="shared" si="916"/>
        <v>5.0651271258745238E-2</v>
      </c>
      <c r="BL292" s="125">
        <f t="shared" si="888"/>
        <v>6.2110230911848981E-2</v>
      </c>
      <c r="BM292" s="126">
        <f t="shared" si="889"/>
        <v>4.430919742904272E-2</v>
      </c>
      <c r="BN292" s="123">
        <f t="shared" si="890"/>
        <v>0.10354514298556099</v>
      </c>
      <c r="BO292" s="124">
        <f t="shared" si="891"/>
        <v>4.9200841817871564E-2</v>
      </c>
      <c r="BP292" s="125">
        <f t="shared" si="892"/>
        <v>9.9050508455531205E-2</v>
      </c>
      <c r="BQ292" s="126">
        <f t="shared" si="893"/>
        <v>8.1167169103008932E-2</v>
      </c>
      <c r="BR292" s="123">
        <f t="shared" si="894"/>
        <v>1.0084836226754311E-2</v>
      </c>
      <c r="BS292" s="124">
        <f t="shared" si="895"/>
        <v>3.6573573744383144E-2</v>
      </c>
      <c r="BT292" s="125">
        <f t="shared" si="896"/>
        <v>3.5451429855609867E-2</v>
      </c>
      <c r="BU292" s="123">
        <f t="shared" si="897"/>
        <v>0.12197827199817986</v>
      </c>
      <c r="BV292" s="127">
        <f t="shared" si="898"/>
        <v>9.5230069105005893E-2</v>
      </c>
      <c r="BW292" s="128">
        <f t="shared" si="899"/>
        <v>0.13144872305329616</v>
      </c>
      <c r="BX292" s="123">
        <f t="shared" si="900"/>
        <v>7.7588628574639024E-2</v>
      </c>
      <c r="BY292" s="124">
        <f t="shared" si="901"/>
        <v>7.3147147488766287E-2</v>
      </c>
      <c r="BZ292" s="125">
        <f t="shared" si="902"/>
        <v>9.7645935164896905E-2</v>
      </c>
      <c r="CA292" s="126">
        <f t="shared" si="903"/>
        <v>6.4899607530857176E-2</v>
      </c>
      <c r="CB292" s="123">
        <f t="shared" si="904"/>
        <v>1.4130007303781111E-2</v>
      </c>
      <c r="CC292" s="124">
        <f t="shared" si="905"/>
        <v>5.6908025709572832E-2</v>
      </c>
      <c r="CD292" s="125">
        <f t="shared" si="906"/>
        <v>4.5817180740491036E-2</v>
      </c>
      <c r="CE292" s="126">
        <f t="shared" si="907"/>
        <v>0.122547067857346</v>
      </c>
      <c r="CF292" s="123">
        <f t="shared" si="908"/>
        <v>6.1295578403281085E-2</v>
      </c>
      <c r="CG292" s="124">
        <f t="shared" si="909"/>
        <v>6.4984926909732094E-2</v>
      </c>
      <c r="CH292" s="125">
        <f t="shared" si="910"/>
        <v>0.15377268385864373</v>
      </c>
      <c r="CI292" s="123">
        <f t="shared" si="911"/>
        <v>0.102184176099198</v>
      </c>
      <c r="CJ292" s="129">
        <f t="shared" ref="CJ292" si="924">AB292/AB312</f>
        <v>8.455843054536126E-2</v>
      </c>
      <c r="CK292" s="130">
        <f t="shared" ref="CK292" si="925">AC292/AC312</f>
        <v>8.3751152227401454E-2</v>
      </c>
    </row>
    <row r="293" spans="1:89" ht="13.8" thickBot="1" x14ac:dyDescent="0.3">
      <c r="A293" s="131" t="s">
        <v>21</v>
      </c>
      <c r="B293" s="273">
        <v>4021</v>
      </c>
      <c r="C293" s="274">
        <v>1630</v>
      </c>
      <c r="D293" s="275">
        <v>1695</v>
      </c>
      <c r="E293" s="276">
        <v>1320</v>
      </c>
      <c r="F293" s="273">
        <v>2562</v>
      </c>
      <c r="G293" s="277">
        <v>1498</v>
      </c>
      <c r="H293" s="275">
        <v>4179</v>
      </c>
      <c r="I293" s="276">
        <v>2505</v>
      </c>
      <c r="J293" s="273">
        <v>328</v>
      </c>
      <c r="K293" s="277">
        <v>1047</v>
      </c>
      <c r="L293" s="275">
        <v>1000</v>
      </c>
      <c r="M293" s="273">
        <v>4511</v>
      </c>
      <c r="N293" s="278">
        <v>2769</v>
      </c>
      <c r="O293" s="279">
        <v>4887</v>
      </c>
      <c r="P293" s="273">
        <v>2123</v>
      </c>
      <c r="Q293" s="277">
        <v>2618</v>
      </c>
      <c r="R293" s="275">
        <v>2863</v>
      </c>
      <c r="S293" s="276">
        <v>2131</v>
      </c>
      <c r="T293" s="273">
        <v>323</v>
      </c>
      <c r="U293" s="277">
        <v>1752</v>
      </c>
      <c r="V293" s="275">
        <v>1178</v>
      </c>
      <c r="W293" s="276">
        <v>3900</v>
      </c>
      <c r="X293" s="273">
        <v>1796</v>
      </c>
      <c r="Y293" s="277">
        <v>2102</v>
      </c>
      <c r="Z293" s="275">
        <v>4758</v>
      </c>
      <c r="AA293" s="273">
        <v>3370</v>
      </c>
      <c r="AB293" s="162">
        <f t="shared" si="884"/>
        <v>29595</v>
      </c>
      <c r="AC293" s="165">
        <f t="shared" si="914"/>
        <v>33271</v>
      </c>
      <c r="AE293" t="s">
        <v>85</v>
      </c>
      <c r="BI293" s="131" t="s">
        <v>21</v>
      </c>
      <c r="BJ293" s="123">
        <f t="shared" si="915"/>
        <v>0.13586754519344485</v>
      </c>
      <c r="BK293" s="124">
        <f t="shared" si="916"/>
        <v>4.8991614318776112E-2</v>
      </c>
      <c r="BL293" s="125">
        <f t="shared" si="888"/>
        <v>5.7273188038520023E-2</v>
      </c>
      <c r="BM293" s="126">
        <f t="shared" si="889"/>
        <v>3.9674190736677585E-2</v>
      </c>
      <c r="BN293" s="123">
        <f t="shared" si="890"/>
        <v>8.656867714140902E-2</v>
      </c>
      <c r="BO293" s="124">
        <f t="shared" si="891"/>
        <v>4.5024195245108353E-2</v>
      </c>
      <c r="BP293" s="125">
        <f t="shared" si="892"/>
        <v>0.14120628484541309</v>
      </c>
      <c r="BQ293" s="126">
        <f t="shared" si="893"/>
        <v>7.529079378437678E-2</v>
      </c>
      <c r="BR293" s="123">
        <f t="shared" si="894"/>
        <v>1.1082953201554316E-2</v>
      </c>
      <c r="BS293" s="124">
        <f t="shared" si="895"/>
        <v>3.1468846743410175E-2</v>
      </c>
      <c r="BT293" s="125">
        <f t="shared" si="896"/>
        <v>3.3789491468153403E-2</v>
      </c>
      <c r="BU293" s="123">
        <f t="shared" si="897"/>
        <v>0.1355835412220853</v>
      </c>
      <c r="BV293" s="127">
        <f t="shared" si="898"/>
        <v>9.3563101875316773E-2</v>
      </c>
      <c r="BW293" s="128">
        <f t="shared" si="899"/>
        <v>0.14688467434101771</v>
      </c>
      <c r="BX293" s="123">
        <f t="shared" si="900"/>
        <v>7.1735090386889674E-2</v>
      </c>
      <c r="BY293" s="124">
        <f t="shared" si="901"/>
        <v>7.8687144961077218E-2</v>
      </c>
      <c r="BZ293" s="125">
        <f t="shared" si="902"/>
        <v>9.6739314073323202E-2</v>
      </c>
      <c r="CA293" s="126">
        <f t="shared" si="903"/>
        <v>6.4049773075651462E-2</v>
      </c>
      <c r="CB293" s="123">
        <f t="shared" si="904"/>
        <v>1.0914005744213549E-2</v>
      </c>
      <c r="CC293" s="124">
        <f t="shared" si="905"/>
        <v>5.2658471341408435E-2</v>
      </c>
      <c r="CD293" s="125">
        <f t="shared" si="906"/>
        <v>3.9804020949484709E-2</v>
      </c>
      <c r="CE293" s="126">
        <f t="shared" si="907"/>
        <v>0.11721919990382014</v>
      </c>
      <c r="CF293" s="123">
        <f t="shared" si="908"/>
        <v>6.0685926676803517E-2</v>
      </c>
      <c r="CG293" s="124">
        <f t="shared" si="909"/>
        <v>6.3178143127648703E-2</v>
      </c>
      <c r="CH293" s="125">
        <f t="shared" si="910"/>
        <v>0.16077040040547388</v>
      </c>
      <c r="CI293" s="123">
        <f t="shared" si="911"/>
        <v>0.10128941119894203</v>
      </c>
      <c r="CJ293" s="129">
        <f t="shared" ref="CJ293" si="926">AB293/AB312</f>
        <v>7.0299082869542284E-2</v>
      </c>
      <c r="CK293" s="130">
        <f t="shared" ref="CK293" si="927">AC293/AC312</f>
        <v>7.9247044700468519E-2</v>
      </c>
    </row>
    <row r="294" spans="1:89" ht="14.4" thickTop="1" thickBot="1" x14ac:dyDescent="0.3">
      <c r="A294" s="139" t="s">
        <v>22</v>
      </c>
      <c r="B294" s="187">
        <v>2960</v>
      </c>
      <c r="C294" s="188">
        <v>1565</v>
      </c>
      <c r="D294" s="189">
        <v>1279</v>
      </c>
      <c r="E294" s="190">
        <v>931</v>
      </c>
      <c r="F294" s="187">
        <v>2298</v>
      </c>
      <c r="G294" s="191">
        <v>990</v>
      </c>
      <c r="H294" s="189">
        <v>3309</v>
      </c>
      <c r="I294" s="190">
        <v>2211</v>
      </c>
      <c r="J294" s="187">
        <v>268</v>
      </c>
      <c r="K294" s="191">
        <v>901</v>
      </c>
      <c r="L294" s="189">
        <v>829</v>
      </c>
      <c r="M294" s="187">
        <v>2797</v>
      </c>
      <c r="N294" s="192">
        <v>2186</v>
      </c>
      <c r="O294" s="193">
        <v>3425</v>
      </c>
      <c r="P294" s="187">
        <v>1378</v>
      </c>
      <c r="Q294" s="191">
        <v>1604</v>
      </c>
      <c r="R294" s="189">
        <v>2217</v>
      </c>
      <c r="S294" s="190">
        <v>1539</v>
      </c>
      <c r="T294" s="187">
        <v>265</v>
      </c>
      <c r="U294" s="191">
        <v>855</v>
      </c>
      <c r="V294" s="189">
        <v>899</v>
      </c>
      <c r="W294" s="190">
        <v>3293</v>
      </c>
      <c r="X294" s="187">
        <v>1500</v>
      </c>
      <c r="Y294" s="191">
        <v>1148</v>
      </c>
      <c r="Z294" s="189">
        <v>3545</v>
      </c>
      <c r="AA294" s="187">
        <v>3085</v>
      </c>
      <c r="AB294" s="162">
        <f t="shared" si="884"/>
        <v>22933</v>
      </c>
      <c r="AC294" s="165">
        <f t="shared" si="914"/>
        <v>24344</v>
      </c>
      <c r="AE294" s="296" t="s">
        <v>0</v>
      </c>
      <c r="AF294" s="298" t="s">
        <v>1</v>
      </c>
      <c r="AG294" s="299"/>
      <c r="AH294" s="298" t="s">
        <v>2</v>
      </c>
      <c r="AI294" s="299"/>
      <c r="AJ294" s="298" t="s">
        <v>3</v>
      </c>
      <c r="AK294" s="299"/>
      <c r="AL294" s="298" t="s">
        <v>4</v>
      </c>
      <c r="AM294" s="299"/>
      <c r="AN294" s="298" t="s">
        <v>5</v>
      </c>
      <c r="AO294" s="299"/>
      <c r="AP294" s="298" t="s">
        <v>6</v>
      </c>
      <c r="AQ294" s="299"/>
      <c r="AR294" s="298" t="s">
        <v>7</v>
      </c>
      <c r="AS294" s="299"/>
      <c r="AT294" s="298" t="s">
        <v>8</v>
      </c>
      <c r="AU294" s="299"/>
      <c r="AV294" s="298" t="s">
        <v>9</v>
      </c>
      <c r="AW294" s="299"/>
      <c r="AX294" s="298" t="s">
        <v>10</v>
      </c>
      <c r="AY294" s="299"/>
      <c r="AZ294" s="298" t="s">
        <v>11</v>
      </c>
      <c r="BA294" s="299"/>
      <c r="BB294" s="298" t="s">
        <v>12</v>
      </c>
      <c r="BC294" s="299"/>
      <c r="BD294" s="300" t="s">
        <v>40</v>
      </c>
      <c r="BE294" s="301"/>
      <c r="BF294" s="302" t="s">
        <v>41</v>
      </c>
      <c r="BG294" s="303"/>
      <c r="BI294" s="139" t="s">
        <v>22</v>
      </c>
      <c r="BJ294" s="123">
        <f t="shared" si="915"/>
        <v>0.12907164348319017</v>
      </c>
      <c r="BK294" s="124">
        <f t="shared" si="916"/>
        <v>6.4286887939533355E-2</v>
      </c>
      <c r="BL294" s="125">
        <f t="shared" si="888"/>
        <v>5.5771159464527098E-2</v>
      </c>
      <c r="BM294" s="126">
        <f t="shared" si="889"/>
        <v>3.8243509694380548E-2</v>
      </c>
      <c r="BN294" s="123">
        <f t="shared" si="890"/>
        <v>0.10020494483931452</v>
      </c>
      <c r="BO294" s="124">
        <f t="shared" si="891"/>
        <v>4.0667104830759117E-2</v>
      </c>
      <c r="BP294" s="125">
        <f t="shared" si="892"/>
        <v>0.14428988793441766</v>
      </c>
      <c r="BQ294" s="126">
        <f t="shared" si="893"/>
        <v>9.0823200788695366E-2</v>
      </c>
      <c r="BR294" s="123">
        <f t="shared" si="894"/>
        <v>1.1686216369423973E-2</v>
      </c>
      <c r="BS294" s="124">
        <f t="shared" si="895"/>
        <v>3.7011173184357544E-2</v>
      </c>
      <c r="BT294" s="125">
        <f t="shared" si="896"/>
        <v>3.6148781232285356E-2</v>
      </c>
      <c r="BU294" s="123">
        <f t="shared" si="897"/>
        <v>0.11489484061781137</v>
      </c>
      <c r="BV294" s="127">
        <f t="shared" si="898"/>
        <v>9.5321152923734359E-2</v>
      </c>
      <c r="BW294" s="128">
        <f t="shared" si="899"/>
        <v>0.14069175156095959</v>
      </c>
      <c r="BX294" s="123">
        <f t="shared" si="900"/>
        <v>6.0088082675620283E-2</v>
      </c>
      <c r="BY294" s="124">
        <f t="shared" si="901"/>
        <v>6.5888925402563261E-2</v>
      </c>
      <c r="BZ294" s="125">
        <f t="shared" si="902"/>
        <v>9.667291675751101E-2</v>
      </c>
      <c r="CA294" s="126">
        <f t="shared" si="903"/>
        <v>6.3218862964180084E-2</v>
      </c>
      <c r="CB294" s="123">
        <f t="shared" si="904"/>
        <v>1.1555400514542362E-2</v>
      </c>
      <c r="CC294" s="124">
        <f t="shared" si="905"/>
        <v>3.5121590535655604E-2</v>
      </c>
      <c r="CD294" s="125">
        <f t="shared" si="906"/>
        <v>3.9201151179522956E-2</v>
      </c>
      <c r="CE294" s="126">
        <f t="shared" si="907"/>
        <v>0.13526947091685837</v>
      </c>
      <c r="CF294" s="123">
        <f t="shared" si="908"/>
        <v>6.5407927440805827E-2</v>
      </c>
      <c r="CG294" s="124">
        <f t="shared" si="909"/>
        <v>4.7157410450213606E-2</v>
      </c>
      <c r="CH294" s="125">
        <f t="shared" si="910"/>
        <v>0.15458073518510443</v>
      </c>
      <c r="CI294" s="123">
        <f t="shared" si="911"/>
        <v>0.1267252711140322</v>
      </c>
      <c r="CJ294" s="129">
        <f t="shared" ref="CJ294" si="928">AB294/AB312</f>
        <v>5.4474366191830152E-2</v>
      </c>
      <c r="CK294" s="130">
        <f t="shared" ref="CK294" si="929">AC294/AC312</f>
        <v>5.7984132012509557E-2</v>
      </c>
    </row>
    <row r="295" spans="1:89" ht="15" thickTop="1" thickBot="1" x14ac:dyDescent="0.35">
      <c r="A295" s="131" t="s">
        <v>23</v>
      </c>
      <c r="B295" s="180">
        <v>2079</v>
      </c>
      <c r="C295" s="181">
        <v>1203</v>
      </c>
      <c r="D295" s="182">
        <v>957</v>
      </c>
      <c r="E295" s="183">
        <v>718</v>
      </c>
      <c r="F295" s="180">
        <v>1614</v>
      </c>
      <c r="G295" s="184">
        <v>852</v>
      </c>
      <c r="H295" s="182">
        <v>2493</v>
      </c>
      <c r="I295" s="183">
        <v>1928</v>
      </c>
      <c r="J295" s="180">
        <v>318</v>
      </c>
      <c r="K295" s="184">
        <v>698</v>
      </c>
      <c r="L295" s="182">
        <v>848</v>
      </c>
      <c r="M295" s="180">
        <v>2005</v>
      </c>
      <c r="N295" s="185">
        <v>1823</v>
      </c>
      <c r="O295" s="186">
        <v>2707</v>
      </c>
      <c r="P295" s="180">
        <v>1188</v>
      </c>
      <c r="Q295" s="184">
        <v>1250</v>
      </c>
      <c r="R295" s="182">
        <v>1746</v>
      </c>
      <c r="S295" s="183">
        <v>1383</v>
      </c>
      <c r="T295" s="180">
        <v>314</v>
      </c>
      <c r="U295" s="184">
        <v>455</v>
      </c>
      <c r="V295" s="182">
        <v>907</v>
      </c>
      <c r="W295" s="183">
        <v>2438</v>
      </c>
      <c r="X295" s="180">
        <v>1107</v>
      </c>
      <c r="Y295" s="184">
        <v>691</v>
      </c>
      <c r="Z295" s="182">
        <v>3002</v>
      </c>
      <c r="AA295" s="180">
        <v>2699</v>
      </c>
      <c r="AB295" s="162">
        <f t="shared" si="884"/>
        <v>18396</v>
      </c>
      <c r="AC295" s="165">
        <f t="shared" si="914"/>
        <v>19027</v>
      </c>
      <c r="AE295" s="297"/>
      <c r="AF295" s="111" t="s">
        <v>14</v>
      </c>
      <c r="AG295" s="112" t="s">
        <v>15</v>
      </c>
      <c r="AH295" s="113" t="s">
        <v>14</v>
      </c>
      <c r="AI295" s="114" t="s">
        <v>15</v>
      </c>
      <c r="AJ295" s="111" t="s">
        <v>14</v>
      </c>
      <c r="AK295" s="112" t="s">
        <v>15</v>
      </c>
      <c r="AL295" s="113" t="s">
        <v>14</v>
      </c>
      <c r="AM295" s="114" t="s">
        <v>15</v>
      </c>
      <c r="AN295" s="111" t="s">
        <v>14</v>
      </c>
      <c r="AO295" s="112" t="s">
        <v>15</v>
      </c>
      <c r="AP295" s="113" t="s">
        <v>14</v>
      </c>
      <c r="AQ295" s="111" t="s">
        <v>15</v>
      </c>
      <c r="AR295" s="115" t="s">
        <v>14</v>
      </c>
      <c r="AS295" s="116" t="s">
        <v>15</v>
      </c>
      <c r="AT295" s="111" t="s">
        <v>14</v>
      </c>
      <c r="AU295" s="112" t="s">
        <v>15</v>
      </c>
      <c r="AV295" s="113" t="s">
        <v>14</v>
      </c>
      <c r="AW295" s="114" t="s">
        <v>15</v>
      </c>
      <c r="AX295" s="111" t="s">
        <v>14</v>
      </c>
      <c r="AY295" s="112" t="s">
        <v>15</v>
      </c>
      <c r="AZ295" s="113" t="s">
        <v>14</v>
      </c>
      <c r="BA295" s="114" t="s">
        <v>15</v>
      </c>
      <c r="BB295" s="111" t="s">
        <v>14</v>
      </c>
      <c r="BC295" s="112" t="s">
        <v>15</v>
      </c>
      <c r="BD295" s="26" t="s">
        <v>14</v>
      </c>
      <c r="BE295" s="117" t="s">
        <v>15</v>
      </c>
      <c r="BF295" s="168" t="s">
        <v>14</v>
      </c>
      <c r="BG295" s="169" t="s">
        <v>15</v>
      </c>
      <c r="BI295" s="131" t="s">
        <v>23</v>
      </c>
      <c r="BJ295" s="123">
        <f t="shared" si="915"/>
        <v>0.11301369863013698</v>
      </c>
      <c r="BK295" s="124">
        <f t="shared" si="916"/>
        <v>6.3225942082304087E-2</v>
      </c>
      <c r="BL295" s="125">
        <f t="shared" si="888"/>
        <v>5.2022178734507499E-2</v>
      </c>
      <c r="BM295" s="126">
        <f t="shared" si="889"/>
        <v>3.7735849056603772E-2</v>
      </c>
      <c r="BN295" s="123">
        <f t="shared" si="890"/>
        <v>8.7736464448793211E-2</v>
      </c>
      <c r="BO295" s="124">
        <f t="shared" si="891"/>
        <v>4.4778472696694174E-2</v>
      </c>
      <c r="BP295" s="125">
        <f t="shared" si="892"/>
        <v>0.13551859099804306</v>
      </c>
      <c r="BQ295" s="126">
        <f t="shared" si="893"/>
        <v>0.10132968938876334</v>
      </c>
      <c r="BR295" s="123">
        <f t="shared" si="894"/>
        <v>1.7286366601435094E-2</v>
      </c>
      <c r="BS295" s="124">
        <f t="shared" si="895"/>
        <v>3.6684711199873862E-2</v>
      </c>
      <c r="BT295" s="125">
        <f t="shared" si="896"/>
        <v>4.6096977603826916E-2</v>
      </c>
      <c r="BU295" s="123">
        <f t="shared" si="897"/>
        <v>0.10537657013717348</v>
      </c>
      <c r="BV295" s="127">
        <f t="shared" si="898"/>
        <v>9.9097629919547722E-2</v>
      </c>
      <c r="BW295" s="128">
        <f t="shared" si="899"/>
        <v>0.14227150890839332</v>
      </c>
      <c r="BX295" s="123">
        <f t="shared" si="900"/>
        <v>6.4579256360078274E-2</v>
      </c>
      <c r="BY295" s="124">
        <f t="shared" si="901"/>
        <v>6.5696116045619382E-2</v>
      </c>
      <c r="BZ295" s="125">
        <f t="shared" si="902"/>
        <v>9.4911937377690797E-2</v>
      </c>
      <c r="CA295" s="126">
        <f t="shared" si="903"/>
        <v>7.2686182792873283E-2</v>
      </c>
      <c r="CB295" s="123">
        <f t="shared" si="904"/>
        <v>1.7068928027832136E-2</v>
      </c>
      <c r="CC295" s="124">
        <f t="shared" si="905"/>
        <v>2.3913386240605454E-2</v>
      </c>
      <c r="CD295" s="125">
        <f t="shared" si="906"/>
        <v>4.9304196564470534E-2</v>
      </c>
      <c r="CE295" s="126">
        <f t="shared" si="907"/>
        <v>0.12813370473537605</v>
      </c>
      <c r="CF295" s="123">
        <f t="shared" si="908"/>
        <v>6.0176125244618392E-2</v>
      </c>
      <c r="CG295" s="124">
        <f t="shared" si="909"/>
        <v>3.6316812950018394E-2</v>
      </c>
      <c r="CH295" s="125">
        <f t="shared" si="910"/>
        <v>0.16318764948901934</v>
      </c>
      <c r="CI295" s="123">
        <f t="shared" si="911"/>
        <v>0.14185105376570137</v>
      </c>
      <c r="CJ295" s="129">
        <f t="shared" ref="CJ295" si="930">AB295/AB312</f>
        <v>4.3697311318401759E-2</v>
      </c>
      <c r="CK295" s="130">
        <f t="shared" ref="CK295" si="931">AC295/AC312</f>
        <v>4.5319753524565368E-2</v>
      </c>
    </row>
    <row r="296" spans="1:89" ht="13.8" thickTop="1" x14ac:dyDescent="0.25">
      <c r="A296" s="139" t="s">
        <v>24</v>
      </c>
      <c r="B296" s="194">
        <v>2046</v>
      </c>
      <c r="C296" s="188">
        <v>1649</v>
      </c>
      <c r="D296" s="189">
        <v>930</v>
      </c>
      <c r="E296" s="190">
        <v>670</v>
      </c>
      <c r="F296" s="187">
        <v>1662</v>
      </c>
      <c r="G296" s="191">
        <v>863</v>
      </c>
      <c r="H296" s="189">
        <v>2531</v>
      </c>
      <c r="I296" s="190">
        <v>2073</v>
      </c>
      <c r="J296" s="187">
        <v>316</v>
      </c>
      <c r="K296" s="191">
        <v>501</v>
      </c>
      <c r="L296" s="189">
        <v>886</v>
      </c>
      <c r="M296" s="187">
        <v>1768</v>
      </c>
      <c r="N296" s="192">
        <v>1781</v>
      </c>
      <c r="O296" s="195">
        <v>2391</v>
      </c>
      <c r="P296" s="187">
        <v>1304</v>
      </c>
      <c r="Q296" s="191">
        <v>1066</v>
      </c>
      <c r="R296" s="189">
        <v>1658</v>
      </c>
      <c r="S296" s="190">
        <v>1248</v>
      </c>
      <c r="T296" s="187">
        <v>279</v>
      </c>
      <c r="U296" s="191">
        <v>494</v>
      </c>
      <c r="V296" s="189">
        <v>850</v>
      </c>
      <c r="W296" s="196">
        <v>2442</v>
      </c>
      <c r="X296" s="187">
        <v>978</v>
      </c>
      <c r="Y296" s="191">
        <v>558</v>
      </c>
      <c r="Z296" s="189">
        <v>3059</v>
      </c>
      <c r="AA296" s="187">
        <v>2755</v>
      </c>
      <c r="AB296" s="162">
        <f t="shared" si="884"/>
        <v>18280</v>
      </c>
      <c r="AC296" s="165">
        <f t="shared" si="914"/>
        <v>18478</v>
      </c>
      <c r="AE296" s="254" t="str">
        <f>$AE$17</f>
        <v>17:00 - 17:59</v>
      </c>
      <c r="AF296" s="120">
        <f t="shared" ref="AF296:AO297" si="932">SUMIF($A$9:$A$32,$AE296,B$288:B$311)</f>
        <v>1888</v>
      </c>
      <c r="AG296" s="177">
        <f t="shared" si="932"/>
        <v>5013</v>
      </c>
      <c r="AH296" s="121">
        <f t="shared" si="932"/>
        <v>1710</v>
      </c>
      <c r="AI296" s="172">
        <f t="shared" si="932"/>
        <v>1654</v>
      </c>
      <c r="AJ296" s="120">
        <f t="shared" si="932"/>
        <v>1639</v>
      </c>
      <c r="AK296" s="122">
        <f t="shared" si="932"/>
        <v>3338</v>
      </c>
      <c r="AL296" s="121">
        <f t="shared" si="932"/>
        <v>2993</v>
      </c>
      <c r="AM296" s="172">
        <f t="shared" si="932"/>
        <v>5310</v>
      </c>
      <c r="AN296" s="120">
        <f t="shared" si="932"/>
        <v>1376</v>
      </c>
      <c r="AO296" s="122">
        <f t="shared" si="932"/>
        <v>355</v>
      </c>
      <c r="AP296" s="121">
        <f t="shared" ref="AP296:AY297" si="933">SUMIF($A$9:$A$32,$AE296,L$288:L$311)</f>
        <v>3750</v>
      </c>
      <c r="AQ296" s="120">
        <f t="shared" si="933"/>
        <v>1051</v>
      </c>
      <c r="AR296" s="171">
        <f t="shared" si="933"/>
        <v>4847</v>
      </c>
      <c r="AS296" s="173">
        <f t="shared" si="933"/>
        <v>2827</v>
      </c>
      <c r="AT296" s="120">
        <f t="shared" si="933"/>
        <v>2721</v>
      </c>
      <c r="AU296" s="122">
        <f t="shared" si="933"/>
        <v>2014</v>
      </c>
      <c r="AV296" s="121">
        <f t="shared" si="933"/>
        <v>2592</v>
      </c>
      <c r="AW296" s="172">
        <f t="shared" si="933"/>
        <v>3195</v>
      </c>
      <c r="AX296" s="120">
        <f t="shared" si="933"/>
        <v>1944</v>
      </c>
      <c r="AY296" s="122">
        <f t="shared" si="933"/>
        <v>332</v>
      </c>
      <c r="AZ296" s="121">
        <f t="shared" ref="AZ296:BE297" si="934">SUMIF($A$9:$A$32,$AE296,V$288:V$311)</f>
        <v>4333</v>
      </c>
      <c r="BA296" s="172">
        <f t="shared" si="934"/>
        <v>2335</v>
      </c>
      <c r="BB296" s="120">
        <f t="shared" si="934"/>
        <v>2876</v>
      </c>
      <c r="BC296" s="122">
        <f t="shared" si="934"/>
        <v>857</v>
      </c>
      <c r="BD296" s="21">
        <f t="shared" si="934"/>
        <v>3851</v>
      </c>
      <c r="BE296" s="176">
        <f t="shared" si="934"/>
        <v>5542</v>
      </c>
      <c r="BF296" s="162">
        <f>AF296+AH296+AJ296+AL296+AN296+AP296+AR296+AT296+AV296+AX296+AZ296+BB296+BD296</f>
        <v>36520</v>
      </c>
      <c r="BG296" s="163">
        <f>AG296+AI296+AK296+AM296+AO296+AQ296+AS296+AU296+AW296+AY296+BA296+BC296+BE296</f>
        <v>33823</v>
      </c>
      <c r="BI296" s="139" t="s">
        <v>24</v>
      </c>
      <c r="BJ296" s="123">
        <f t="shared" si="915"/>
        <v>0.11192560175054704</v>
      </c>
      <c r="BK296" s="124">
        <f t="shared" si="916"/>
        <v>8.9241259876610024E-2</v>
      </c>
      <c r="BL296" s="125">
        <f t="shared" si="888"/>
        <v>5.0875273522975932E-2</v>
      </c>
      <c r="BM296" s="126">
        <f t="shared" si="889"/>
        <v>3.6259335425911893E-2</v>
      </c>
      <c r="BN296" s="123">
        <f t="shared" si="890"/>
        <v>9.0919037199124725E-2</v>
      </c>
      <c r="BO296" s="124">
        <f t="shared" si="891"/>
        <v>4.6704188765017862E-2</v>
      </c>
      <c r="BP296" s="125">
        <f t="shared" si="892"/>
        <v>0.13845733041575492</v>
      </c>
      <c r="BQ296" s="126">
        <f t="shared" si="893"/>
        <v>0.11218746617599307</v>
      </c>
      <c r="BR296" s="123">
        <f t="shared" si="894"/>
        <v>1.7286652078774618E-2</v>
      </c>
      <c r="BS296" s="124">
        <f t="shared" si="895"/>
        <v>2.7113323952808747E-2</v>
      </c>
      <c r="BT296" s="125">
        <f t="shared" si="896"/>
        <v>4.8468271334792125E-2</v>
      </c>
      <c r="BU296" s="123">
        <f t="shared" si="897"/>
        <v>9.5681350795540646E-2</v>
      </c>
      <c r="BV296" s="127">
        <f t="shared" si="898"/>
        <v>9.7428884026258211E-2</v>
      </c>
      <c r="BW296" s="128">
        <f t="shared" si="899"/>
        <v>0.12939712090053035</v>
      </c>
      <c r="BX296" s="123">
        <f t="shared" si="900"/>
        <v>7.1334792122538293E-2</v>
      </c>
      <c r="BY296" s="124">
        <f t="shared" si="901"/>
        <v>5.7690226214958326E-2</v>
      </c>
      <c r="BZ296" s="125">
        <f t="shared" si="902"/>
        <v>9.0700218818380737E-2</v>
      </c>
      <c r="CA296" s="126">
        <f t="shared" si="903"/>
        <v>6.7539777032146336E-2</v>
      </c>
      <c r="CB296" s="123">
        <f t="shared" si="904"/>
        <v>1.5262582056892779E-2</v>
      </c>
      <c r="CC296" s="124">
        <f t="shared" si="905"/>
        <v>2.6734495075224591E-2</v>
      </c>
      <c r="CD296" s="125">
        <f t="shared" si="906"/>
        <v>4.6498905908096279E-2</v>
      </c>
      <c r="CE296" s="126">
        <f t="shared" si="907"/>
        <v>0.13215715986578633</v>
      </c>
      <c r="CF296" s="123">
        <f t="shared" si="908"/>
        <v>5.350109409190372E-2</v>
      </c>
      <c r="CG296" s="124">
        <f t="shared" si="909"/>
        <v>3.019807338456543E-2</v>
      </c>
      <c r="CH296" s="125">
        <f t="shared" si="910"/>
        <v>0.16734135667396061</v>
      </c>
      <c r="CI296" s="123">
        <f t="shared" si="911"/>
        <v>0.14909622253490637</v>
      </c>
      <c r="CJ296" s="129">
        <f t="shared" ref="CJ296" si="935">AB296/AB312</f>
        <v>4.3421768368144383E-2</v>
      </c>
      <c r="CK296" s="130">
        <f t="shared" ref="CK296" si="936">AC296/AC312</f>
        <v>4.4012109403842904E-2</v>
      </c>
    </row>
    <row r="297" spans="1:89" x14ac:dyDescent="0.25">
      <c r="A297" s="131" t="s">
        <v>25</v>
      </c>
      <c r="B297" s="197">
        <v>1845</v>
      </c>
      <c r="C297" s="181">
        <v>1618</v>
      </c>
      <c r="D297" s="182">
        <v>1037</v>
      </c>
      <c r="E297" s="183">
        <v>753</v>
      </c>
      <c r="F297" s="180">
        <v>1383</v>
      </c>
      <c r="G297" s="184">
        <v>826</v>
      </c>
      <c r="H297" s="182">
        <v>2478</v>
      </c>
      <c r="I297" s="183">
        <v>2071</v>
      </c>
      <c r="J297" s="180">
        <v>362</v>
      </c>
      <c r="K297" s="181">
        <v>413</v>
      </c>
      <c r="L297" s="182">
        <v>932</v>
      </c>
      <c r="M297" s="180">
        <v>1640</v>
      </c>
      <c r="N297" s="185">
        <v>1884</v>
      </c>
      <c r="O297" s="198">
        <v>2095</v>
      </c>
      <c r="P297" s="180">
        <v>1156</v>
      </c>
      <c r="Q297" s="181">
        <v>1105</v>
      </c>
      <c r="R297" s="182">
        <v>1567</v>
      </c>
      <c r="S297" s="183">
        <v>1380</v>
      </c>
      <c r="T297" s="189">
        <v>274</v>
      </c>
      <c r="U297" s="180">
        <v>450</v>
      </c>
      <c r="V297" s="182">
        <v>964</v>
      </c>
      <c r="W297" s="199">
        <v>2068</v>
      </c>
      <c r="X297" s="180">
        <v>987</v>
      </c>
      <c r="Y297" s="184">
        <v>587</v>
      </c>
      <c r="Z297" s="182">
        <v>3042</v>
      </c>
      <c r="AA297" s="180">
        <v>2602</v>
      </c>
      <c r="AB297" s="162">
        <f t="shared" si="884"/>
        <v>17911</v>
      </c>
      <c r="AC297" s="165">
        <f t="shared" si="914"/>
        <v>17608</v>
      </c>
      <c r="AE297" s="256" t="str">
        <f>$AE$18</f>
        <v>18:00 - 18:59</v>
      </c>
      <c r="AF297" s="120">
        <f t="shared" si="932"/>
        <v>2393</v>
      </c>
      <c r="AG297" s="181">
        <f t="shared" si="932"/>
        <v>4882</v>
      </c>
      <c r="AH297" s="182">
        <f t="shared" si="932"/>
        <v>1384</v>
      </c>
      <c r="AI297" s="183">
        <f t="shared" si="932"/>
        <v>1783</v>
      </c>
      <c r="AJ297" s="180">
        <f t="shared" si="932"/>
        <v>1586</v>
      </c>
      <c r="AK297" s="184">
        <f t="shared" si="932"/>
        <v>3321</v>
      </c>
      <c r="AL297" s="182">
        <f t="shared" si="932"/>
        <v>2859</v>
      </c>
      <c r="AM297" s="183">
        <f t="shared" si="932"/>
        <v>6075</v>
      </c>
      <c r="AN297" s="180">
        <f t="shared" si="932"/>
        <v>923</v>
      </c>
      <c r="AO297" s="184">
        <f t="shared" si="932"/>
        <v>360</v>
      </c>
      <c r="AP297" s="182">
        <f t="shared" si="933"/>
        <v>3887</v>
      </c>
      <c r="AQ297" s="180">
        <f t="shared" si="933"/>
        <v>1108</v>
      </c>
      <c r="AR297" s="185">
        <f t="shared" si="933"/>
        <v>4877</v>
      </c>
      <c r="AS297" s="186">
        <f t="shared" si="933"/>
        <v>3191</v>
      </c>
      <c r="AT297" s="180">
        <f t="shared" si="933"/>
        <v>2575</v>
      </c>
      <c r="AU297" s="184">
        <f t="shared" si="933"/>
        <v>2621</v>
      </c>
      <c r="AV297" s="182">
        <f t="shared" si="933"/>
        <v>2439</v>
      </c>
      <c r="AW297" s="183">
        <f t="shared" si="933"/>
        <v>3707</v>
      </c>
      <c r="AX297" s="180">
        <f t="shared" si="933"/>
        <v>1845</v>
      </c>
      <c r="AY297" s="184">
        <f t="shared" si="933"/>
        <v>359</v>
      </c>
      <c r="AZ297" s="182">
        <f t="shared" si="934"/>
        <v>4705</v>
      </c>
      <c r="BA297" s="183">
        <f t="shared" si="934"/>
        <v>2321</v>
      </c>
      <c r="BB297" s="180">
        <f t="shared" si="934"/>
        <v>2981</v>
      </c>
      <c r="BC297" s="184">
        <f t="shared" si="934"/>
        <v>979</v>
      </c>
      <c r="BD297" s="182">
        <f t="shared" si="934"/>
        <v>4065</v>
      </c>
      <c r="BE297" s="180">
        <f t="shared" si="934"/>
        <v>6578</v>
      </c>
      <c r="BF297" s="164">
        <f>SUM(AF297,AH297,AJ297,AL297,AN297,AP297,AR297,AT297,AV297,AX297,AZ297,BB297,BD297)</f>
        <v>36519</v>
      </c>
      <c r="BG297" s="165">
        <f>SUM(AG297,AI297,AK297,AM297,AO297,AQ297,AS297,AU297,AW297,AY297,BA297,BC297,BE297)</f>
        <v>37285</v>
      </c>
      <c r="BI297" s="131" t="s">
        <v>25</v>
      </c>
      <c r="BJ297" s="123">
        <f t="shared" si="915"/>
        <v>0.1030093238791804</v>
      </c>
      <c r="BK297" s="124">
        <f t="shared" si="916"/>
        <v>9.1890049977283048E-2</v>
      </c>
      <c r="BL297" s="125">
        <f t="shared" si="888"/>
        <v>5.7897381497403831E-2</v>
      </c>
      <c r="BM297" s="126">
        <f t="shared" si="889"/>
        <v>4.2764652430713312E-2</v>
      </c>
      <c r="BN297" s="123">
        <f t="shared" si="890"/>
        <v>7.7215119200491317E-2</v>
      </c>
      <c r="BO297" s="124">
        <f t="shared" si="891"/>
        <v>4.6910495229441164E-2</v>
      </c>
      <c r="BP297" s="125">
        <f t="shared" si="892"/>
        <v>0.13835073418569593</v>
      </c>
      <c r="BQ297" s="126">
        <f t="shared" si="893"/>
        <v>0.11761699227623808</v>
      </c>
      <c r="BR297" s="123">
        <f t="shared" si="894"/>
        <v>2.0211043492825639E-2</v>
      </c>
      <c r="BS297" s="124">
        <f t="shared" si="895"/>
        <v>2.3455247614720582E-2</v>
      </c>
      <c r="BT297" s="125">
        <f t="shared" si="896"/>
        <v>5.2035062252247223E-2</v>
      </c>
      <c r="BU297" s="123">
        <f t="shared" si="897"/>
        <v>9.3139482053611999E-2</v>
      </c>
      <c r="BV297" s="127">
        <f t="shared" si="898"/>
        <v>0.10518675674166714</v>
      </c>
      <c r="BW297" s="128">
        <f t="shared" si="899"/>
        <v>0.11898000908677873</v>
      </c>
      <c r="BX297" s="123">
        <f t="shared" si="900"/>
        <v>6.4541343308581314E-2</v>
      </c>
      <c r="BY297" s="124">
        <f t="shared" si="901"/>
        <v>6.2755565651976375E-2</v>
      </c>
      <c r="BZ297" s="125">
        <f t="shared" si="902"/>
        <v>8.7488135782480034E-2</v>
      </c>
      <c r="CA297" s="126">
        <f t="shared" si="903"/>
        <v>7.8373466606088141E-2</v>
      </c>
      <c r="CB297" s="123">
        <f t="shared" si="904"/>
        <v>1.5297861649265814E-2</v>
      </c>
      <c r="CC297" s="124">
        <f t="shared" si="905"/>
        <v>2.5556565197637438E-2</v>
      </c>
      <c r="CD297" s="125">
        <f t="shared" si="906"/>
        <v>5.3821673831723524E-2</v>
      </c>
      <c r="CE297" s="126">
        <f t="shared" si="907"/>
        <v>0.11744661517492049</v>
      </c>
      <c r="CF297" s="123">
        <f t="shared" si="908"/>
        <v>5.5105800904472112E-2</v>
      </c>
      <c r="CG297" s="124">
        <f t="shared" si="909"/>
        <v>3.3337119491140391E-2</v>
      </c>
      <c r="CH297" s="125">
        <f t="shared" si="910"/>
        <v>0.16983976327396572</v>
      </c>
      <c r="CI297" s="123">
        <f t="shared" si="911"/>
        <v>0.14777373920945025</v>
      </c>
      <c r="CJ297" s="129">
        <f t="shared" ref="CJ297" si="937">AB297/AB312</f>
        <v>4.254525674189464E-2</v>
      </c>
      <c r="CK297" s="130">
        <f t="shared" ref="CK297" si="938">AC297/AC312</f>
        <v>4.1939886480293634E-2</v>
      </c>
    </row>
    <row r="298" spans="1:89" ht="13.8" thickBot="1" x14ac:dyDescent="0.3">
      <c r="A298" s="139" t="s">
        <v>26</v>
      </c>
      <c r="B298" s="194">
        <v>1729</v>
      </c>
      <c r="C298" s="188">
        <v>1558</v>
      </c>
      <c r="D298" s="189">
        <v>790</v>
      </c>
      <c r="E298" s="190">
        <v>645</v>
      </c>
      <c r="F298" s="187">
        <v>1283</v>
      </c>
      <c r="G298" s="191">
        <v>880</v>
      </c>
      <c r="H298" s="189">
        <v>2192</v>
      </c>
      <c r="I298" s="190">
        <v>2335</v>
      </c>
      <c r="J298" s="187">
        <v>408</v>
      </c>
      <c r="K298" s="188">
        <v>346</v>
      </c>
      <c r="L298" s="189">
        <v>1055</v>
      </c>
      <c r="M298" s="187">
        <v>1451</v>
      </c>
      <c r="N298" s="192">
        <v>1703</v>
      </c>
      <c r="O298" s="195">
        <v>1983</v>
      </c>
      <c r="P298" s="187">
        <v>1118</v>
      </c>
      <c r="Q298" s="188">
        <v>1062</v>
      </c>
      <c r="R298" s="189">
        <v>1397</v>
      </c>
      <c r="S298" s="190">
        <v>1315</v>
      </c>
      <c r="T298" s="187">
        <v>319</v>
      </c>
      <c r="U298" s="191">
        <v>428</v>
      </c>
      <c r="V298" s="189">
        <v>973</v>
      </c>
      <c r="W298" s="196">
        <v>1852</v>
      </c>
      <c r="X298" s="187">
        <v>919</v>
      </c>
      <c r="Y298" s="191">
        <v>557</v>
      </c>
      <c r="Z298" s="189">
        <v>2989</v>
      </c>
      <c r="AA298" s="187">
        <v>2940</v>
      </c>
      <c r="AB298" s="162">
        <f t="shared" si="884"/>
        <v>16875</v>
      </c>
      <c r="AC298" s="165">
        <f t="shared" si="914"/>
        <v>17352</v>
      </c>
      <c r="AE298" s="254"/>
      <c r="AF298" s="120"/>
      <c r="AG298" s="188"/>
      <c r="AH298" s="189"/>
      <c r="AI298" s="190"/>
      <c r="AJ298" s="187"/>
      <c r="AK298" s="191"/>
      <c r="AL298" s="189"/>
      <c r="AM298" s="190"/>
      <c r="AN298" s="187"/>
      <c r="AO298" s="191"/>
      <c r="AP298" s="189"/>
      <c r="AQ298" s="187"/>
      <c r="AR298" s="192"/>
      <c r="AS298" s="193"/>
      <c r="AT298" s="187"/>
      <c r="AU298" s="191"/>
      <c r="AV298" s="189"/>
      <c r="AW298" s="190"/>
      <c r="AX298" s="187"/>
      <c r="AY298" s="191"/>
      <c r="AZ298" s="189"/>
      <c r="BA298" s="190"/>
      <c r="BB298" s="187"/>
      <c r="BC298" s="191"/>
      <c r="BD298" s="189"/>
      <c r="BE298" s="187"/>
      <c r="BF298" s="164"/>
      <c r="BG298" s="165"/>
      <c r="BI298" s="139" t="s">
        <v>26</v>
      </c>
      <c r="BJ298" s="123">
        <f t="shared" si="915"/>
        <v>0.10245925925925926</v>
      </c>
      <c r="BK298" s="124">
        <f t="shared" si="916"/>
        <v>8.9787920700783772E-2</v>
      </c>
      <c r="BL298" s="125">
        <f t="shared" si="888"/>
        <v>4.6814814814814816E-2</v>
      </c>
      <c r="BM298" s="126">
        <f t="shared" si="889"/>
        <v>3.7171507607192254E-2</v>
      </c>
      <c r="BN298" s="123">
        <f t="shared" si="890"/>
        <v>7.6029629629629628E-2</v>
      </c>
      <c r="BO298" s="124">
        <f t="shared" si="891"/>
        <v>5.0714615029967727E-2</v>
      </c>
      <c r="BP298" s="125">
        <f t="shared" si="892"/>
        <v>0.12989629629629629</v>
      </c>
      <c r="BQ298" s="126">
        <f t="shared" si="893"/>
        <v>0.13456662056247118</v>
      </c>
      <c r="BR298" s="123">
        <f t="shared" si="894"/>
        <v>2.4177777777777777E-2</v>
      </c>
      <c r="BS298" s="124">
        <f t="shared" si="895"/>
        <v>1.9940064545873673E-2</v>
      </c>
      <c r="BT298" s="125">
        <f t="shared" si="896"/>
        <v>6.2518518518518515E-2</v>
      </c>
      <c r="BU298" s="123">
        <f t="shared" si="897"/>
        <v>8.3621484555094508E-2</v>
      </c>
      <c r="BV298" s="127">
        <f t="shared" si="898"/>
        <v>0.10091851851851852</v>
      </c>
      <c r="BW298" s="128">
        <f t="shared" si="899"/>
        <v>0.11428077455048409</v>
      </c>
      <c r="BX298" s="123">
        <f t="shared" si="900"/>
        <v>6.6251851851851853E-2</v>
      </c>
      <c r="BY298" s="124">
        <f t="shared" si="901"/>
        <v>6.1203319502074686E-2</v>
      </c>
      <c r="BZ298" s="125">
        <f t="shared" si="902"/>
        <v>8.2785185185185184E-2</v>
      </c>
      <c r="CA298" s="126">
        <f t="shared" si="903"/>
        <v>7.5783771323190405E-2</v>
      </c>
      <c r="CB298" s="123">
        <f t="shared" si="904"/>
        <v>1.8903703703703704E-2</v>
      </c>
      <c r="CC298" s="124">
        <f t="shared" si="905"/>
        <v>2.466574458275703E-2</v>
      </c>
      <c r="CD298" s="125">
        <f t="shared" si="906"/>
        <v>5.7659259259259257E-2</v>
      </c>
      <c r="CE298" s="126">
        <f t="shared" si="907"/>
        <v>0.10673121254034117</v>
      </c>
      <c r="CF298" s="123">
        <f t="shared" si="908"/>
        <v>5.4459259259259256E-2</v>
      </c>
      <c r="CG298" s="124">
        <f t="shared" si="909"/>
        <v>3.2100046104195479E-2</v>
      </c>
      <c r="CH298" s="125">
        <f t="shared" si="910"/>
        <v>0.17712592592592594</v>
      </c>
      <c r="CI298" s="123">
        <f t="shared" si="911"/>
        <v>0.16943291839557401</v>
      </c>
      <c r="CJ298" s="129">
        <f t="shared" ref="CJ298" si="939">AB298/AB312</f>
        <v>4.0084373151665013E-2</v>
      </c>
      <c r="CK298" s="130">
        <f t="shared" ref="CK298" si="940">AC298/AC312</f>
        <v>4.1330128930375694E-2</v>
      </c>
    </row>
    <row r="299" spans="1:89" ht="14.4" thickTop="1" thickBot="1" x14ac:dyDescent="0.3">
      <c r="A299" s="131" t="s">
        <v>27</v>
      </c>
      <c r="B299" s="197">
        <v>1473</v>
      </c>
      <c r="C299" s="181">
        <v>1679</v>
      </c>
      <c r="D299" s="182">
        <v>693</v>
      </c>
      <c r="E299" s="183">
        <v>688</v>
      </c>
      <c r="F299" s="180">
        <v>1080</v>
      </c>
      <c r="G299" s="184">
        <v>1032</v>
      </c>
      <c r="H299" s="182">
        <v>2057</v>
      </c>
      <c r="I299" s="183">
        <v>2292</v>
      </c>
      <c r="J299" s="180">
        <v>370</v>
      </c>
      <c r="K299" s="181">
        <v>366</v>
      </c>
      <c r="L299" s="182">
        <v>1305</v>
      </c>
      <c r="M299" s="180">
        <v>1097</v>
      </c>
      <c r="N299" s="185">
        <v>1885</v>
      </c>
      <c r="O299" s="198">
        <v>1681</v>
      </c>
      <c r="P299" s="180">
        <v>1349</v>
      </c>
      <c r="Q299" s="181">
        <v>960</v>
      </c>
      <c r="R299" s="182">
        <v>1300</v>
      </c>
      <c r="S299" s="183">
        <v>1423</v>
      </c>
      <c r="T299" s="180">
        <v>428</v>
      </c>
      <c r="U299" s="184">
        <v>367</v>
      </c>
      <c r="V299" s="182">
        <v>1319</v>
      </c>
      <c r="W299" s="199">
        <v>1484</v>
      </c>
      <c r="X299" s="180">
        <v>928</v>
      </c>
      <c r="Y299" s="184">
        <v>530</v>
      </c>
      <c r="Z299" s="182">
        <v>2533</v>
      </c>
      <c r="AA299" s="180">
        <v>2946</v>
      </c>
      <c r="AB299" s="162">
        <f t="shared" si="884"/>
        <v>16720</v>
      </c>
      <c r="AC299" s="165">
        <f t="shared" si="914"/>
        <v>16545</v>
      </c>
      <c r="AE299" s="251" t="s">
        <v>13</v>
      </c>
      <c r="AF299" s="14">
        <f t="shared" ref="AF299:BG299" si="941">SUM(AF296:AF298)</f>
        <v>4281</v>
      </c>
      <c r="AG299" s="1">
        <f t="shared" si="941"/>
        <v>9895</v>
      </c>
      <c r="AH299" s="14">
        <f t="shared" si="941"/>
        <v>3094</v>
      </c>
      <c r="AI299" s="1">
        <f t="shared" si="941"/>
        <v>3437</v>
      </c>
      <c r="AJ299" s="14">
        <f t="shared" si="941"/>
        <v>3225</v>
      </c>
      <c r="AK299" s="1">
        <f t="shared" si="941"/>
        <v>6659</v>
      </c>
      <c r="AL299" s="14">
        <f t="shared" si="941"/>
        <v>5852</v>
      </c>
      <c r="AM299" s="1">
        <f t="shared" si="941"/>
        <v>11385</v>
      </c>
      <c r="AN299" s="14">
        <f t="shared" si="941"/>
        <v>2299</v>
      </c>
      <c r="AO299" s="1">
        <f t="shared" si="941"/>
        <v>715</v>
      </c>
      <c r="AP299" s="14">
        <f t="shared" si="941"/>
        <v>7637</v>
      </c>
      <c r="AQ299" s="1">
        <f t="shared" si="941"/>
        <v>2159</v>
      </c>
      <c r="AR299" s="14">
        <f t="shared" si="941"/>
        <v>9724</v>
      </c>
      <c r="AS299" s="1">
        <f t="shared" si="941"/>
        <v>6018</v>
      </c>
      <c r="AT299" s="14">
        <f t="shared" si="941"/>
        <v>5296</v>
      </c>
      <c r="AU299" s="1">
        <f t="shared" si="941"/>
        <v>4635</v>
      </c>
      <c r="AV299" s="14">
        <f t="shared" si="941"/>
        <v>5031</v>
      </c>
      <c r="AW299" s="1">
        <f t="shared" si="941"/>
        <v>6902</v>
      </c>
      <c r="AX299" s="14">
        <f t="shared" si="941"/>
        <v>3789</v>
      </c>
      <c r="AY299" s="1">
        <f t="shared" si="941"/>
        <v>691</v>
      </c>
      <c r="AZ299" s="14">
        <f t="shared" si="941"/>
        <v>9038</v>
      </c>
      <c r="BA299" s="1">
        <f t="shared" si="941"/>
        <v>4656</v>
      </c>
      <c r="BB299" s="14">
        <f t="shared" si="941"/>
        <v>5857</v>
      </c>
      <c r="BC299" s="1">
        <f t="shared" si="941"/>
        <v>1836</v>
      </c>
      <c r="BD299" s="14">
        <f t="shared" si="941"/>
        <v>7916</v>
      </c>
      <c r="BE299" s="1">
        <f t="shared" si="941"/>
        <v>12120</v>
      </c>
      <c r="BF299" s="166">
        <f t="shared" si="941"/>
        <v>73039</v>
      </c>
      <c r="BG299" s="167">
        <f t="shared" si="941"/>
        <v>71108</v>
      </c>
      <c r="BI299" s="131" t="s">
        <v>27</v>
      </c>
      <c r="BJ299" s="123">
        <f t="shared" si="915"/>
        <v>8.8098086124401911E-2</v>
      </c>
      <c r="BK299" s="124">
        <f t="shared" si="916"/>
        <v>0.10148080991236023</v>
      </c>
      <c r="BL299" s="125">
        <f t="shared" si="888"/>
        <v>4.1447368421052629E-2</v>
      </c>
      <c r="BM299" s="126">
        <f t="shared" si="889"/>
        <v>4.1583559987911758E-2</v>
      </c>
      <c r="BN299" s="123">
        <f t="shared" si="890"/>
        <v>6.4593301435406703E-2</v>
      </c>
      <c r="BO299" s="124">
        <f t="shared" si="891"/>
        <v>6.2375339981867631E-2</v>
      </c>
      <c r="BP299" s="125">
        <f t="shared" si="892"/>
        <v>0.12302631578947368</v>
      </c>
      <c r="BQ299" s="126">
        <f t="shared" si="893"/>
        <v>0.1385312783318223</v>
      </c>
      <c r="BR299" s="123">
        <f t="shared" si="894"/>
        <v>2.2129186602870814E-2</v>
      </c>
      <c r="BS299" s="124">
        <f t="shared" si="895"/>
        <v>2.212148685403445E-2</v>
      </c>
      <c r="BT299" s="125">
        <f t="shared" si="896"/>
        <v>7.8050239234449759E-2</v>
      </c>
      <c r="BU299" s="123">
        <f t="shared" si="897"/>
        <v>6.6304019341190693E-2</v>
      </c>
      <c r="BV299" s="127">
        <f t="shared" si="898"/>
        <v>0.11273923444976076</v>
      </c>
      <c r="BW299" s="128">
        <f t="shared" si="899"/>
        <v>0.10160169235418555</v>
      </c>
      <c r="BX299" s="123">
        <f t="shared" si="900"/>
        <v>8.0681818181818188E-2</v>
      </c>
      <c r="BY299" s="124">
        <f t="shared" si="901"/>
        <v>5.8023572076155938E-2</v>
      </c>
      <c r="BZ299" s="125">
        <f t="shared" si="902"/>
        <v>7.7751196172248807E-2</v>
      </c>
      <c r="CA299" s="126">
        <f t="shared" si="903"/>
        <v>8.6007857358718645E-2</v>
      </c>
      <c r="CB299" s="123">
        <f t="shared" si="904"/>
        <v>2.5598086124401915E-2</v>
      </c>
      <c r="CC299" s="124">
        <f t="shared" si="905"/>
        <v>2.2181928074947115E-2</v>
      </c>
      <c r="CD299" s="125">
        <f t="shared" si="906"/>
        <v>7.8887559808612437E-2</v>
      </c>
      <c r="CE299" s="126">
        <f t="shared" si="907"/>
        <v>8.9694771834391049E-2</v>
      </c>
      <c r="CF299" s="123">
        <f t="shared" si="908"/>
        <v>5.5502392344497609E-2</v>
      </c>
      <c r="CG299" s="124">
        <f t="shared" si="909"/>
        <v>3.2033847083711091E-2</v>
      </c>
      <c r="CH299" s="125">
        <f t="shared" si="910"/>
        <v>0.15149521531100479</v>
      </c>
      <c r="CI299" s="123">
        <f t="shared" si="911"/>
        <v>0.17805983680870355</v>
      </c>
      <c r="CJ299" s="129">
        <f t="shared" ref="CJ299" si="942">AB299/AB312</f>
        <v>3.9716190761234907E-2</v>
      </c>
      <c r="CK299" s="130">
        <f t="shared" ref="CK299" si="943">AC299/AC312</f>
        <v>3.9407963528876544E-2</v>
      </c>
    </row>
    <row r="300" spans="1:89" ht="13.8" thickTop="1" x14ac:dyDescent="0.25">
      <c r="A300" s="139" t="s">
        <v>28</v>
      </c>
      <c r="B300" s="194">
        <v>1360</v>
      </c>
      <c r="C300" s="188">
        <v>2315</v>
      </c>
      <c r="D300" s="189">
        <v>888</v>
      </c>
      <c r="E300" s="190">
        <v>821</v>
      </c>
      <c r="F300" s="187">
        <v>1092</v>
      </c>
      <c r="G300" s="191">
        <v>1517</v>
      </c>
      <c r="H300" s="189">
        <v>2177</v>
      </c>
      <c r="I300" s="190">
        <v>2881</v>
      </c>
      <c r="J300" s="187">
        <v>523</v>
      </c>
      <c r="K300" s="188">
        <v>324</v>
      </c>
      <c r="L300" s="189">
        <v>1946</v>
      </c>
      <c r="M300" s="187">
        <v>874</v>
      </c>
      <c r="N300" s="192">
        <v>2331</v>
      </c>
      <c r="O300" s="195">
        <v>1698</v>
      </c>
      <c r="P300" s="187">
        <v>1570</v>
      </c>
      <c r="Q300" s="188">
        <v>946</v>
      </c>
      <c r="R300" s="189">
        <v>1451</v>
      </c>
      <c r="S300" s="190">
        <v>1528</v>
      </c>
      <c r="T300" s="187">
        <v>520</v>
      </c>
      <c r="U300" s="191">
        <v>303</v>
      </c>
      <c r="V300" s="189">
        <v>1898</v>
      </c>
      <c r="W300" s="196">
        <v>1603</v>
      </c>
      <c r="X300" s="187">
        <v>1283</v>
      </c>
      <c r="Y300" s="191">
        <v>556</v>
      </c>
      <c r="Z300" s="189">
        <v>2652</v>
      </c>
      <c r="AA300" s="187">
        <v>3224</v>
      </c>
      <c r="AB300" s="162">
        <f t="shared" si="884"/>
        <v>19691</v>
      </c>
      <c r="AC300" s="165">
        <f t="shared" si="914"/>
        <v>18590</v>
      </c>
      <c r="BI300" s="139" t="s">
        <v>28</v>
      </c>
      <c r="BJ300" s="123">
        <f t="shared" si="915"/>
        <v>6.9067086486211973E-2</v>
      </c>
      <c r="BK300" s="124">
        <f t="shared" si="916"/>
        <v>0.12452931683700914</v>
      </c>
      <c r="BL300" s="125">
        <f t="shared" si="888"/>
        <v>4.5096744705703115E-2</v>
      </c>
      <c r="BM300" s="126">
        <f t="shared" si="889"/>
        <v>4.4163528778913393E-2</v>
      </c>
      <c r="BN300" s="123">
        <f t="shared" si="890"/>
        <v>5.5456807678634909E-2</v>
      </c>
      <c r="BO300" s="124">
        <f t="shared" si="891"/>
        <v>8.1603012372243142E-2</v>
      </c>
      <c r="BP300" s="125">
        <f t="shared" si="892"/>
        <v>0.11055812300035549</v>
      </c>
      <c r="BQ300" s="126">
        <f t="shared" si="893"/>
        <v>0.15497579343733189</v>
      </c>
      <c r="BR300" s="123">
        <f t="shared" si="894"/>
        <v>2.656035752374181E-2</v>
      </c>
      <c r="BS300" s="124">
        <f t="shared" si="895"/>
        <v>1.7428725121032815E-2</v>
      </c>
      <c r="BT300" s="125">
        <f t="shared" si="896"/>
        <v>9.8826875222182725E-2</v>
      </c>
      <c r="BU300" s="123">
        <f t="shared" si="897"/>
        <v>4.7014523937600861E-2</v>
      </c>
      <c r="BV300" s="127">
        <f t="shared" si="898"/>
        <v>0.11837895485247067</v>
      </c>
      <c r="BW300" s="128">
        <f t="shared" si="899"/>
        <v>9.1339429800968264E-2</v>
      </c>
      <c r="BX300" s="123">
        <f t="shared" si="900"/>
        <v>7.9731857193641759E-2</v>
      </c>
      <c r="BY300" s="124">
        <f t="shared" si="901"/>
        <v>5.0887573964497043E-2</v>
      </c>
      <c r="BZ300" s="125">
        <f t="shared" si="902"/>
        <v>7.3688487126098212E-2</v>
      </c>
      <c r="CA300" s="126">
        <f t="shared" si="903"/>
        <v>8.2194728348574497E-2</v>
      </c>
      <c r="CB300" s="123">
        <f t="shared" si="904"/>
        <v>2.6408003656492814E-2</v>
      </c>
      <c r="CC300" s="124">
        <f t="shared" si="905"/>
        <v>1.6299085529854762E-2</v>
      </c>
      <c r="CD300" s="125">
        <f t="shared" si="906"/>
        <v>9.6389213346198765E-2</v>
      </c>
      <c r="CE300" s="126">
        <f t="shared" si="907"/>
        <v>8.6229155459924697E-2</v>
      </c>
      <c r="CF300" s="123">
        <f t="shared" si="908"/>
        <v>6.5156670560154381E-2</v>
      </c>
      <c r="CG300" s="124">
        <f t="shared" si="909"/>
        <v>2.9908552985476063E-2</v>
      </c>
      <c r="CH300" s="125">
        <f t="shared" si="910"/>
        <v>0.13468081864811335</v>
      </c>
      <c r="CI300" s="123">
        <f t="shared" si="911"/>
        <v>0.17342657342657342</v>
      </c>
      <c r="CJ300" s="129">
        <f t="shared" ref="CJ300" si="944">AB300/AB312</f>
        <v>4.6773415806188788E-2</v>
      </c>
      <c r="CK300" s="130">
        <f t="shared" ref="CK300" si="945">AC300/AC312</f>
        <v>4.4278878331932003E-2</v>
      </c>
    </row>
    <row r="301" spans="1:89" x14ac:dyDescent="0.25">
      <c r="A301" s="131" t="s">
        <v>29</v>
      </c>
      <c r="B301" s="197">
        <v>1833</v>
      </c>
      <c r="C301" s="181">
        <v>2876</v>
      </c>
      <c r="D301" s="182">
        <v>1368</v>
      </c>
      <c r="E301" s="183">
        <v>1199</v>
      </c>
      <c r="F301" s="180">
        <v>1491</v>
      </c>
      <c r="G301" s="184">
        <v>2288</v>
      </c>
      <c r="H301" s="182">
        <v>2414</v>
      </c>
      <c r="I301" s="183">
        <v>3829</v>
      </c>
      <c r="J301" s="180">
        <v>925</v>
      </c>
      <c r="K301" s="181">
        <v>271</v>
      </c>
      <c r="L301" s="182">
        <v>2985</v>
      </c>
      <c r="M301" s="180">
        <v>989</v>
      </c>
      <c r="N301" s="185">
        <v>3547</v>
      </c>
      <c r="O301" s="198">
        <v>2280</v>
      </c>
      <c r="P301" s="180">
        <v>2132</v>
      </c>
      <c r="Q301" s="181">
        <v>1459</v>
      </c>
      <c r="R301" s="182">
        <v>2032</v>
      </c>
      <c r="S301" s="183">
        <v>2417</v>
      </c>
      <c r="T301" s="180">
        <v>1396</v>
      </c>
      <c r="U301" s="184">
        <v>278</v>
      </c>
      <c r="V301" s="182">
        <v>2868</v>
      </c>
      <c r="W301" s="199">
        <v>1746</v>
      </c>
      <c r="X301" s="180">
        <v>1950</v>
      </c>
      <c r="Y301" s="184">
        <v>619</v>
      </c>
      <c r="Z301" s="182">
        <v>3339</v>
      </c>
      <c r="AA301" s="180">
        <v>4125</v>
      </c>
      <c r="AB301" s="162">
        <f t="shared" si="884"/>
        <v>28280</v>
      </c>
      <c r="AC301" s="165">
        <f t="shared" si="914"/>
        <v>24376</v>
      </c>
      <c r="BI301" s="131" t="s">
        <v>29</v>
      </c>
      <c r="BJ301" s="123">
        <f t="shared" si="915"/>
        <v>6.4816124469589814E-2</v>
      </c>
      <c r="BK301" s="124">
        <f t="shared" si="916"/>
        <v>0.11798490318345914</v>
      </c>
      <c r="BL301" s="125">
        <f t="shared" si="888"/>
        <v>4.8373408769448373E-2</v>
      </c>
      <c r="BM301" s="126">
        <f t="shared" si="889"/>
        <v>4.9187725631768951E-2</v>
      </c>
      <c r="BN301" s="123">
        <f t="shared" si="890"/>
        <v>5.2722772277227721E-2</v>
      </c>
      <c r="BO301" s="124">
        <f t="shared" si="891"/>
        <v>9.3862815884476536E-2</v>
      </c>
      <c r="BP301" s="125">
        <f t="shared" si="892"/>
        <v>8.5360678925035363E-2</v>
      </c>
      <c r="BQ301" s="126">
        <f t="shared" si="893"/>
        <v>0.15708073514932722</v>
      </c>
      <c r="BR301" s="123">
        <f t="shared" si="894"/>
        <v>3.2708628005657707E-2</v>
      </c>
      <c r="BS301" s="124">
        <f t="shared" si="895"/>
        <v>1.1117492615687561E-2</v>
      </c>
      <c r="BT301" s="125">
        <f t="shared" si="896"/>
        <v>0.10555162659123055</v>
      </c>
      <c r="BU301" s="123">
        <f t="shared" si="897"/>
        <v>4.0572694453560883E-2</v>
      </c>
      <c r="BV301" s="127">
        <f t="shared" si="898"/>
        <v>0.12542432814710042</v>
      </c>
      <c r="BW301" s="128">
        <f t="shared" si="899"/>
        <v>9.3534624220544801E-2</v>
      </c>
      <c r="BX301" s="123">
        <f t="shared" si="900"/>
        <v>7.5388967468175389E-2</v>
      </c>
      <c r="BY301" s="124">
        <f t="shared" si="901"/>
        <v>5.9853954709550378E-2</v>
      </c>
      <c r="BZ301" s="125">
        <f t="shared" si="902"/>
        <v>7.1852899575671855E-2</v>
      </c>
      <c r="CA301" s="126">
        <f t="shared" si="903"/>
        <v>9.9154906465375781E-2</v>
      </c>
      <c r="CB301" s="123">
        <f t="shared" si="904"/>
        <v>4.9363507779349364E-2</v>
      </c>
      <c r="CC301" s="124">
        <f t="shared" si="905"/>
        <v>1.1404660321627831E-2</v>
      </c>
      <c r="CD301" s="125">
        <f t="shared" si="906"/>
        <v>0.10141442715700141</v>
      </c>
      <c r="CE301" s="126">
        <f t="shared" si="907"/>
        <v>7.162783065310141E-2</v>
      </c>
      <c r="CF301" s="123">
        <f t="shared" si="908"/>
        <v>6.8953323903818947E-2</v>
      </c>
      <c r="CG301" s="124">
        <f t="shared" si="909"/>
        <v>2.5393829996718083E-2</v>
      </c>
      <c r="CH301" s="125">
        <f t="shared" si="910"/>
        <v>0.11806930693069306</v>
      </c>
      <c r="CI301" s="123">
        <f t="shared" si="911"/>
        <v>0.16922382671480143</v>
      </c>
      <c r="CJ301" s="129">
        <f t="shared" ref="CJ301" si="946">AB301/AB312</f>
        <v>6.7175470976538462E-2</v>
      </c>
      <c r="CK301" s="130">
        <f t="shared" ref="CK301" si="947">AC301/AC312</f>
        <v>5.8060351706249298E-2</v>
      </c>
    </row>
    <row r="302" spans="1:89" x14ac:dyDescent="0.25">
      <c r="A302" s="139" t="s">
        <v>30</v>
      </c>
      <c r="B302" s="280">
        <v>1888</v>
      </c>
      <c r="C302" s="267">
        <v>5013</v>
      </c>
      <c r="D302" s="268">
        <v>1710</v>
      </c>
      <c r="E302" s="269">
        <v>1654</v>
      </c>
      <c r="F302" s="266">
        <v>1639</v>
      </c>
      <c r="G302" s="270">
        <v>3338</v>
      </c>
      <c r="H302" s="268">
        <v>2993</v>
      </c>
      <c r="I302" s="269">
        <v>5310</v>
      </c>
      <c r="J302" s="266">
        <v>1376</v>
      </c>
      <c r="K302" s="267">
        <v>355</v>
      </c>
      <c r="L302" s="268">
        <v>3750</v>
      </c>
      <c r="M302" s="266">
        <v>1051</v>
      </c>
      <c r="N302" s="271">
        <v>4847</v>
      </c>
      <c r="O302" s="281">
        <v>2827</v>
      </c>
      <c r="P302" s="266">
        <v>2721</v>
      </c>
      <c r="Q302" s="267">
        <v>2014</v>
      </c>
      <c r="R302" s="268">
        <v>2592</v>
      </c>
      <c r="S302" s="269">
        <v>3195</v>
      </c>
      <c r="T302" s="266">
        <v>1944</v>
      </c>
      <c r="U302" s="270">
        <v>332</v>
      </c>
      <c r="V302" s="268">
        <v>4333</v>
      </c>
      <c r="W302" s="282">
        <v>2335</v>
      </c>
      <c r="X302" s="266">
        <v>2876</v>
      </c>
      <c r="Y302" s="270">
        <v>857</v>
      </c>
      <c r="Z302" s="268">
        <v>3851</v>
      </c>
      <c r="AA302" s="266">
        <v>5542</v>
      </c>
      <c r="AB302" s="162">
        <f t="shared" si="884"/>
        <v>36520</v>
      </c>
      <c r="AC302" s="165">
        <f t="shared" si="914"/>
        <v>33823</v>
      </c>
      <c r="BI302" s="139" t="s">
        <v>30</v>
      </c>
      <c r="BJ302" s="123">
        <f t="shared" si="915"/>
        <v>5.1697699890470974E-2</v>
      </c>
      <c r="BK302" s="124">
        <f t="shared" si="916"/>
        <v>0.14821275463442035</v>
      </c>
      <c r="BL302" s="125">
        <f t="shared" si="888"/>
        <v>4.6823658269441404E-2</v>
      </c>
      <c r="BM302" s="126">
        <f t="shared" si="889"/>
        <v>4.8901634982112765E-2</v>
      </c>
      <c r="BN302" s="123">
        <f t="shared" si="890"/>
        <v>4.4879518072289154E-2</v>
      </c>
      <c r="BO302" s="124">
        <f t="shared" si="891"/>
        <v>9.8690240368979693E-2</v>
      </c>
      <c r="BP302" s="125">
        <f t="shared" si="892"/>
        <v>8.1955093099671417E-2</v>
      </c>
      <c r="BQ302" s="126">
        <f t="shared" si="893"/>
        <v>0.15699376164148657</v>
      </c>
      <c r="BR302" s="123">
        <f t="shared" si="894"/>
        <v>3.767798466593647E-2</v>
      </c>
      <c r="BS302" s="124">
        <f t="shared" si="895"/>
        <v>1.0495816456257577E-2</v>
      </c>
      <c r="BT302" s="125">
        <f t="shared" si="896"/>
        <v>0.10268346111719606</v>
      </c>
      <c r="BU302" s="123">
        <f t="shared" si="897"/>
        <v>3.1073529846554121E-2</v>
      </c>
      <c r="BV302" s="127">
        <f t="shared" si="898"/>
        <v>0.13272179627601313</v>
      </c>
      <c r="BW302" s="128">
        <f t="shared" si="899"/>
        <v>8.358217780800048E-2</v>
      </c>
      <c r="BX302" s="123">
        <f t="shared" si="900"/>
        <v>7.4507119386637455E-2</v>
      </c>
      <c r="BY302" s="124">
        <f t="shared" si="901"/>
        <v>5.9545279839162697E-2</v>
      </c>
      <c r="BZ302" s="125">
        <f t="shared" si="902"/>
        <v>7.0974808324205912E-2</v>
      </c>
      <c r="CA302" s="126">
        <f t="shared" si="903"/>
        <v>9.4462348106318192E-2</v>
      </c>
      <c r="CB302" s="123">
        <f t="shared" si="904"/>
        <v>5.3231106243154434E-2</v>
      </c>
      <c r="CC302" s="124">
        <f t="shared" si="905"/>
        <v>9.8158058126127188E-3</v>
      </c>
      <c r="CD302" s="125">
        <f t="shared" si="906"/>
        <v>0.1186473165388828</v>
      </c>
      <c r="CE302" s="126">
        <f t="shared" si="907"/>
        <v>6.9035863170032227E-2</v>
      </c>
      <c r="CF302" s="123">
        <f t="shared" si="908"/>
        <v>7.8751369112814898E-2</v>
      </c>
      <c r="CG302" s="124">
        <f t="shared" si="909"/>
        <v>2.5337787895810544E-2</v>
      </c>
      <c r="CH302" s="125">
        <f t="shared" si="910"/>
        <v>0.10544906900328586</v>
      </c>
      <c r="CI302" s="123">
        <f t="shared" si="911"/>
        <v>0.16385299943825207</v>
      </c>
      <c r="CJ302" s="129">
        <f t="shared" ref="CJ302" si="948">AB302/AB312</f>
        <v>8.6748521925855193E-2</v>
      </c>
      <c r="CK302" s="130">
        <f t="shared" ref="CK302" si="949">AC302/AC312</f>
        <v>8.0561834417479078E-2</v>
      </c>
    </row>
    <row r="303" spans="1:89" x14ac:dyDescent="0.25">
      <c r="A303" s="131" t="s">
        <v>31</v>
      </c>
      <c r="B303" s="283">
        <v>2393</v>
      </c>
      <c r="C303" s="274">
        <v>4882</v>
      </c>
      <c r="D303" s="275">
        <v>1384</v>
      </c>
      <c r="E303" s="276">
        <v>1783</v>
      </c>
      <c r="F303" s="273">
        <v>1586</v>
      </c>
      <c r="G303" s="277">
        <v>3321</v>
      </c>
      <c r="H303" s="275">
        <v>2859</v>
      </c>
      <c r="I303" s="276">
        <v>6075</v>
      </c>
      <c r="J303" s="273">
        <v>923</v>
      </c>
      <c r="K303" s="274">
        <v>360</v>
      </c>
      <c r="L303" s="275">
        <v>3887</v>
      </c>
      <c r="M303" s="273">
        <v>1108</v>
      </c>
      <c r="N303" s="278">
        <v>4877</v>
      </c>
      <c r="O303" s="284">
        <v>3191</v>
      </c>
      <c r="P303" s="273">
        <v>2575</v>
      </c>
      <c r="Q303" s="274">
        <v>2621</v>
      </c>
      <c r="R303" s="275">
        <v>2439</v>
      </c>
      <c r="S303" s="276">
        <v>3707</v>
      </c>
      <c r="T303" s="273">
        <v>1845</v>
      </c>
      <c r="U303" s="277">
        <v>359</v>
      </c>
      <c r="V303" s="275">
        <v>4705</v>
      </c>
      <c r="W303" s="285">
        <v>2321</v>
      </c>
      <c r="X303" s="273">
        <v>2981</v>
      </c>
      <c r="Y303" s="277">
        <v>979</v>
      </c>
      <c r="Z303" s="275">
        <v>4065</v>
      </c>
      <c r="AA303" s="273">
        <v>6578</v>
      </c>
      <c r="AB303" s="162">
        <f t="shared" si="884"/>
        <v>36519</v>
      </c>
      <c r="AC303" s="165">
        <f t="shared" si="914"/>
        <v>37285</v>
      </c>
      <c r="BI303" s="131" t="s">
        <v>31</v>
      </c>
      <c r="BJ303" s="123">
        <f t="shared" si="915"/>
        <v>6.5527533612639993E-2</v>
      </c>
      <c r="BK303" s="124">
        <f t="shared" si="916"/>
        <v>0.13093737427920074</v>
      </c>
      <c r="BL303" s="125">
        <f t="shared" si="888"/>
        <v>3.7898080451271944E-2</v>
      </c>
      <c r="BM303" s="126">
        <f t="shared" si="889"/>
        <v>4.7820839479683519E-2</v>
      </c>
      <c r="BN303" s="123">
        <f t="shared" si="890"/>
        <v>4.3429447684766836E-2</v>
      </c>
      <c r="BO303" s="124">
        <f t="shared" si="891"/>
        <v>8.907067185195118E-2</v>
      </c>
      <c r="BP303" s="125">
        <f t="shared" si="892"/>
        <v>7.8288014458227223E-2</v>
      </c>
      <c r="BQ303" s="126">
        <f t="shared" si="893"/>
        <v>0.16293415582673998</v>
      </c>
      <c r="BR303" s="123">
        <f t="shared" si="894"/>
        <v>2.5274514636216765E-2</v>
      </c>
      <c r="BS303" s="124">
        <f t="shared" si="895"/>
        <v>9.6553573823253327E-3</v>
      </c>
      <c r="BT303" s="125">
        <f t="shared" si="896"/>
        <v>0.10643774473561708</v>
      </c>
      <c r="BU303" s="123">
        <f t="shared" si="897"/>
        <v>2.9717044387823521E-2</v>
      </c>
      <c r="BV303" s="127">
        <f t="shared" si="898"/>
        <v>0.13354692078096334</v>
      </c>
      <c r="BW303" s="128">
        <f t="shared" si="899"/>
        <v>8.558401501944482E-2</v>
      </c>
      <c r="BX303" s="123">
        <f t="shared" si="900"/>
        <v>7.0511240724006677E-2</v>
      </c>
      <c r="BY303" s="124">
        <f t="shared" si="901"/>
        <v>7.0296365830763041E-2</v>
      </c>
      <c r="BZ303" s="125">
        <f t="shared" si="902"/>
        <v>6.6787151893534874E-2</v>
      </c>
      <c r="CA303" s="126">
        <f t="shared" si="903"/>
        <v>9.9423360600777791E-2</v>
      </c>
      <c r="CB303" s="123">
        <f t="shared" si="904"/>
        <v>5.0521646266327117E-2</v>
      </c>
      <c r="CC303" s="124">
        <f t="shared" si="905"/>
        <v>9.6285369451522065E-3</v>
      </c>
      <c r="CD303" s="125">
        <f t="shared" si="906"/>
        <v>0.12883704373066074</v>
      </c>
      <c r="CE303" s="126">
        <f t="shared" si="907"/>
        <v>6.2250234678825261E-2</v>
      </c>
      <c r="CF303" s="123">
        <f t="shared" si="908"/>
        <v>8.1628741203209287E-2</v>
      </c>
      <c r="CG303" s="124">
        <f t="shared" si="909"/>
        <v>2.6257207992490279E-2</v>
      </c>
      <c r="CH303" s="125">
        <f t="shared" si="910"/>
        <v>0.11131191982255811</v>
      </c>
      <c r="CI303" s="123">
        <f t="shared" si="911"/>
        <v>0.17642483572482232</v>
      </c>
      <c r="CJ303" s="129">
        <f t="shared" ref="CJ303" si="950">AB303/AB312</f>
        <v>8.6746146555594358E-2</v>
      </c>
      <c r="CK303" s="130">
        <f t="shared" ref="CK303" si="951">AC303/AC312</f>
        <v>8.8807852533947532E-2</v>
      </c>
    </row>
    <row r="304" spans="1:89" x14ac:dyDescent="0.25">
      <c r="A304" s="139" t="s">
        <v>32</v>
      </c>
      <c r="B304" s="194">
        <v>2349</v>
      </c>
      <c r="C304" s="188">
        <v>4264</v>
      </c>
      <c r="D304" s="189">
        <v>1029</v>
      </c>
      <c r="E304" s="190">
        <v>1739</v>
      </c>
      <c r="F304" s="187">
        <v>1149</v>
      </c>
      <c r="G304" s="191">
        <v>2959</v>
      </c>
      <c r="H304" s="189">
        <v>2922</v>
      </c>
      <c r="I304" s="190">
        <v>5438</v>
      </c>
      <c r="J304" s="187">
        <v>661</v>
      </c>
      <c r="K304" s="188">
        <v>295</v>
      </c>
      <c r="L304" s="189">
        <v>3283</v>
      </c>
      <c r="M304" s="187">
        <v>1286</v>
      </c>
      <c r="N304" s="192">
        <v>4315</v>
      </c>
      <c r="O304" s="195">
        <v>3079</v>
      </c>
      <c r="P304" s="187">
        <v>1986</v>
      </c>
      <c r="Q304" s="188">
        <v>2338</v>
      </c>
      <c r="R304" s="189">
        <v>2050</v>
      </c>
      <c r="S304" s="190">
        <v>3183</v>
      </c>
      <c r="T304" s="187">
        <v>1141</v>
      </c>
      <c r="U304" s="191">
        <v>366</v>
      </c>
      <c r="V304" s="189">
        <v>3758</v>
      </c>
      <c r="W304" s="196">
        <v>2469</v>
      </c>
      <c r="X304" s="187">
        <v>2078</v>
      </c>
      <c r="Y304" s="191">
        <v>891</v>
      </c>
      <c r="Z304" s="189">
        <v>3431</v>
      </c>
      <c r="AA304" s="187">
        <v>5189</v>
      </c>
      <c r="AB304" s="162">
        <f t="shared" si="884"/>
        <v>30152</v>
      </c>
      <c r="AC304" s="165">
        <f t="shared" si="914"/>
        <v>33496</v>
      </c>
      <c r="BI304" s="139" t="s">
        <v>32</v>
      </c>
      <c r="BJ304" s="123">
        <f t="shared" si="915"/>
        <v>7.7905279915096839E-2</v>
      </c>
      <c r="BK304" s="124">
        <f t="shared" si="916"/>
        <v>0.12729878194411273</v>
      </c>
      <c r="BL304" s="125">
        <f t="shared" si="888"/>
        <v>3.4127089413637568E-2</v>
      </c>
      <c r="BM304" s="126">
        <f t="shared" si="889"/>
        <v>5.1916646763792693E-2</v>
      </c>
      <c r="BN304" s="123">
        <f t="shared" si="890"/>
        <v>3.8106924913770233E-2</v>
      </c>
      <c r="BO304" s="124">
        <f t="shared" si="891"/>
        <v>8.8338906138046333E-2</v>
      </c>
      <c r="BP304" s="125">
        <f t="shared" si="892"/>
        <v>9.6908994428230297E-2</v>
      </c>
      <c r="BQ304" s="126">
        <f t="shared" si="893"/>
        <v>0.16234774301409124</v>
      </c>
      <c r="BR304" s="123">
        <f t="shared" si="894"/>
        <v>2.1922260546564074E-2</v>
      </c>
      <c r="BS304" s="124">
        <f t="shared" si="895"/>
        <v>8.8070217339383805E-3</v>
      </c>
      <c r="BT304" s="125">
        <f t="shared" si="896"/>
        <v>0.10888166622446273</v>
      </c>
      <c r="BU304" s="123">
        <f t="shared" si="897"/>
        <v>3.8392643897778841E-2</v>
      </c>
      <c r="BV304" s="127">
        <f t="shared" si="898"/>
        <v>0.14310825152560361</v>
      </c>
      <c r="BW304" s="128">
        <f t="shared" si="899"/>
        <v>9.1921423453546688E-2</v>
      </c>
      <c r="BX304" s="123">
        <f t="shared" si="900"/>
        <v>6.5866277527195538E-2</v>
      </c>
      <c r="BY304" s="124">
        <f t="shared" si="901"/>
        <v>6.9799379030331982E-2</v>
      </c>
      <c r="BZ304" s="125">
        <f t="shared" si="902"/>
        <v>6.7988856460599628E-2</v>
      </c>
      <c r="CA304" s="126">
        <f t="shared" si="903"/>
        <v>9.5026271793647005E-2</v>
      </c>
      <c r="CB304" s="123">
        <f t="shared" si="904"/>
        <v>3.7841602547094719E-2</v>
      </c>
      <c r="CC304" s="124">
        <f t="shared" si="905"/>
        <v>1.0926677812276093E-2</v>
      </c>
      <c r="CD304" s="125">
        <f t="shared" si="906"/>
        <v>0.12463518174582117</v>
      </c>
      <c r="CE304" s="126">
        <f t="shared" si="907"/>
        <v>7.3710293766419868E-2</v>
      </c>
      <c r="CF304" s="123">
        <f t="shared" si="908"/>
        <v>6.8917484743963919E-2</v>
      </c>
      <c r="CG304" s="124">
        <f t="shared" si="909"/>
        <v>2.6600191067590161E-2</v>
      </c>
      <c r="CH304" s="125">
        <f t="shared" si="910"/>
        <v>0.11379013000795968</v>
      </c>
      <c r="CI304" s="123">
        <f t="shared" si="911"/>
        <v>0.15491401958442799</v>
      </c>
      <c r="CJ304" s="129">
        <f t="shared" ref="CJ304" si="952">AB304/AB312</f>
        <v>7.1622164104829841E-2</v>
      </c>
      <c r="CK304" s="130">
        <f t="shared" ref="CK304" si="953">AC304/AC312</f>
        <v>7.978296442207608E-2</v>
      </c>
    </row>
    <row r="305" spans="1:89" x14ac:dyDescent="0.25">
      <c r="A305" s="131" t="s">
        <v>33</v>
      </c>
      <c r="B305" s="197">
        <v>2279</v>
      </c>
      <c r="C305" s="181">
        <v>3007</v>
      </c>
      <c r="D305" s="182">
        <v>731</v>
      </c>
      <c r="E305" s="183">
        <v>1312</v>
      </c>
      <c r="F305" s="180">
        <v>1142</v>
      </c>
      <c r="G305" s="184">
        <v>2093</v>
      </c>
      <c r="H305" s="182">
        <v>2298</v>
      </c>
      <c r="I305" s="183">
        <v>3960</v>
      </c>
      <c r="J305" s="180">
        <v>516</v>
      </c>
      <c r="K305" s="181">
        <v>152</v>
      </c>
      <c r="L305" s="182">
        <v>2107</v>
      </c>
      <c r="M305" s="180">
        <v>1223</v>
      </c>
      <c r="N305" s="185">
        <v>3028</v>
      </c>
      <c r="O305" s="198">
        <v>2515</v>
      </c>
      <c r="P305" s="180">
        <v>1352</v>
      </c>
      <c r="Q305" s="181">
        <v>1824</v>
      </c>
      <c r="R305" s="182">
        <v>1679</v>
      </c>
      <c r="S305" s="183">
        <v>2205</v>
      </c>
      <c r="T305" s="180">
        <v>629</v>
      </c>
      <c r="U305" s="184">
        <v>334</v>
      </c>
      <c r="V305" s="182">
        <v>3177</v>
      </c>
      <c r="W305" s="199">
        <v>1889</v>
      </c>
      <c r="X305" s="180">
        <v>1120</v>
      </c>
      <c r="Y305" s="184">
        <v>713</v>
      </c>
      <c r="Z305" s="182">
        <v>2730</v>
      </c>
      <c r="AA305" s="180">
        <v>3923</v>
      </c>
      <c r="AB305" s="162">
        <f t="shared" si="884"/>
        <v>22788</v>
      </c>
      <c r="AC305" s="165">
        <f t="shared" si="914"/>
        <v>25150</v>
      </c>
      <c r="BI305" s="131" t="s">
        <v>33</v>
      </c>
      <c r="BJ305" s="123">
        <f t="shared" si="915"/>
        <v>0.10000877654906092</v>
      </c>
      <c r="BK305" s="124">
        <f t="shared" si="916"/>
        <v>0.11956262425447316</v>
      </c>
      <c r="BL305" s="125">
        <f t="shared" si="888"/>
        <v>3.2078286817623314E-2</v>
      </c>
      <c r="BM305" s="126">
        <f t="shared" si="889"/>
        <v>5.216699801192843E-2</v>
      </c>
      <c r="BN305" s="123">
        <f t="shared" si="890"/>
        <v>5.0114095137791817E-2</v>
      </c>
      <c r="BO305" s="124">
        <f t="shared" si="891"/>
        <v>8.3220675944333994E-2</v>
      </c>
      <c r="BP305" s="125">
        <f t="shared" si="892"/>
        <v>0.10084254870984728</v>
      </c>
      <c r="BQ305" s="126">
        <f t="shared" si="893"/>
        <v>0.15745526838966203</v>
      </c>
      <c r="BR305" s="123">
        <f t="shared" si="894"/>
        <v>2.2643496577145865E-2</v>
      </c>
      <c r="BS305" s="124">
        <f t="shared" si="895"/>
        <v>6.0437375745526836E-3</v>
      </c>
      <c r="BT305" s="125">
        <f t="shared" si="896"/>
        <v>9.2460944356678954E-2</v>
      </c>
      <c r="BU305" s="123">
        <f t="shared" si="897"/>
        <v>4.8628230616302184E-2</v>
      </c>
      <c r="BV305" s="127">
        <f t="shared" si="898"/>
        <v>0.13287695278216605</v>
      </c>
      <c r="BW305" s="128">
        <f t="shared" si="899"/>
        <v>0.1</v>
      </c>
      <c r="BX305" s="123">
        <f t="shared" si="900"/>
        <v>5.9329471651746533E-2</v>
      </c>
      <c r="BY305" s="124">
        <f t="shared" si="901"/>
        <v>7.2524850894632203E-2</v>
      </c>
      <c r="BZ305" s="125">
        <f t="shared" si="902"/>
        <v>7.3679129366333154E-2</v>
      </c>
      <c r="CA305" s="126">
        <f t="shared" si="903"/>
        <v>8.7673956262425454E-2</v>
      </c>
      <c r="CB305" s="123">
        <f t="shared" si="904"/>
        <v>2.7602246796559593E-2</v>
      </c>
      <c r="CC305" s="124">
        <f t="shared" si="905"/>
        <v>1.3280318091451292E-2</v>
      </c>
      <c r="CD305" s="125">
        <f t="shared" si="906"/>
        <v>0.13941548183254343</v>
      </c>
      <c r="CE305" s="126">
        <f t="shared" si="907"/>
        <v>7.5109343936381703E-2</v>
      </c>
      <c r="CF305" s="123">
        <f t="shared" si="908"/>
        <v>4.9148674741091802E-2</v>
      </c>
      <c r="CG305" s="124">
        <f t="shared" si="909"/>
        <v>2.8349900596421472E-2</v>
      </c>
      <c r="CH305" s="125">
        <f t="shared" si="910"/>
        <v>0.11979989468141126</v>
      </c>
      <c r="CI305" s="123">
        <f t="shared" si="911"/>
        <v>0.15598409542743538</v>
      </c>
      <c r="CJ305" s="129">
        <f t="shared" ref="CJ305" si="954">AB305/AB312</f>
        <v>5.4129937504008435E-2</v>
      </c>
      <c r="CK305" s="130">
        <f t="shared" ref="CK305" si="955">AC305/AC312</f>
        <v>5.9903915548579337E-2</v>
      </c>
    </row>
    <row r="306" spans="1:89" x14ac:dyDescent="0.25">
      <c r="A306" s="139" t="s">
        <v>34</v>
      </c>
      <c r="B306" s="194">
        <v>908</v>
      </c>
      <c r="C306" s="188">
        <v>1861</v>
      </c>
      <c r="D306" s="189">
        <v>353</v>
      </c>
      <c r="E306" s="190">
        <v>1008</v>
      </c>
      <c r="F306" s="187">
        <v>427</v>
      </c>
      <c r="G306" s="191">
        <v>1686</v>
      </c>
      <c r="H306" s="189">
        <v>1116</v>
      </c>
      <c r="I306" s="190">
        <v>2689</v>
      </c>
      <c r="J306" s="187">
        <v>405</v>
      </c>
      <c r="K306" s="188">
        <v>128</v>
      </c>
      <c r="L306" s="189">
        <v>1276</v>
      </c>
      <c r="M306" s="187">
        <v>756</v>
      </c>
      <c r="N306" s="192">
        <v>2200</v>
      </c>
      <c r="O306" s="195">
        <v>2011</v>
      </c>
      <c r="P306" s="187">
        <v>789</v>
      </c>
      <c r="Q306" s="188">
        <v>1324</v>
      </c>
      <c r="R306" s="189">
        <v>1261</v>
      </c>
      <c r="S306" s="190">
        <v>1760</v>
      </c>
      <c r="T306" s="187">
        <v>342</v>
      </c>
      <c r="U306" s="191">
        <v>300</v>
      </c>
      <c r="V306" s="189">
        <v>2887</v>
      </c>
      <c r="W306" s="196">
        <v>1327</v>
      </c>
      <c r="X306" s="187">
        <v>766</v>
      </c>
      <c r="Y306" s="191">
        <v>560</v>
      </c>
      <c r="Z306" s="189">
        <v>1979</v>
      </c>
      <c r="AA306" s="187">
        <v>2641</v>
      </c>
      <c r="AB306" s="162">
        <f t="shared" si="884"/>
        <v>14709</v>
      </c>
      <c r="AC306" s="165">
        <f t="shared" si="914"/>
        <v>18051</v>
      </c>
      <c r="BI306" s="139" t="s">
        <v>34</v>
      </c>
      <c r="BJ306" s="123">
        <f t="shared" si="915"/>
        <v>6.1730913046434154E-2</v>
      </c>
      <c r="BK306" s="124">
        <f t="shared" si="916"/>
        <v>0.10309678134175392</v>
      </c>
      <c r="BL306" s="125">
        <f t="shared" si="888"/>
        <v>2.3998912230607111E-2</v>
      </c>
      <c r="BM306" s="126">
        <f t="shared" si="889"/>
        <v>5.5841781618746887E-2</v>
      </c>
      <c r="BN306" s="123">
        <f t="shared" si="890"/>
        <v>2.9029845672717384E-2</v>
      </c>
      <c r="BO306" s="124">
        <f t="shared" si="891"/>
        <v>9.3402027588499248E-2</v>
      </c>
      <c r="BP306" s="125">
        <f t="shared" si="892"/>
        <v>7.5871915153987349E-2</v>
      </c>
      <c r="BQ306" s="126">
        <f t="shared" si="893"/>
        <v>0.14896681624286742</v>
      </c>
      <c r="BR306" s="123">
        <f t="shared" si="894"/>
        <v>2.7534162757495411E-2</v>
      </c>
      <c r="BS306" s="124">
        <f t="shared" si="895"/>
        <v>7.0910198880948421E-3</v>
      </c>
      <c r="BT306" s="125">
        <f t="shared" si="896"/>
        <v>8.6749609082874435E-2</v>
      </c>
      <c r="BU306" s="123">
        <f t="shared" si="897"/>
        <v>4.1881336214060164E-2</v>
      </c>
      <c r="BV306" s="127">
        <f t="shared" si="898"/>
        <v>0.14956829152219731</v>
      </c>
      <c r="BW306" s="128">
        <f t="shared" si="899"/>
        <v>0.11140657027311507</v>
      </c>
      <c r="BX306" s="123">
        <f t="shared" si="900"/>
        <v>5.3640628186824392E-2</v>
      </c>
      <c r="BY306" s="124">
        <f t="shared" si="901"/>
        <v>7.3347736967481023E-2</v>
      </c>
      <c r="BZ306" s="125">
        <f t="shared" si="902"/>
        <v>8.5729825277041261E-2</v>
      </c>
      <c r="CA306" s="126">
        <f t="shared" si="903"/>
        <v>9.7501523461304085E-2</v>
      </c>
      <c r="CB306" s="123">
        <f t="shared" si="904"/>
        <v>2.3251070772996124E-2</v>
      </c>
      <c r="CC306" s="124">
        <f t="shared" si="905"/>
        <v>1.6619577862722286E-2</v>
      </c>
      <c r="CD306" s="125">
        <f t="shared" si="906"/>
        <v>0.19627438982935619</v>
      </c>
      <c r="CE306" s="126">
        <f t="shared" si="907"/>
        <v>7.3513932746108249E-2</v>
      </c>
      <c r="CF306" s="123">
        <f t="shared" si="908"/>
        <v>5.2076959684546877E-2</v>
      </c>
      <c r="CG306" s="124">
        <f t="shared" si="909"/>
        <v>3.1023212010414934E-2</v>
      </c>
      <c r="CH306" s="125">
        <f t="shared" si="910"/>
        <v>0.13454347678292203</v>
      </c>
      <c r="CI306" s="123">
        <f t="shared" si="911"/>
        <v>0.14630768378483186</v>
      </c>
      <c r="CJ306" s="129">
        <f t="shared" ref="CJ306" si="956">AB306/AB312</f>
        <v>3.4939321166686854E-2</v>
      </c>
      <c r="CK306" s="130">
        <f t="shared" ref="CK306" si="957">AC306/AC312</f>
        <v>4.2995052865503203E-2</v>
      </c>
    </row>
    <row r="307" spans="1:89" x14ac:dyDescent="0.25">
      <c r="A307" s="131" t="s">
        <v>35</v>
      </c>
      <c r="B307" s="197">
        <v>0</v>
      </c>
      <c r="C307" s="181">
        <v>940</v>
      </c>
      <c r="D307" s="182">
        <v>6</v>
      </c>
      <c r="E307" s="183">
        <v>566</v>
      </c>
      <c r="F307" s="180">
        <v>17</v>
      </c>
      <c r="G307" s="184">
        <v>807</v>
      </c>
      <c r="H307" s="182">
        <v>65</v>
      </c>
      <c r="I307" s="183">
        <v>1061</v>
      </c>
      <c r="J307" s="180">
        <v>52</v>
      </c>
      <c r="K307" s="181">
        <v>43</v>
      </c>
      <c r="L307" s="182">
        <v>689</v>
      </c>
      <c r="M307" s="180">
        <v>160</v>
      </c>
      <c r="N307" s="185">
        <v>499</v>
      </c>
      <c r="O307" s="198">
        <v>308</v>
      </c>
      <c r="P307" s="180">
        <v>163</v>
      </c>
      <c r="Q307" s="181">
        <v>190</v>
      </c>
      <c r="R307" s="182">
        <v>182</v>
      </c>
      <c r="S307" s="183">
        <v>112</v>
      </c>
      <c r="T307" s="180">
        <v>45</v>
      </c>
      <c r="U307" s="184">
        <v>11</v>
      </c>
      <c r="V307" s="182">
        <v>228</v>
      </c>
      <c r="W307" s="199">
        <v>39</v>
      </c>
      <c r="X307" s="180">
        <v>72</v>
      </c>
      <c r="Y307" s="184">
        <v>19</v>
      </c>
      <c r="Z307" s="182">
        <v>79</v>
      </c>
      <c r="AA307" s="180">
        <v>161</v>
      </c>
      <c r="AB307" s="162">
        <f t="shared" si="884"/>
        <v>2097</v>
      </c>
      <c r="AC307" s="165">
        <f t="shared" si="914"/>
        <v>4417</v>
      </c>
      <c r="BI307" s="131" t="s">
        <v>35</v>
      </c>
      <c r="BJ307" s="123">
        <f t="shared" si="915"/>
        <v>0</v>
      </c>
      <c r="BK307" s="124">
        <f t="shared" si="916"/>
        <v>0.21281412723568033</v>
      </c>
      <c r="BL307" s="125">
        <f t="shared" si="888"/>
        <v>2.8612303290414878E-3</v>
      </c>
      <c r="BM307" s="126">
        <f t="shared" si="889"/>
        <v>0.12814127235680325</v>
      </c>
      <c r="BN307" s="123">
        <f t="shared" si="890"/>
        <v>8.1068192656175483E-3</v>
      </c>
      <c r="BO307" s="124">
        <f t="shared" si="891"/>
        <v>0.18270319221190853</v>
      </c>
      <c r="BP307" s="125">
        <f t="shared" si="892"/>
        <v>3.0996661897949453E-2</v>
      </c>
      <c r="BQ307" s="126">
        <f t="shared" si="893"/>
        <v>0.24020828616708173</v>
      </c>
      <c r="BR307" s="123">
        <f t="shared" si="894"/>
        <v>2.479732951835956E-2</v>
      </c>
      <c r="BS307" s="124">
        <f t="shared" si="895"/>
        <v>9.7351143309938881E-3</v>
      </c>
      <c r="BT307" s="125">
        <f t="shared" si="896"/>
        <v>0.32856461611826421</v>
      </c>
      <c r="BU307" s="123">
        <f t="shared" si="897"/>
        <v>3.6223681231605159E-2</v>
      </c>
      <c r="BV307" s="127">
        <f t="shared" si="898"/>
        <v>0.2379589890319504</v>
      </c>
      <c r="BW307" s="128">
        <f t="shared" si="899"/>
        <v>6.9730586370839939E-2</v>
      </c>
      <c r="BX307" s="123">
        <f t="shared" si="900"/>
        <v>7.7730090605627092E-2</v>
      </c>
      <c r="BY307" s="124">
        <f t="shared" si="901"/>
        <v>4.3015621462531128E-2</v>
      </c>
      <c r="BZ307" s="125">
        <f t="shared" si="902"/>
        <v>8.6790653314258462E-2</v>
      </c>
      <c r="CA307" s="126">
        <f t="shared" si="903"/>
        <v>2.5356576862123614E-2</v>
      </c>
      <c r="CB307" s="123">
        <f t="shared" si="904"/>
        <v>2.1459227467811159E-2</v>
      </c>
      <c r="CC307" s="124">
        <f t="shared" si="905"/>
        <v>2.4903780846728548E-3</v>
      </c>
      <c r="CD307" s="125">
        <f t="shared" si="906"/>
        <v>0.10872675250357654</v>
      </c>
      <c r="CE307" s="126">
        <f t="shared" si="907"/>
        <v>8.8295223002037588E-3</v>
      </c>
      <c r="CF307" s="123">
        <f t="shared" si="908"/>
        <v>3.4334763948497854E-2</v>
      </c>
      <c r="CG307" s="124">
        <f t="shared" si="909"/>
        <v>4.301562146253113E-3</v>
      </c>
      <c r="CH307" s="125">
        <f t="shared" si="910"/>
        <v>3.7672865999046255E-2</v>
      </c>
      <c r="CI307" s="123">
        <f t="shared" si="911"/>
        <v>3.6450079239302692E-2</v>
      </c>
      <c r="CJ307" s="129">
        <f t="shared" ref="CJ307" si="958">AB307/AB312</f>
        <v>4.981151436980239E-3</v>
      </c>
      <c r="CK307" s="130">
        <f t="shared" ref="CK307" si="959">AC307/AC312</f>
        <v>1.0520699601513913E-2</v>
      </c>
    </row>
    <row r="308" spans="1:89" x14ac:dyDescent="0.25">
      <c r="A308" s="139" t="s">
        <v>36</v>
      </c>
      <c r="B308" s="194"/>
      <c r="C308" s="188"/>
      <c r="D308" s="189"/>
      <c r="E308" s="190"/>
      <c r="F308" s="187"/>
      <c r="G308" s="191"/>
      <c r="H308" s="189"/>
      <c r="I308" s="190"/>
      <c r="J308" s="187"/>
      <c r="K308" s="191"/>
      <c r="L308" s="189"/>
      <c r="M308" s="187"/>
      <c r="N308" s="192"/>
      <c r="O308" s="195"/>
      <c r="P308" s="187"/>
      <c r="Q308" s="191"/>
      <c r="R308" s="189"/>
      <c r="S308" s="190"/>
      <c r="T308" s="187"/>
      <c r="U308" s="191"/>
      <c r="V308" s="189"/>
      <c r="W308" s="190"/>
      <c r="X308" s="187"/>
      <c r="Y308" s="191"/>
      <c r="Z308" s="189"/>
      <c r="AA308" s="187"/>
      <c r="AB308" s="162">
        <f t="shared" si="884"/>
        <v>0</v>
      </c>
      <c r="AC308" s="165">
        <f t="shared" si="914"/>
        <v>0</v>
      </c>
      <c r="BI308" s="139" t="s">
        <v>36</v>
      </c>
      <c r="BJ308" s="123" t="e">
        <f t="shared" si="915"/>
        <v>#DIV/0!</v>
      </c>
      <c r="BK308" s="124" t="e">
        <f t="shared" si="916"/>
        <v>#DIV/0!</v>
      </c>
      <c r="BL308" s="125" t="e">
        <f t="shared" si="888"/>
        <v>#DIV/0!</v>
      </c>
      <c r="BM308" s="126" t="e">
        <f t="shared" si="889"/>
        <v>#DIV/0!</v>
      </c>
      <c r="BN308" s="123" t="e">
        <f t="shared" si="890"/>
        <v>#DIV/0!</v>
      </c>
      <c r="BO308" s="124" t="e">
        <f t="shared" si="891"/>
        <v>#DIV/0!</v>
      </c>
      <c r="BP308" s="125" t="e">
        <f t="shared" si="892"/>
        <v>#DIV/0!</v>
      </c>
      <c r="BQ308" s="126" t="e">
        <f t="shared" si="893"/>
        <v>#DIV/0!</v>
      </c>
      <c r="BR308" s="123" t="e">
        <f t="shared" si="894"/>
        <v>#DIV/0!</v>
      </c>
      <c r="BS308" s="124" t="e">
        <f t="shared" si="895"/>
        <v>#DIV/0!</v>
      </c>
      <c r="BT308" s="125" t="e">
        <f t="shared" si="896"/>
        <v>#DIV/0!</v>
      </c>
      <c r="BU308" s="123" t="e">
        <f t="shared" si="897"/>
        <v>#DIV/0!</v>
      </c>
      <c r="BV308" s="127" t="e">
        <f t="shared" si="898"/>
        <v>#DIV/0!</v>
      </c>
      <c r="BW308" s="128" t="e">
        <f t="shared" si="899"/>
        <v>#DIV/0!</v>
      </c>
      <c r="BX308" s="123" t="e">
        <f t="shared" si="900"/>
        <v>#DIV/0!</v>
      </c>
      <c r="BY308" s="124" t="e">
        <f t="shared" si="901"/>
        <v>#DIV/0!</v>
      </c>
      <c r="BZ308" s="125" t="e">
        <f t="shared" si="902"/>
        <v>#DIV/0!</v>
      </c>
      <c r="CA308" s="126" t="e">
        <f t="shared" si="903"/>
        <v>#DIV/0!</v>
      </c>
      <c r="CB308" s="123" t="e">
        <f t="shared" si="904"/>
        <v>#DIV/0!</v>
      </c>
      <c r="CC308" s="124" t="e">
        <f t="shared" si="905"/>
        <v>#DIV/0!</v>
      </c>
      <c r="CD308" s="125" t="e">
        <f t="shared" si="906"/>
        <v>#DIV/0!</v>
      </c>
      <c r="CE308" s="126" t="e">
        <f t="shared" si="907"/>
        <v>#DIV/0!</v>
      </c>
      <c r="CF308" s="123" t="e">
        <f t="shared" si="908"/>
        <v>#DIV/0!</v>
      </c>
      <c r="CG308" s="124" t="e">
        <f t="shared" si="909"/>
        <v>#DIV/0!</v>
      </c>
      <c r="CH308" s="125" t="e">
        <f t="shared" si="910"/>
        <v>#DIV/0!</v>
      </c>
      <c r="CI308" s="123" t="e">
        <f t="shared" si="911"/>
        <v>#DIV/0!</v>
      </c>
      <c r="CJ308" s="129">
        <f t="shared" ref="CJ308" si="960">AB308/AB312</f>
        <v>0</v>
      </c>
      <c r="CK308" s="130">
        <f t="shared" ref="CK308" si="961">AC308/AC312</f>
        <v>0</v>
      </c>
    </row>
    <row r="309" spans="1:89" x14ac:dyDescent="0.25">
      <c r="A309" s="131" t="s">
        <v>37</v>
      </c>
      <c r="B309" s="56"/>
      <c r="C309" s="57"/>
      <c r="D309" s="133"/>
      <c r="E309" s="134"/>
      <c r="F309" s="132"/>
      <c r="G309" s="135"/>
      <c r="H309" s="133"/>
      <c r="I309" s="134"/>
      <c r="J309" s="132"/>
      <c r="K309" s="135"/>
      <c r="L309" s="133"/>
      <c r="M309" s="132"/>
      <c r="N309" s="136"/>
      <c r="O309" s="137"/>
      <c r="P309" s="132"/>
      <c r="Q309" s="135"/>
      <c r="R309" s="133"/>
      <c r="S309" s="134"/>
      <c r="T309" s="132"/>
      <c r="U309" s="135"/>
      <c r="V309" s="133"/>
      <c r="W309" s="134"/>
      <c r="X309" s="132"/>
      <c r="Y309" s="135"/>
      <c r="Z309" s="138"/>
      <c r="AA309" s="2"/>
      <c r="AB309" s="162">
        <f t="shared" si="884"/>
        <v>0</v>
      </c>
      <c r="AC309" s="165">
        <f t="shared" si="914"/>
        <v>0</v>
      </c>
      <c r="BI309" s="131" t="s">
        <v>37</v>
      </c>
      <c r="BJ309" s="123" t="e">
        <f t="shared" si="915"/>
        <v>#DIV/0!</v>
      </c>
      <c r="BK309" s="124" t="e">
        <f t="shared" si="916"/>
        <v>#DIV/0!</v>
      </c>
      <c r="BL309" s="125" t="e">
        <f t="shared" si="888"/>
        <v>#DIV/0!</v>
      </c>
      <c r="BM309" s="126" t="e">
        <f t="shared" si="889"/>
        <v>#DIV/0!</v>
      </c>
      <c r="BN309" s="123" t="e">
        <f t="shared" si="890"/>
        <v>#DIV/0!</v>
      </c>
      <c r="BO309" s="124" t="e">
        <f t="shared" si="891"/>
        <v>#DIV/0!</v>
      </c>
      <c r="BP309" s="125" t="e">
        <f t="shared" si="892"/>
        <v>#DIV/0!</v>
      </c>
      <c r="BQ309" s="126" t="e">
        <f t="shared" si="893"/>
        <v>#DIV/0!</v>
      </c>
      <c r="BR309" s="123" t="e">
        <f t="shared" si="894"/>
        <v>#DIV/0!</v>
      </c>
      <c r="BS309" s="124" t="e">
        <f t="shared" si="895"/>
        <v>#DIV/0!</v>
      </c>
      <c r="BT309" s="125" t="e">
        <f t="shared" si="896"/>
        <v>#DIV/0!</v>
      </c>
      <c r="BU309" s="123" t="e">
        <f t="shared" si="897"/>
        <v>#DIV/0!</v>
      </c>
      <c r="BV309" s="127" t="e">
        <f t="shared" si="898"/>
        <v>#DIV/0!</v>
      </c>
      <c r="BW309" s="128" t="e">
        <f t="shared" si="899"/>
        <v>#DIV/0!</v>
      </c>
      <c r="BX309" s="123" t="e">
        <f t="shared" si="900"/>
        <v>#DIV/0!</v>
      </c>
      <c r="BY309" s="124" t="e">
        <f t="shared" si="901"/>
        <v>#DIV/0!</v>
      </c>
      <c r="BZ309" s="125" t="e">
        <f t="shared" si="902"/>
        <v>#DIV/0!</v>
      </c>
      <c r="CA309" s="126" t="e">
        <f t="shared" si="903"/>
        <v>#DIV/0!</v>
      </c>
      <c r="CB309" s="123" t="e">
        <f t="shared" si="904"/>
        <v>#DIV/0!</v>
      </c>
      <c r="CC309" s="124" t="e">
        <f t="shared" si="905"/>
        <v>#DIV/0!</v>
      </c>
      <c r="CD309" s="125" t="e">
        <f t="shared" si="906"/>
        <v>#DIV/0!</v>
      </c>
      <c r="CE309" s="126" t="e">
        <f t="shared" si="907"/>
        <v>#DIV/0!</v>
      </c>
      <c r="CF309" s="123" t="e">
        <f t="shared" si="908"/>
        <v>#DIV/0!</v>
      </c>
      <c r="CG309" s="124" t="e">
        <f t="shared" si="909"/>
        <v>#DIV/0!</v>
      </c>
      <c r="CH309" s="125" t="e">
        <f t="shared" si="910"/>
        <v>#DIV/0!</v>
      </c>
      <c r="CI309" s="123" t="e">
        <f t="shared" si="911"/>
        <v>#DIV/0!</v>
      </c>
      <c r="CJ309" s="129">
        <f t="shared" ref="CJ309" si="962">AB309/AB312</f>
        <v>0</v>
      </c>
      <c r="CK309" s="130">
        <f t="shared" ref="CK309" si="963">AC309/AC312</f>
        <v>0</v>
      </c>
    </row>
    <row r="310" spans="1:89" x14ac:dyDescent="0.25">
      <c r="A310" s="139" t="s">
        <v>38</v>
      </c>
      <c r="B310" s="54"/>
      <c r="C310" s="55"/>
      <c r="D310" s="144"/>
      <c r="E310" s="141"/>
      <c r="F310" s="142"/>
      <c r="G310" s="143"/>
      <c r="H310" s="144"/>
      <c r="I310" s="141"/>
      <c r="J310" s="142"/>
      <c r="K310" s="143"/>
      <c r="L310" s="144"/>
      <c r="M310" s="142"/>
      <c r="N310" s="146"/>
      <c r="O310" s="145"/>
      <c r="P310" s="142"/>
      <c r="Q310" s="143"/>
      <c r="R310" s="144"/>
      <c r="S310" s="141"/>
      <c r="T310" s="142"/>
      <c r="U310" s="143"/>
      <c r="V310" s="144"/>
      <c r="W310" s="141"/>
      <c r="X310" s="142"/>
      <c r="Y310" s="143"/>
      <c r="Z310" s="3"/>
      <c r="AA310" s="140"/>
      <c r="AB310" s="162">
        <f t="shared" si="884"/>
        <v>0</v>
      </c>
      <c r="AC310" s="165">
        <f t="shared" si="914"/>
        <v>0</v>
      </c>
      <c r="BI310" s="139" t="s">
        <v>38</v>
      </c>
      <c r="BJ310" s="123" t="e">
        <f t="shared" si="915"/>
        <v>#DIV/0!</v>
      </c>
      <c r="BK310" s="124" t="e">
        <f t="shared" si="916"/>
        <v>#DIV/0!</v>
      </c>
      <c r="BL310" s="125" t="e">
        <f t="shared" si="888"/>
        <v>#DIV/0!</v>
      </c>
      <c r="BM310" s="126" t="e">
        <f t="shared" si="889"/>
        <v>#DIV/0!</v>
      </c>
      <c r="BN310" s="123" t="e">
        <f t="shared" si="890"/>
        <v>#DIV/0!</v>
      </c>
      <c r="BO310" s="124" t="e">
        <f t="shared" si="891"/>
        <v>#DIV/0!</v>
      </c>
      <c r="BP310" s="125" t="e">
        <f t="shared" si="892"/>
        <v>#DIV/0!</v>
      </c>
      <c r="BQ310" s="126" t="e">
        <f t="shared" si="893"/>
        <v>#DIV/0!</v>
      </c>
      <c r="BR310" s="123" t="e">
        <f t="shared" si="894"/>
        <v>#DIV/0!</v>
      </c>
      <c r="BS310" s="124" t="e">
        <f t="shared" si="895"/>
        <v>#DIV/0!</v>
      </c>
      <c r="BT310" s="125" t="e">
        <f t="shared" si="896"/>
        <v>#DIV/0!</v>
      </c>
      <c r="BU310" s="123" t="e">
        <f t="shared" si="897"/>
        <v>#DIV/0!</v>
      </c>
      <c r="BV310" s="127" t="e">
        <f t="shared" si="898"/>
        <v>#DIV/0!</v>
      </c>
      <c r="BW310" s="128" t="e">
        <f t="shared" si="899"/>
        <v>#DIV/0!</v>
      </c>
      <c r="BX310" s="123" t="e">
        <f t="shared" si="900"/>
        <v>#DIV/0!</v>
      </c>
      <c r="BY310" s="124" t="e">
        <f t="shared" si="901"/>
        <v>#DIV/0!</v>
      </c>
      <c r="BZ310" s="125" t="e">
        <f t="shared" si="902"/>
        <v>#DIV/0!</v>
      </c>
      <c r="CA310" s="126" t="e">
        <f t="shared" si="903"/>
        <v>#DIV/0!</v>
      </c>
      <c r="CB310" s="123" t="e">
        <f t="shared" si="904"/>
        <v>#DIV/0!</v>
      </c>
      <c r="CC310" s="124" t="e">
        <f t="shared" si="905"/>
        <v>#DIV/0!</v>
      </c>
      <c r="CD310" s="125" t="e">
        <f t="shared" si="906"/>
        <v>#DIV/0!</v>
      </c>
      <c r="CE310" s="126" t="e">
        <f t="shared" si="907"/>
        <v>#DIV/0!</v>
      </c>
      <c r="CF310" s="123" t="e">
        <f t="shared" si="908"/>
        <v>#DIV/0!</v>
      </c>
      <c r="CG310" s="124" t="e">
        <f t="shared" si="909"/>
        <v>#DIV/0!</v>
      </c>
      <c r="CH310" s="125" t="e">
        <f t="shared" si="910"/>
        <v>#DIV/0!</v>
      </c>
      <c r="CI310" s="123" t="e">
        <f t="shared" si="911"/>
        <v>#DIV/0!</v>
      </c>
      <c r="CJ310" s="129">
        <f t="shared" ref="CJ310" si="964">AB310/AB312</f>
        <v>0</v>
      </c>
      <c r="CK310" s="130">
        <f t="shared" ref="CK310" si="965">AC310/AC312</f>
        <v>0</v>
      </c>
    </row>
    <row r="311" spans="1:89" ht="13.8" thickBot="1" x14ac:dyDescent="0.3">
      <c r="A311" s="131" t="s">
        <v>39</v>
      </c>
      <c r="B311" s="56"/>
      <c r="C311" s="57"/>
      <c r="D311" s="133"/>
      <c r="E311" s="134"/>
      <c r="F311" s="132"/>
      <c r="G311" s="135"/>
      <c r="H311" s="133"/>
      <c r="I311" s="134"/>
      <c r="J311" s="132"/>
      <c r="K311" s="135"/>
      <c r="L311" s="133"/>
      <c r="M311" s="132"/>
      <c r="N311" s="136"/>
      <c r="O311" s="137"/>
      <c r="P311" s="132"/>
      <c r="Q311" s="135"/>
      <c r="R311" s="133"/>
      <c r="S311" s="134"/>
      <c r="T311" s="132"/>
      <c r="U311" s="135"/>
      <c r="V311" s="133"/>
      <c r="W311" s="134"/>
      <c r="X311" s="132"/>
      <c r="Y311" s="135"/>
      <c r="Z311" s="138"/>
      <c r="AA311" s="2"/>
      <c r="AB311" s="162">
        <f t="shared" si="884"/>
        <v>0</v>
      </c>
      <c r="AC311" s="165">
        <f t="shared" si="914"/>
        <v>0</v>
      </c>
      <c r="BI311" s="131" t="s">
        <v>39</v>
      </c>
      <c r="BJ311" s="123" t="e">
        <f t="shared" si="915"/>
        <v>#DIV/0!</v>
      </c>
      <c r="BK311" s="124" t="e">
        <f t="shared" si="916"/>
        <v>#DIV/0!</v>
      </c>
      <c r="BL311" s="125" t="e">
        <f t="shared" si="888"/>
        <v>#DIV/0!</v>
      </c>
      <c r="BM311" s="126" t="e">
        <f t="shared" si="889"/>
        <v>#DIV/0!</v>
      </c>
      <c r="BN311" s="123" t="e">
        <f t="shared" si="890"/>
        <v>#DIV/0!</v>
      </c>
      <c r="BO311" s="124" t="e">
        <f t="shared" si="891"/>
        <v>#DIV/0!</v>
      </c>
      <c r="BP311" s="125" t="e">
        <f t="shared" si="892"/>
        <v>#DIV/0!</v>
      </c>
      <c r="BQ311" s="126" t="e">
        <f t="shared" si="893"/>
        <v>#DIV/0!</v>
      </c>
      <c r="BR311" s="123" t="e">
        <f t="shared" si="894"/>
        <v>#DIV/0!</v>
      </c>
      <c r="BS311" s="124" t="e">
        <f t="shared" si="895"/>
        <v>#DIV/0!</v>
      </c>
      <c r="BT311" s="125" t="e">
        <f t="shared" si="896"/>
        <v>#DIV/0!</v>
      </c>
      <c r="BU311" s="123" t="e">
        <f t="shared" si="897"/>
        <v>#DIV/0!</v>
      </c>
      <c r="BV311" s="127" t="e">
        <f t="shared" si="898"/>
        <v>#DIV/0!</v>
      </c>
      <c r="BW311" s="128" t="e">
        <f t="shared" si="899"/>
        <v>#DIV/0!</v>
      </c>
      <c r="BX311" s="123" t="e">
        <f t="shared" si="900"/>
        <v>#DIV/0!</v>
      </c>
      <c r="BY311" s="124" t="e">
        <f t="shared" si="901"/>
        <v>#DIV/0!</v>
      </c>
      <c r="BZ311" s="125" t="e">
        <f t="shared" si="902"/>
        <v>#DIV/0!</v>
      </c>
      <c r="CA311" s="126" t="e">
        <f t="shared" si="903"/>
        <v>#DIV/0!</v>
      </c>
      <c r="CB311" s="123" t="e">
        <f t="shared" si="904"/>
        <v>#DIV/0!</v>
      </c>
      <c r="CC311" s="124" t="e">
        <f t="shared" si="905"/>
        <v>#DIV/0!</v>
      </c>
      <c r="CD311" s="125" t="e">
        <f t="shared" si="906"/>
        <v>#DIV/0!</v>
      </c>
      <c r="CE311" s="126" t="e">
        <f t="shared" si="907"/>
        <v>#DIV/0!</v>
      </c>
      <c r="CF311" s="123" t="e">
        <f t="shared" si="908"/>
        <v>#DIV/0!</v>
      </c>
      <c r="CG311" s="124" t="e">
        <f t="shared" si="909"/>
        <v>#DIV/0!</v>
      </c>
      <c r="CH311" s="125" t="e">
        <f t="shared" si="910"/>
        <v>#DIV/0!</v>
      </c>
      <c r="CI311" s="123" t="e">
        <f t="shared" si="911"/>
        <v>#DIV/0!</v>
      </c>
      <c r="CJ311" s="129">
        <f t="shared" ref="CJ311" si="966">AB311/AB312</f>
        <v>0</v>
      </c>
      <c r="CK311" s="130">
        <f t="shared" ref="CK311" si="967">AC311/AC312</f>
        <v>0</v>
      </c>
    </row>
    <row r="312" spans="1:89" ht="14.4" thickTop="1" thickBot="1" x14ac:dyDescent="0.3">
      <c r="A312" s="251" t="s">
        <v>13</v>
      </c>
      <c r="B312" s="14">
        <f>SUM(B289:B311)</f>
        <v>41968</v>
      </c>
      <c r="C312" s="1">
        <f t="shared" ref="C312:AA312" si="968">SUM(C289:C311)</f>
        <v>40383</v>
      </c>
      <c r="D312" s="14">
        <f t="shared" si="968"/>
        <v>20638</v>
      </c>
      <c r="E312" s="1">
        <f t="shared" si="968"/>
        <v>18912</v>
      </c>
      <c r="F312" s="14">
        <f t="shared" si="968"/>
        <v>30386</v>
      </c>
      <c r="G312" s="1">
        <f t="shared" si="968"/>
        <v>28999</v>
      </c>
      <c r="H312" s="14">
        <f t="shared" si="968"/>
        <v>46714</v>
      </c>
      <c r="I312" s="1">
        <f t="shared" si="968"/>
        <v>53003</v>
      </c>
      <c r="J312" s="14">
        <f t="shared" si="968"/>
        <v>8487</v>
      </c>
      <c r="K312" s="1">
        <f t="shared" si="968"/>
        <v>8784</v>
      </c>
      <c r="L312" s="14">
        <f t="shared" si="968"/>
        <v>29814</v>
      </c>
      <c r="M312" s="1">
        <f t="shared" si="968"/>
        <v>31633</v>
      </c>
      <c r="N312" s="14">
        <f t="shared" si="968"/>
        <v>48326</v>
      </c>
      <c r="O312" s="1">
        <f t="shared" si="968"/>
        <v>47631</v>
      </c>
      <c r="P312" s="14">
        <f t="shared" si="968"/>
        <v>29027</v>
      </c>
      <c r="Q312" s="1">
        <f t="shared" si="968"/>
        <v>28512</v>
      </c>
      <c r="R312" s="14">
        <f t="shared" si="968"/>
        <v>34318</v>
      </c>
      <c r="S312" s="1">
        <f t="shared" si="968"/>
        <v>34090</v>
      </c>
      <c r="T312" s="14">
        <f t="shared" si="968"/>
        <v>11189</v>
      </c>
      <c r="U312" s="1">
        <f t="shared" si="968"/>
        <v>11159</v>
      </c>
      <c r="V312" s="14">
        <f t="shared" si="968"/>
        <v>35163</v>
      </c>
      <c r="W312" s="1">
        <f t="shared" si="968"/>
        <v>40617</v>
      </c>
      <c r="X312" s="14">
        <f t="shared" si="968"/>
        <v>26628</v>
      </c>
      <c r="Y312" s="1">
        <f t="shared" si="968"/>
        <v>16174</v>
      </c>
      <c r="Z312" s="14">
        <f t="shared" si="968"/>
        <v>58329</v>
      </c>
      <c r="AA312" s="1">
        <f t="shared" si="968"/>
        <v>59942</v>
      </c>
      <c r="AB312" s="166">
        <f t="shared" ref="AB312:AC312" si="969">SUM(AB288:AB311)</f>
        <v>420987</v>
      </c>
      <c r="AC312" s="167">
        <f t="shared" si="969"/>
        <v>419839</v>
      </c>
      <c r="BI312" s="251" t="s">
        <v>13</v>
      </c>
      <c r="BJ312" s="147" t="e">
        <f>SUM(BJ288:BJ311)</f>
        <v>#DIV/0!</v>
      </c>
      <c r="BK312" s="148" t="e">
        <f t="shared" ref="BK312:CK312" si="970">SUM(BK288:BK311)</f>
        <v>#DIV/0!</v>
      </c>
      <c r="BL312" s="147" t="e">
        <f t="shared" si="970"/>
        <v>#DIV/0!</v>
      </c>
      <c r="BM312" s="148" t="e">
        <f t="shared" si="970"/>
        <v>#DIV/0!</v>
      </c>
      <c r="BN312" s="147" t="e">
        <f t="shared" si="970"/>
        <v>#DIV/0!</v>
      </c>
      <c r="BO312" s="148" t="e">
        <f t="shared" si="970"/>
        <v>#DIV/0!</v>
      </c>
      <c r="BP312" s="147" t="e">
        <f t="shared" si="970"/>
        <v>#DIV/0!</v>
      </c>
      <c r="BQ312" s="148" t="e">
        <f t="shared" si="970"/>
        <v>#DIV/0!</v>
      </c>
      <c r="BR312" s="147" t="e">
        <f t="shared" si="970"/>
        <v>#DIV/0!</v>
      </c>
      <c r="BS312" s="148" t="e">
        <f t="shared" si="970"/>
        <v>#DIV/0!</v>
      </c>
      <c r="BT312" s="147" t="e">
        <f t="shared" si="970"/>
        <v>#DIV/0!</v>
      </c>
      <c r="BU312" s="148" t="e">
        <f t="shared" si="970"/>
        <v>#DIV/0!</v>
      </c>
      <c r="BV312" s="147" t="e">
        <f t="shared" si="970"/>
        <v>#DIV/0!</v>
      </c>
      <c r="BW312" s="148" t="e">
        <f t="shared" si="970"/>
        <v>#DIV/0!</v>
      </c>
      <c r="BX312" s="147" t="e">
        <f t="shared" si="970"/>
        <v>#DIV/0!</v>
      </c>
      <c r="BY312" s="148" t="e">
        <f t="shared" si="970"/>
        <v>#DIV/0!</v>
      </c>
      <c r="BZ312" s="147" t="e">
        <f t="shared" si="970"/>
        <v>#DIV/0!</v>
      </c>
      <c r="CA312" s="148" t="e">
        <f t="shared" si="970"/>
        <v>#DIV/0!</v>
      </c>
      <c r="CB312" s="147" t="e">
        <f t="shared" si="970"/>
        <v>#DIV/0!</v>
      </c>
      <c r="CC312" s="148" t="e">
        <f t="shared" si="970"/>
        <v>#DIV/0!</v>
      </c>
      <c r="CD312" s="147" t="e">
        <f t="shared" si="970"/>
        <v>#DIV/0!</v>
      </c>
      <c r="CE312" s="148" t="e">
        <f t="shared" si="970"/>
        <v>#DIV/0!</v>
      </c>
      <c r="CF312" s="147" t="e">
        <f t="shared" si="970"/>
        <v>#DIV/0!</v>
      </c>
      <c r="CG312" s="148" t="e">
        <f t="shared" si="970"/>
        <v>#DIV/0!</v>
      </c>
      <c r="CH312" s="147" t="e">
        <f t="shared" si="970"/>
        <v>#DIV/0!</v>
      </c>
      <c r="CI312" s="148" t="e">
        <f t="shared" si="970"/>
        <v>#DIV/0!</v>
      </c>
      <c r="CJ312" s="147">
        <f t="shared" si="970"/>
        <v>0.99999999999999967</v>
      </c>
      <c r="CK312" s="148">
        <f t="shared" si="970"/>
        <v>1</v>
      </c>
    </row>
    <row r="313" spans="1:89" ht="13.8" thickTop="1" x14ac:dyDescent="0.25">
      <c r="A313" s="178"/>
    </row>
    <row r="315" spans="1:89" x14ac:dyDescent="0.25">
      <c r="A315" s="305">
        <f>+A284+1</f>
        <v>45149</v>
      </c>
      <c r="B315" s="305"/>
      <c r="C315" s="305"/>
      <c r="D315" s="305"/>
      <c r="BI315" s="304">
        <f>+BI284+1</f>
        <v>45149</v>
      </c>
      <c r="BJ315" s="304"/>
      <c r="BK315" s="304"/>
      <c r="BL315" s="304"/>
    </row>
    <row r="316" spans="1:89" ht="13.8" thickBot="1" x14ac:dyDescent="0.3">
      <c r="AE316" t="s">
        <v>84</v>
      </c>
    </row>
    <row r="317" spans="1:89" ht="14.4" thickTop="1" thickBot="1" x14ac:dyDescent="0.3">
      <c r="A317" s="296" t="s">
        <v>0</v>
      </c>
      <c r="B317" s="298" t="s">
        <v>1</v>
      </c>
      <c r="C317" s="299"/>
      <c r="D317" s="298" t="s">
        <v>2</v>
      </c>
      <c r="E317" s="299"/>
      <c r="F317" s="298" t="s">
        <v>3</v>
      </c>
      <c r="G317" s="299"/>
      <c r="H317" s="298" t="s">
        <v>4</v>
      </c>
      <c r="I317" s="299"/>
      <c r="J317" s="298" t="s">
        <v>5</v>
      </c>
      <c r="K317" s="299"/>
      <c r="L317" s="298" t="s">
        <v>6</v>
      </c>
      <c r="M317" s="299"/>
      <c r="N317" s="298" t="s">
        <v>7</v>
      </c>
      <c r="O317" s="299"/>
      <c r="P317" s="298" t="s">
        <v>8</v>
      </c>
      <c r="Q317" s="299"/>
      <c r="R317" s="298" t="s">
        <v>9</v>
      </c>
      <c r="S317" s="299"/>
      <c r="T317" s="298" t="s">
        <v>10</v>
      </c>
      <c r="U317" s="299"/>
      <c r="V317" s="298" t="s">
        <v>11</v>
      </c>
      <c r="W317" s="299"/>
      <c r="X317" s="298" t="s">
        <v>12</v>
      </c>
      <c r="Y317" s="299"/>
      <c r="Z317" s="300" t="s">
        <v>40</v>
      </c>
      <c r="AA317" s="301"/>
      <c r="AB317" s="302" t="s">
        <v>41</v>
      </c>
      <c r="AC317" s="303"/>
      <c r="AE317" s="296" t="s">
        <v>0</v>
      </c>
      <c r="AF317" s="298" t="s">
        <v>1</v>
      </c>
      <c r="AG317" s="299"/>
      <c r="AH317" s="298" t="s">
        <v>2</v>
      </c>
      <c r="AI317" s="299"/>
      <c r="AJ317" s="298" t="s">
        <v>3</v>
      </c>
      <c r="AK317" s="299"/>
      <c r="AL317" s="298" t="s">
        <v>4</v>
      </c>
      <c r="AM317" s="299"/>
      <c r="AN317" s="298" t="s">
        <v>5</v>
      </c>
      <c r="AO317" s="299"/>
      <c r="AP317" s="298" t="s">
        <v>6</v>
      </c>
      <c r="AQ317" s="299"/>
      <c r="AR317" s="298" t="s">
        <v>7</v>
      </c>
      <c r="AS317" s="299"/>
      <c r="AT317" s="298" t="s">
        <v>8</v>
      </c>
      <c r="AU317" s="299"/>
      <c r="AV317" s="298" t="s">
        <v>9</v>
      </c>
      <c r="AW317" s="299"/>
      <c r="AX317" s="298" t="s">
        <v>10</v>
      </c>
      <c r="AY317" s="299"/>
      <c r="AZ317" s="298" t="s">
        <v>11</v>
      </c>
      <c r="BA317" s="299"/>
      <c r="BB317" s="298" t="s">
        <v>12</v>
      </c>
      <c r="BC317" s="299"/>
      <c r="BD317" s="300" t="s">
        <v>40</v>
      </c>
      <c r="BE317" s="301"/>
      <c r="BF317" s="302" t="s">
        <v>41</v>
      </c>
      <c r="BG317" s="303"/>
      <c r="BI317" s="296" t="s">
        <v>0</v>
      </c>
      <c r="BJ317" s="298" t="s">
        <v>1</v>
      </c>
      <c r="BK317" s="299"/>
      <c r="BL317" s="298" t="s">
        <v>2</v>
      </c>
      <c r="BM317" s="299"/>
      <c r="BN317" s="298" t="s">
        <v>3</v>
      </c>
      <c r="BO317" s="299"/>
      <c r="BP317" s="298" t="s">
        <v>4</v>
      </c>
      <c r="BQ317" s="299"/>
      <c r="BR317" s="298" t="s">
        <v>5</v>
      </c>
      <c r="BS317" s="299"/>
      <c r="BT317" s="298" t="s">
        <v>6</v>
      </c>
      <c r="BU317" s="299"/>
      <c r="BV317" s="298" t="s">
        <v>7</v>
      </c>
      <c r="BW317" s="299"/>
      <c r="BX317" s="298" t="s">
        <v>8</v>
      </c>
      <c r="BY317" s="299"/>
      <c r="BZ317" s="298" t="s">
        <v>9</v>
      </c>
      <c r="CA317" s="299"/>
      <c r="CB317" s="298" t="s">
        <v>10</v>
      </c>
      <c r="CC317" s="299"/>
      <c r="CD317" s="298" t="s">
        <v>11</v>
      </c>
      <c r="CE317" s="299"/>
      <c r="CF317" s="298" t="s">
        <v>12</v>
      </c>
      <c r="CG317" s="299"/>
      <c r="CH317" s="300" t="s">
        <v>40</v>
      </c>
      <c r="CI317" s="301"/>
      <c r="CJ317" s="298" t="s">
        <v>41</v>
      </c>
      <c r="CK317" s="299"/>
    </row>
    <row r="318" spans="1:89" ht="15" thickTop="1" thickBot="1" x14ac:dyDescent="0.35">
      <c r="A318" s="297"/>
      <c r="B318" s="111" t="s">
        <v>14</v>
      </c>
      <c r="C318" s="112" t="s">
        <v>15</v>
      </c>
      <c r="D318" s="113" t="s">
        <v>14</v>
      </c>
      <c r="E318" s="114" t="s">
        <v>15</v>
      </c>
      <c r="F318" s="111" t="s">
        <v>14</v>
      </c>
      <c r="G318" s="112" t="s">
        <v>15</v>
      </c>
      <c r="H318" s="113" t="s">
        <v>14</v>
      </c>
      <c r="I318" s="114" t="s">
        <v>15</v>
      </c>
      <c r="J318" s="111" t="s">
        <v>14</v>
      </c>
      <c r="K318" s="112" t="s">
        <v>15</v>
      </c>
      <c r="L318" s="113" t="s">
        <v>14</v>
      </c>
      <c r="M318" s="111" t="s">
        <v>15</v>
      </c>
      <c r="N318" s="115" t="s">
        <v>14</v>
      </c>
      <c r="O318" s="116" t="s">
        <v>15</v>
      </c>
      <c r="P318" s="111" t="s">
        <v>14</v>
      </c>
      <c r="Q318" s="112" t="s">
        <v>15</v>
      </c>
      <c r="R318" s="113" t="s">
        <v>14</v>
      </c>
      <c r="S318" s="114" t="s">
        <v>15</v>
      </c>
      <c r="T318" s="111" t="s">
        <v>14</v>
      </c>
      <c r="U318" s="112" t="s">
        <v>15</v>
      </c>
      <c r="V318" s="113" t="s">
        <v>14</v>
      </c>
      <c r="W318" s="114" t="s">
        <v>15</v>
      </c>
      <c r="X318" s="111" t="s">
        <v>14</v>
      </c>
      <c r="Y318" s="112" t="s">
        <v>15</v>
      </c>
      <c r="Z318" s="26" t="s">
        <v>14</v>
      </c>
      <c r="AA318" s="117" t="s">
        <v>15</v>
      </c>
      <c r="AB318" s="168" t="s">
        <v>14</v>
      </c>
      <c r="AC318" s="169" t="s">
        <v>15</v>
      </c>
      <c r="AE318" s="297"/>
      <c r="AF318" s="111" t="s">
        <v>14</v>
      </c>
      <c r="AG318" s="112" t="s">
        <v>15</v>
      </c>
      <c r="AH318" s="113" t="s">
        <v>14</v>
      </c>
      <c r="AI318" s="114" t="s">
        <v>15</v>
      </c>
      <c r="AJ318" s="111" t="s">
        <v>14</v>
      </c>
      <c r="AK318" s="112" t="s">
        <v>15</v>
      </c>
      <c r="AL318" s="113" t="s">
        <v>14</v>
      </c>
      <c r="AM318" s="114" t="s">
        <v>15</v>
      </c>
      <c r="AN318" s="111" t="s">
        <v>14</v>
      </c>
      <c r="AO318" s="112" t="s">
        <v>15</v>
      </c>
      <c r="AP318" s="113" t="s">
        <v>14</v>
      </c>
      <c r="AQ318" s="111" t="s">
        <v>15</v>
      </c>
      <c r="AR318" s="115" t="s">
        <v>14</v>
      </c>
      <c r="AS318" s="116" t="s">
        <v>15</v>
      </c>
      <c r="AT318" s="111" t="s">
        <v>14</v>
      </c>
      <c r="AU318" s="112" t="s">
        <v>15</v>
      </c>
      <c r="AV318" s="113" t="s">
        <v>14</v>
      </c>
      <c r="AW318" s="114" t="s">
        <v>15</v>
      </c>
      <c r="AX318" s="111" t="s">
        <v>14</v>
      </c>
      <c r="AY318" s="112" t="s">
        <v>15</v>
      </c>
      <c r="AZ318" s="113" t="s">
        <v>14</v>
      </c>
      <c r="BA318" s="114" t="s">
        <v>15</v>
      </c>
      <c r="BB318" s="111" t="s">
        <v>14</v>
      </c>
      <c r="BC318" s="112" t="s">
        <v>15</v>
      </c>
      <c r="BD318" s="26" t="s">
        <v>14</v>
      </c>
      <c r="BE318" s="117" t="s">
        <v>15</v>
      </c>
      <c r="BF318" s="168" t="s">
        <v>14</v>
      </c>
      <c r="BG318" s="169" t="s">
        <v>15</v>
      </c>
      <c r="BI318" s="297"/>
      <c r="BJ318" s="111" t="s">
        <v>14</v>
      </c>
      <c r="BK318" s="112" t="s">
        <v>15</v>
      </c>
      <c r="BL318" s="113" t="s">
        <v>14</v>
      </c>
      <c r="BM318" s="114" t="s">
        <v>15</v>
      </c>
      <c r="BN318" s="111" t="s">
        <v>14</v>
      </c>
      <c r="BO318" s="112" t="s">
        <v>15</v>
      </c>
      <c r="BP318" s="113" t="s">
        <v>14</v>
      </c>
      <c r="BQ318" s="114" t="s">
        <v>15</v>
      </c>
      <c r="BR318" s="111" t="s">
        <v>14</v>
      </c>
      <c r="BS318" s="112" t="s">
        <v>15</v>
      </c>
      <c r="BT318" s="113" t="s">
        <v>14</v>
      </c>
      <c r="BU318" s="111" t="s">
        <v>15</v>
      </c>
      <c r="BV318" s="115" t="s">
        <v>14</v>
      </c>
      <c r="BW318" s="116" t="s">
        <v>15</v>
      </c>
      <c r="BX318" s="111" t="s">
        <v>14</v>
      </c>
      <c r="BY318" s="112" t="s">
        <v>15</v>
      </c>
      <c r="BZ318" s="113" t="s">
        <v>14</v>
      </c>
      <c r="CA318" s="114" t="s">
        <v>15</v>
      </c>
      <c r="CB318" s="111" t="s">
        <v>14</v>
      </c>
      <c r="CC318" s="112" t="s">
        <v>15</v>
      </c>
      <c r="CD318" s="113" t="s">
        <v>14</v>
      </c>
      <c r="CE318" s="114" t="s">
        <v>15</v>
      </c>
      <c r="CF318" s="111" t="s">
        <v>14</v>
      </c>
      <c r="CG318" s="112" t="s">
        <v>15</v>
      </c>
      <c r="CH318" s="26" t="s">
        <v>14</v>
      </c>
      <c r="CI318" s="117" t="s">
        <v>15</v>
      </c>
      <c r="CJ318" s="115" t="s">
        <v>14</v>
      </c>
      <c r="CK318" s="116" t="s">
        <v>15</v>
      </c>
    </row>
    <row r="319" spans="1:89" ht="13.8" thickTop="1" x14ac:dyDescent="0.25">
      <c r="A319" s="119" t="s">
        <v>16</v>
      </c>
      <c r="B319" s="120"/>
      <c r="C319" s="177"/>
      <c r="D319" s="121"/>
      <c r="E319" s="172"/>
      <c r="F319" s="120"/>
      <c r="G319" s="122"/>
      <c r="H319" s="121"/>
      <c r="I319" s="172"/>
      <c r="J319" s="120"/>
      <c r="K319" s="122"/>
      <c r="L319" s="121"/>
      <c r="M319" s="120"/>
      <c r="N319" s="171"/>
      <c r="O319" s="173"/>
      <c r="P319" s="120"/>
      <c r="Q319" s="122"/>
      <c r="R319" s="121"/>
      <c r="S319" s="172"/>
      <c r="T319" s="120"/>
      <c r="U319" s="122"/>
      <c r="V319" s="121"/>
      <c r="W319" s="172"/>
      <c r="X319" s="120"/>
      <c r="Y319" s="122"/>
      <c r="Z319" s="21"/>
      <c r="AA319" s="176"/>
      <c r="AB319" s="162">
        <f t="shared" ref="AB319:AB342" si="971">B319+D319+F319+H319+J319+L319+N319+P319+R319+T319+V319+X319+Z319</f>
        <v>0</v>
      </c>
      <c r="AC319" s="163">
        <f>C319+E319+G319+I319+K319+M319+O319+Q319+S319+U319+W319+Y319+AA319</f>
        <v>0</v>
      </c>
      <c r="AE319" s="254" t="str">
        <f>$AE$9</f>
        <v>07:00 - 07:59</v>
      </c>
      <c r="AF319" s="120">
        <f t="shared" ref="AF319:AO320" si="972">SUMIF($A$9:$A$32,$AE319,B$319:B$342)</f>
        <v>5178</v>
      </c>
      <c r="AG319" s="177">
        <f t="shared" si="972"/>
        <v>2242</v>
      </c>
      <c r="AH319" s="121">
        <f t="shared" si="972"/>
        <v>2130</v>
      </c>
      <c r="AI319" s="172">
        <f t="shared" si="972"/>
        <v>1571</v>
      </c>
      <c r="AJ319" s="120">
        <f t="shared" si="972"/>
        <v>3753</v>
      </c>
      <c r="AK319" s="122">
        <f t="shared" si="972"/>
        <v>1897</v>
      </c>
      <c r="AL319" s="121">
        <f t="shared" si="972"/>
        <v>3933</v>
      </c>
      <c r="AM319" s="172">
        <f t="shared" si="972"/>
        <v>2826</v>
      </c>
      <c r="AN319" s="120">
        <f t="shared" si="972"/>
        <v>370</v>
      </c>
      <c r="AO319" s="122">
        <f t="shared" si="972"/>
        <v>1352</v>
      </c>
      <c r="AP319" s="121">
        <f t="shared" ref="AP319:AY320" si="973">SUMIF($A$9:$A$32,$AE319,L$319:L$342)</f>
        <v>1287</v>
      </c>
      <c r="AQ319" s="120">
        <f t="shared" si="973"/>
        <v>4518</v>
      </c>
      <c r="AR319" s="171">
        <f t="shared" si="973"/>
        <v>3279</v>
      </c>
      <c r="AS319" s="173">
        <f t="shared" si="973"/>
        <v>5165</v>
      </c>
      <c r="AT319" s="120">
        <f t="shared" si="973"/>
        <v>2618</v>
      </c>
      <c r="AU319" s="122">
        <f t="shared" si="973"/>
        <v>2786</v>
      </c>
      <c r="AV319" s="121">
        <f t="shared" si="973"/>
        <v>3393</v>
      </c>
      <c r="AW319" s="172">
        <f t="shared" si="973"/>
        <v>2308</v>
      </c>
      <c r="AX319" s="120">
        <f t="shared" si="973"/>
        <v>470</v>
      </c>
      <c r="AY319" s="122">
        <f t="shared" si="973"/>
        <v>1937</v>
      </c>
      <c r="AZ319" s="121">
        <f t="shared" ref="AZ319:BE320" si="974">SUMIF($A$9:$A$32,$AE319,V$319:V$342)</f>
        <v>1494</v>
      </c>
      <c r="BA319" s="172">
        <f t="shared" si="974"/>
        <v>4106</v>
      </c>
      <c r="BB319" s="120">
        <f t="shared" si="974"/>
        <v>2144</v>
      </c>
      <c r="BC319" s="122">
        <f t="shared" si="974"/>
        <v>2263</v>
      </c>
      <c r="BD319" s="21">
        <f t="shared" si="974"/>
        <v>5254</v>
      </c>
      <c r="BE319" s="176">
        <f t="shared" si="974"/>
        <v>3522</v>
      </c>
      <c r="BF319" s="162">
        <f>AF319+AH319+AJ319+AL319+AN319+AP319+AR319+AT319+AV319+AX319+AZ319+BB319+BD319</f>
        <v>35303</v>
      </c>
      <c r="BG319" s="163">
        <f>AG319+AI319+AK319+AM319+AO319+AQ319+AS319+AU319+AW319+AY319+BA319+BC319+BE319</f>
        <v>36493</v>
      </c>
      <c r="BI319" s="119" t="s">
        <v>16</v>
      </c>
      <c r="BJ319" s="290" t="e">
        <f>B319/$AB319</f>
        <v>#DIV/0!</v>
      </c>
      <c r="BK319" s="124" t="e">
        <f>C319/$AC319</f>
        <v>#DIV/0!</v>
      </c>
      <c r="BL319" s="125" t="e">
        <f t="shared" ref="BL319:BL342" si="975">D319/$AB319</f>
        <v>#DIV/0!</v>
      </c>
      <c r="BM319" s="126" t="e">
        <f t="shared" ref="BM319:BM342" si="976">E319/$AC319</f>
        <v>#DIV/0!</v>
      </c>
      <c r="BN319" s="123" t="e">
        <f t="shared" ref="BN319:BN342" si="977">F319/$AB319</f>
        <v>#DIV/0!</v>
      </c>
      <c r="BO319" s="124" t="e">
        <f t="shared" ref="BO319:BO342" si="978">G319/$AC319</f>
        <v>#DIV/0!</v>
      </c>
      <c r="BP319" s="125" t="e">
        <f t="shared" ref="BP319:BP342" si="979">H319/$AB319</f>
        <v>#DIV/0!</v>
      </c>
      <c r="BQ319" s="126" t="e">
        <f t="shared" ref="BQ319:BQ342" si="980">I319/$AC319</f>
        <v>#DIV/0!</v>
      </c>
      <c r="BR319" s="123" t="e">
        <f t="shared" ref="BR319:BR342" si="981">J319/$AB319</f>
        <v>#DIV/0!</v>
      </c>
      <c r="BS319" s="124" t="e">
        <f t="shared" ref="BS319:BS342" si="982">K319/$AC319</f>
        <v>#DIV/0!</v>
      </c>
      <c r="BT319" s="125" t="e">
        <f t="shared" ref="BT319:BT342" si="983">L319/$AB319</f>
        <v>#DIV/0!</v>
      </c>
      <c r="BU319" s="123" t="e">
        <f t="shared" ref="BU319:BU342" si="984">M319/$AC319</f>
        <v>#DIV/0!</v>
      </c>
      <c r="BV319" s="127" t="e">
        <f t="shared" ref="BV319:BV342" si="985">N319/$AB319</f>
        <v>#DIV/0!</v>
      </c>
      <c r="BW319" s="128" t="e">
        <f t="shared" ref="BW319:BW342" si="986">O319/$AC319</f>
        <v>#DIV/0!</v>
      </c>
      <c r="BX319" s="123" t="e">
        <f t="shared" ref="BX319:BX342" si="987">P319/$AB319</f>
        <v>#DIV/0!</v>
      </c>
      <c r="BY319" s="124" t="e">
        <f t="shared" ref="BY319:BY342" si="988">Q319/$AC319</f>
        <v>#DIV/0!</v>
      </c>
      <c r="BZ319" s="125" t="e">
        <f t="shared" ref="BZ319:BZ342" si="989">R319/$AB319</f>
        <v>#DIV/0!</v>
      </c>
      <c r="CA319" s="126" t="e">
        <f t="shared" ref="CA319:CA342" si="990">S319/$AC319</f>
        <v>#DIV/0!</v>
      </c>
      <c r="CB319" s="123" t="e">
        <f t="shared" ref="CB319:CB342" si="991">T319/$AB319</f>
        <v>#DIV/0!</v>
      </c>
      <c r="CC319" s="124" t="e">
        <f t="shared" ref="CC319:CC342" si="992">U319/$AC319</f>
        <v>#DIV/0!</v>
      </c>
      <c r="CD319" s="125" t="e">
        <f t="shared" ref="CD319:CD342" si="993">V319/$AB319</f>
        <v>#DIV/0!</v>
      </c>
      <c r="CE319" s="126" t="e">
        <f t="shared" ref="CE319:CE342" si="994">W319/$AC319</f>
        <v>#DIV/0!</v>
      </c>
      <c r="CF319" s="123" t="e">
        <f t="shared" ref="CF319:CF342" si="995">X319/$AB319</f>
        <v>#DIV/0!</v>
      </c>
      <c r="CG319" s="124" t="e">
        <f t="shared" ref="CG319:CG342" si="996">Y319/$AC319</f>
        <v>#DIV/0!</v>
      </c>
      <c r="CH319" s="123" t="e">
        <f t="shared" ref="CH319:CH342" si="997">Z319/$AB319</f>
        <v>#DIV/0!</v>
      </c>
      <c r="CI319" s="124" t="e">
        <f t="shared" ref="CI319:CI342" si="998">AA319/$AC319</f>
        <v>#DIV/0!</v>
      </c>
      <c r="CJ319" s="129">
        <f t="shared" ref="CJ319" si="999">AB319/AB343</f>
        <v>0</v>
      </c>
      <c r="CK319" s="130">
        <f t="shared" ref="CK319" si="1000">AC319/AC343</f>
        <v>0</v>
      </c>
    </row>
    <row r="320" spans="1:89" x14ac:dyDescent="0.25">
      <c r="A320" s="131" t="s">
        <v>17</v>
      </c>
      <c r="B320" s="180">
        <v>447</v>
      </c>
      <c r="C320" s="181">
        <v>0</v>
      </c>
      <c r="D320" s="182">
        <v>370</v>
      </c>
      <c r="E320" s="183">
        <v>1</v>
      </c>
      <c r="F320" s="180">
        <v>548</v>
      </c>
      <c r="G320" s="184">
        <v>9</v>
      </c>
      <c r="H320" s="182">
        <v>512</v>
      </c>
      <c r="I320" s="183">
        <v>38</v>
      </c>
      <c r="J320" s="180">
        <v>20</v>
      </c>
      <c r="K320" s="184">
        <v>39</v>
      </c>
      <c r="L320" s="182">
        <v>45</v>
      </c>
      <c r="M320" s="180">
        <v>97</v>
      </c>
      <c r="N320" s="185">
        <v>180</v>
      </c>
      <c r="O320" s="186">
        <v>153</v>
      </c>
      <c r="P320" s="180">
        <v>96</v>
      </c>
      <c r="Q320" s="184">
        <v>88</v>
      </c>
      <c r="R320" s="182">
        <v>62</v>
      </c>
      <c r="S320" s="183">
        <v>93</v>
      </c>
      <c r="T320" s="180">
        <v>3</v>
      </c>
      <c r="U320" s="184">
        <v>51</v>
      </c>
      <c r="V320" s="182">
        <v>15</v>
      </c>
      <c r="W320" s="183">
        <v>65</v>
      </c>
      <c r="X320" s="180">
        <v>2</v>
      </c>
      <c r="Y320" s="184">
        <v>0</v>
      </c>
      <c r="Z320" s="182">
        <v>0</v>
      </c>
      <c r="AA320" s="180">
        <v>0</v>
      </c>
      <c r="AB320" s="162">
        <f t="shared" si="971"/>
        <v>2300</v>
      </c>
      <c r="AC320" s="165">
        <f t="shared" ref="AC320:AC342" si="1001">SUM(C320,E320,G320,I320,K320,M320,O320,Q320,S320,U320,W320,Y320,AA320)</f>
        <v>634</v>
      </c>
      <c r="AE320" s="256" t="str">
        <f>$AE$10</f>
        <v>08:00 - 08:59</v>
      </c>
      <c r="AF320" s="120">
        <f t="shared" si="972"/>
        <v>3841</v>
      </c>
      <c r="AG320" s="181">
        <f t="shared" si="972"/>
        <v>1569</v>
      </c>
      <c r="AH320" s="182">
        <f t="shared" si="972"/>
        <v>1646</v>
      </c>
      <c r="AI320" s="183">
        <f t="shared" si="972"/>
        <v>1305</v>
      </c>
      <c r="AJ320" s="180">
        <f t="shared" si="972"/>
        <v>2649</v>
      </c>
      <c r="AK320" s="184">
        <f t="shared" si="972"/>
        <v>1389</v>
      </c>
      <c r="AL320" s="182">
        <f t="shared" si="972"/>
        <v>3578</v>
      </c>
      <c r="AM320" s="183">
        <f t="shared" si="972"/>
        <v>2671</v>
      </c>
      <c r="AN320" s="180">
        <f t="shared" si="972"/>
        <v>287</v>
      </c>
      <c r="AO320" s="184">
        <f t="shared" si="972"/>
        <v>1053</v>
      </c>
      <c r="AP320" s="182">
        <f t="shared" si="973"/>
        <v>948</v>
      </c>
      <c r="AQ320" s="180">
        <f t="shared" si="973"/>
        <v>4046</v>
      </c>
      <c r="AR320" s="185">
        <f t="shared" si="973"/>
        <v>2592</v>
      </c>
      <c r="AS320" s="186">
        <f t="shared" si="973"/>
        <v>4273</v>
      </c>
      <c r="AT320" s="180">
        <f t="shared" si="973"/>
        <v>1928</v>
      </c>
      <c r="AU320" s="184">
        <f t="shared" si="973"/>
        <v>2330</v>
      </c>
      <c r="AV320" s="182">
        <f t="shared" si="973"/>
        <v>2929</v>
      </c>
      <c r="AW320" s="183">
        <f t="shared" si="973"/>
        <v>1789</v>
      </c>
      <c r="AX320" s="180">
        <f t="shared" si="973"/>
        <v>331</v>
      </c>
      <c r="AY320" s="184">
        <f t="shared" si="973"/>
        <v>1362</v>
      </c>
      <c r="AZ320" s="182">
        <f t="shared" si="974"/>
        <v>1238</v>
      </c>
      <c r="BA320" s="183">
        <f t="shared" si="974"/>
        <v>3192</v>
      </c>
      <c r="BB320" s="180">
        <f t="shared" si="974"/>
        <v>1843</v>
      </c>
      <c r="BC320" s="184">
        <f t="shared" si="974"/>
        <v>1891</v>
      </c>
      <c r="BD320" s="182">
        <f t="shared" si="974"/>
        <v>4643</v>
      </c>
      <c r="BE320" s="180">
        <f t="shared" si="974"/>
        <v>2924</v>
      </c>
      <c r="BF320" s="164">
        <f>SUM(AF320,AH320,AJ320,AL320,AN320,AP320,AR320,AT320,AV320,AX320,AZ320,BB320,BD320)</f>
        <v>28453</v>
      </c>
      <c r="BG320" s="165">
        <f>SUM(AG320,AI320,AK320,AM320,AO320,AQ320,AS320,AU320,AW320,AY320,BA320,BC320,BE320)</f>
        <v>29794</v>
      </c>
      <c r="BI320" s="131" t="s">
        <v>17</v>
      </c>
      <c r="BJ320" s="123">
        <f t="shared" ref="BJ320:BJ342" si="1002">B320/$AB320</f>
        <v>0.19434782608695653</v>
      </c>
      <c r="BK320" s="124">
        <f t="shared" ref="BK320:BK342" si="1003">C320/$AC320</f>
        <v>0</v>
      </c>
      <c r="BL320" s="125">
        <f t="shared" si="975"/>
        <v>0.16086956521739129</v>
      </c>
      <c r="BM320" s="126">
        <f t="shared" si="976"/>
        <v>1.5772870662460567E-3</v>
      </c>
      <c r="BN320" s="123">
        <f t="shared" si="977"/>
        <v>0.23826086956521739</v>
      </c>
      <c r="BO320" s="124">
        <f t="shared" si="978"/>
        <v>1.4195583596214511E-2</v>
      </c>
      <c r="BP320" s="125">
        <f t="shared" si="979"/>
        <v>0.22260869565217392</v>
      </c>
      <c r="BQ320" s="126">
        <f t="shared" si="980"/>
        <v>5.993690851735016E-2</v>
      </c>
      <c r="BR320" s="123">
        <f t="shared" si="981"/>
        <v>8.6956521739130436E-3</v>
      </c>
      <c r="BS320" s="124">
        <f t="shared" si="982"/>
        <v>6.1514195583596214E-2</v>
      </c>
      <c r="BT320" s="125">
        <f t="shared" si="983"/>
        <v>1.9565217391304349E-2</v>
      </c>
      <c r="BU320" s="123">
        <f t="shared" si="984"/>
        <v>0.1529968454258675</v>
      </c>
      <c r="BV320" s="127">
        <f t="shared" si="985"/>
        <v>7.8260869565217397E-2</v>
      </c>
      <c r="BW320" s="128">
        <f t="shared" si="986"/>
        <v>0.24132492113564669</v>
      </c>
      <c r="BX320" s="123">
        <f t="shared" si="987"/>
        <v>4.1739130434782612E-2</v>
      </c>
      <c r="BY320" s="124">
        <f t="shared" si="988"/>
        <v>0.13880126182965299</v>
      </c>
      <c r="BZ320" s="125">
        <f t="shared" si="989"/>
        <v>2.6956521739130435E-2</v>
      </c>
      <c r="CA320" s="126">
        <f t="shared" si="990"/>
        <v>0.14668769716088328</v>
      </c>
      <c r="CB320" s="123">
        <f t="shared" si="991"/>
        <v>1.3043478260869566E-3</v>
      </c>
      <c r="CC320" s="124">
        <f t="shared" si="992"/>
        <v>8.0441640378548895E-2</v>
      </c>
      <c r="CD320" s="125">
        <f t="shared" si="993"/>
        <v>6.5217391304347823E-3</v>
      </c>
      <c r="CE320" s="126">
        <f t="shared" si="994"/>
        <v>0.10252365930599369</v>
      </c>
      <c r="CF320" s="123">
        <f t="shared" si="995"/>
        <v>8.6956521739130438E-4</v>
      </c>
      <c r="CG320" s="124">
        <f t="shared" si="996"/>
        <v>0</v>
      </c>
      <c r="CH320" s="125">
        <f t="shared" si="997"/>
        <v>0</v>
      </c>
      <c r="CI320" s="123">
        <f t="shared" si="998"/>
        <v>0</v>
      </c>
      <c r="CJ320" s="129">
        <f t="shared" ref="CJ320" si="1004">AB320/AB343</f>
        <v>5.366020955478357E-3</v>
      </c>
      <c r="CK320" s="130">
        <f t="shared" ref="CK320" si="1005">AC320/AC343</f>
        <v>1.4841588284040844E-3</v>
      </c>
    </row>
    <row r="321" spans="1:89" ht="13.8" thickBot="1" x14ac:dyDescent="0.3">
      <c r="A321" s="139" t="s">
        <v>18</v>
      </c>
      <c r="B321" s="187">
        <v>2224</v>
      </c>
      <c r="C321" s="188">
        <v>569</v>
      </c>
      <c r="D321" s="189">
        <v>1318</v>
      </c>
      <c r="E321" s="190">
        <v>309</v>
      </c>
      <c r="F321" s="187">
        <v>2407</v>
      </c>
      <c r="G321" s="191">
        <v>604</v>
      </c>
      <c r="H321" s="189">
        <v>2198</v>
      </c>
      <c r="I321" s="190">
        <v>1009</v>
      </c>
      <c r="J321" s="187">
        <v>106</v>
      </c>
      <c r="K321" s="191">
        <v>312</v>
      </c>
      <c r="L321" s="189">
        <v>602</v>
      </c>
      <c r="M321" s="187">
        <v>1328</v>
      </c>
      <c r="N321" s="192">
        <v>1766</v>
      </c>
      <c r="O321" s="193">
        <v>1857</v>
      </c>
      <c r="P321" s="187">
        <v>1075</v>
      </c>
      <c r="Q321" s="191">
        <v>1066</v>
      </c>
      <c r="R321" s="189">
        <v>1413</v>
      </c>
      <c r="S321" s="190">
        <v>1105</v>
      </c>
      <c r="T321" s="187">
        <v>186</v>
      </c>
      <c r="U321" s="191">
        <v>620</v>
      </c>
      <c r="V321" s="189">
        <v>841</v>
      </c>
      <c r="W321" s="190">
        <v>1513</v>
      </c>
      <c r="X321" s="187">
        <v>964</v>
      </c>
      <c r="Y321" s="191">
        <v>816</v>
      </c>
      <c r="Z321" s="189">
        <v>2589</v>
      </c>
      <c r="AA321" s="187">
        <v>1674</v>
      </c>
      <c r="AB321" s="162">
        <f t="shared" si="971"/>
        <v>17689</v>
      </c>
      <c r="AC321" s="165">
        <f t="shared" si="1001"/>
        <v>12782</v>
      </c>
      <c r="AE321" s="254"/>
      <c r="AF321" s="120"/>
      <c r="AG321" s="188"/>
      <c r="AH321" s="189"/>
      <c r="AI321" s="190"/>
      <c r="AJ321" s="187"/>
      <c r="AK321" s="191"/>
      <c r="AL321" s="189"/>
      <c r="AM321" s="190"/>
      <c r="AN321" s="187"/>
      <c r="AO321" s="191"/>
      <c r="AP321" s="189"/>
      <c r="AQ321" s="187"/>
      <c r="AR321" s="192"/>
      <c r="AS321" s="193"/>
      <c r="AT321" s="187"/>
      <c r="AU321" s="191"/>
      <c r="AV321" s="189"/>
      <c r="AW321" s="190"/>
      <c r="AX321" s="187"/>
      <c r="AY321" s="191"/>
      <c r="AZ321" s="189"/>
      <c r="BA321" s="190"/>
      <c r="BB321" s="187"/>
      <c r="BC321" s="191"/>
      <c r="BD321" s="189"/>
      <c r="BE321" s="187"/>
      <c r="BF321" s="164"/>
      <c r="BG321" s="165"/>
      <c r="BI321" s="139" t="s">
        <v>18</v>
      </c>
      <c r="BJ321" s="123">
        <f t="shared" si="1002"/>
        <v>0.1257278534682571</v>
      </c>
      <c r="BK321" s="124">
        <f t="shared" si="1003"/>
        <v>4.4515725238616806E-2</v>
      </c>
      <c r="BL321" s="125">
        <f t="shared" si="975"/>
        <v>7.4509582226242294E-2</v>
      </c>
      <c r="BM321" s="126">
        <f t="shared" si="976"/>
        <v>2.417462056016273E-2</v>
      </c>
      <c r="BN321" s="123">
        <f t="shared" si="977"/>
        <v>0.13607326587144553</v>
      </c>
      <c r="BO321" s="124">
        <f t="shared" si="978"/>
        <v>4.7253950868408702E-2</v>
      </c>
      <c r="BP321" s="125">
        <f t="shared" si="979"/>
        <v>0.12425801345468936</v>
      </c>
      <c r="BQ321" s="126">
        <f t="shared" si="980"/>
        <v>7.8939133156000624E-2</v>
      </c>
      <c r="BR321" s="123">
        <f t="shared" si="981"/>
        <v>5.9924246706993048E-3</v>
      </c>
      <c r="BS321" s="124">
        <f t="shared" si="982"/>
        <v>2.440932561414489E-2</v>
      </c>
      <c r="BT321" s="125">
        <f t="shared" si="983"/>
        <v>3.4032449544914918E-2</v>
      </c>
      <c r="BU321" s="123">
        <f t="shared" si="984"/>
        <v>0.1038961038961039</v>
      </c>
      <c r="BV321" s="127">
        <f t="shared" si="985"/>
        <v>9.9836056306178977E-2</v>
      </c>
      <c r="BW321" s="128">
        <f t="shared" si="986"/>
        <v>0.14528242841495853</v>
      </c>
      <c r="BX321" s="123">
        <f t="shared" si="987"/>
        <v>6.0772231330205213E-2</v>
      </c>
      <c r="BY321" s="124">
        <f t="shared" si="988"/>
        <v>8.3398529181661712E-2</v>
      </c>
      <c r="BZ321" s="125">
        <f t="shared" si="989"/>
        <v>7.988015150658602E-2</v>
      </c>
      <c r="CA321" s="126">
        <f t="shared" si="990"/>
        <v>8.6449694883429823E-2</v>
      </c>
      <c r="CB321" s="123">
        <f t="shared" si="991"/>
        <v>1.0515009327830855E-2</v>
      </c>
      <c r="CC321" s="124">
        <f t="shared" si="992"/>
        <v>4.8505711156313566E-2</v>
      </c>
      <c r="CD321" s="125">
        <f t="shared" si="993"/>
        <v>4.7543671208095425E-2</v>
      </c>
      <c r="CE321" s="126">
        <f t="shared" si="994"/>
        <v>0.11836958222500391</v>
      </c>
      <c r="CF321" s="123">
        <f t="shared" si="995"/>
        <v>5.4497145118435189E-2</v>
      </c>
      <c r="CG321" s="124">
        <f t="shared" si="996"/>
        <v>6.3839774683148179E-2</v>
      </c>
      <c r="CH321" s="125">
        <f t="shared" si="997"/>
        <v>0.1463621459664198</v>
      </c>
      <c r="CI321" s="123">
        <f t="shared" si="998"/>
        <v>0.13096542012204662</v>
      </c>
      <c r="CJ321" s="129">
        <f t="shared" ref="CJ321" si="1006">AB321/AB343</f>
        <v>4.1269367252807249E-2</v>
      </c>
      <c r="CK321" s="130">
        <f t="shared" ref="CK321" si="1007">AC321/AC343</f>
        <v>2.992195290955995E-2</v>
      </c>
    </row>
    <row r="322" spans="1:89" ht="14.4" thickTop="1" thickBot="1" x14ac:dyDescent="0.3">
      <c r="A322" s="131" t="s">
        <v>19</v>
      </c>
      <c r="B322" s="180">
        <v>4135</v>
      </c>
      <c r="C322" s="181">
        <v>1284</v>
      </c>
      <c r="D322" s="182">
        <v>1871</v>
      </c>
      <c r="E322" s="183">
        <v>1018</v>
      </c>
      <c r="F322" s="180">
        <v>2970</v>
      </c>
      <c r="G322" s="184">
        <v>1396</v>
      </c>
      <c r="H322" s="182">
        <v>3836</v>
      </c>
      <c r="I322" s="183">
        <v>2106</v>
      </c>
      <c r="J322" s="180">
        <v>248</v>
      </c>
      <c r="K322" s="184">
        <v>829</v>
      </c>
      <c r="L322" s="182">
        <v>1084</v>
      </c>
      <c r="M322" s="180">
        <v>2741</v>
      </c>
      <c r="N322" s="185">
        <v>3084</v>
      </c>
      <c r="O322" s="186">
        <v>3575</v>
      </c>
      <c r="P322" s="180">
        <v>2185</v>
      </c>
      <c r="Q322" s="184">
        <v>2142</v>
      </c>
      <c r="R322" s="182">
        <v>2647</v>
      </c>
      <c r="S322" s="183">
        <v>1974</v>
      </c>
      <c r="T322" s="180">
        <v>406</v>
      </c>
      <c r="U322" s="184">
        <v>1376</v>
      </c>
      <c r="V322" s="182">
        <v>1556</v>
      </c>
      <c r="W322" s="183">
        <v>3148</v>
      </c>
      <c r="X322" s="180">
        <v>1917</v>
      </c>
      <c r="Y322" s="184">
        <v>1601</v>
      </c>
      <c r="Z322" s="182">
        <v>4448</v>
      </c>
      <c r="AA322" s="180">
        <v>2962</v>
      </c>
      <c r="AB322" s="162">
        <f t="shared" si="971"/>
        <v>30387</v>
      </c>
      <c r="AC322" s="165">
        <f t="shared" si="1001"/>
        <v>26152</v>
      </c>
      <c r="AE322" s="251" t="s">
        <v>13</v>
      </c>
      <c r="AF322" s="14">
        <f t="shared" ref="AF322:BG322" si="1008">SUM(AF319:AF321)</f>
        <v>9019</v>
      </c>
      <c r="AG322" s="1">
        <f t="shared" si="1008"/>
        <v>3811</v>
      </c>
      <c r="AH322" s="14">
        <f t="shared" si="1008"/>
        <v>3776</v>
      </c>
      <c r="AI322" s="1">
        <f t="shared" si="1008"/>
        <v>2876</v>
      </c>
      <c r="AJ322" s="14">
        <f t="shared" si="1008"/>
        <v>6402</v>
      </c>
      <c r="AK322" s="1">
        <f t="shared" si="1008"/>
        <v>3286</v>
      </c>
      <c r="AL322" s="14">
        <f t="shared" si="1008"/>
        <v>7511</v>
      </c>
      <c r="AM322" s="1">
        <f t="shared" si="1008"/>
        <v>5497</v>
      </c>
      <c r="AN322" s="14">
        <f t="shared" si="1008"/>
        <v>657</v>
      </c>
      <c r="AO322" s="1">
        <f t="shared" si="1008"/>
        <v>2405</v>
      </c>
      <c r="AP322" s="14">
        <f t="shared" si="1008"/>
        <v>2235</v>
      </c>
      <c r="AQ322" s="1">
        <f t="shared" si="1008"/>
        <v>8564</v>
      </c>
      <c r="AR322" s="14">
        <f t="shared" si="1008"/>
        <v>5871</v>
      </c>
      <c r="AS322" s="1">
        <f t="shared" si="1008"/>
        <v>9438</v>
      </c>
      <c r="AT322" s="14">
        <f t="shared" si="1008"/>
        <v>4546</v>
      </c>
      <c r="AU322" s="1">
        <f t="shared" si="1008"/>
        <v>5116</v>
      </c>
      <c r="AV322" s="14">
        <f t="shared" si="1008"/>
        <v>6322</v>
      </c>
      <c r="AW322" s="1">
        <f t="shared" si="1008"/>
        <v>4097</v>
      </c>
      <c r="AX322" s="14">
        <f t="shared" si="1008"/>
        <v>801</v>
      </c>
      <c r="AY322" s="1">
        <f t="shared" si="1008"/>
        <v>3299</v>
      </c>
      <c r="AZ322" s="14">
        <f t="shared" si="1008"/>
        <v>2732</v>
      </c>
      <c r="BA322" s="1">
        <f t="shared" si="1008"/>
        <v>7298</v>
      </c>
      <c r="BB322" s="14">
        <f t="shared" si="1008"/>
        <v>3987</v>
      </c>
      <c r="BC322" s="1">
        <f t="shared" si="1008"/>
        <v>4154</v>
      </c>
      <c r="BD322" s="14">
        <f t="shared" si="1008"/>
        <v>9897</v>
      </c>
      <c r="BE322" s="1">
        <f t="shared" si="1008"/>
        <v>6446</v>
      </c>
      <c r="BF322" s="166">
        <f t="shared" si="1008"/>
        <v>63756</v>
      </c>
      <c r="BG322" s="167">
        <f t="shared" si="1008"/>
        <v>66287</v>
      </c>
      <c r="BI322" s="131" t="s">
        <v>19</v>
      </c>
      <c r="BJ322" s="123">
        <f t="shared" si="1002"/>
        <v>0.13607792806134203</v>
      </c>
      <c r="BK322" s="124">
        <f t="shared" si="1003"/>
        <v>4.9097583358825331E-2</v>
      </c>
      <c r="BL322" s="125">
        <f t="shared" si="975"/>
        <v>6.1572382926909537E-2</v>
      </c>
      <c r="BM322" s="126">
        <f t="shared" si="976"/>
        <v>3.8926277148975223E-2</v>
      </c>
      <c r="BN322" s="123">
        <f t="shared" si="977"/>
        <v>9.7739164774410109E-2</v>
      </c>
      <c r="BO322" s="124">
        <f t="shared" si="978"/>
        <v>5.3380238605078005E-2</v>
      </c>
      <c r="BP322" s="125">
        <f t="shared" si="979"/>
        <v>0.12623819396452429</v>
      </c>
      <c r="BQ322" s="126">
        <f t="shared" si="980"/>
        <v>8.0529213826858362E-2</v>
      </c>
      <c r="BR322" s="123">
        <f t="shared" si="981"/>
        <v>8.161384802711686E-3</v>
      </c>
      <c r="BS322" s="124">
        <f t="shared" si="982"/>
        <v>3.1699296420923832E-2</v>
      </c>
      <c r="BT322" s="125">
        <f t="shared" si="983"/>
        <v>3.5673149702175271E-2</v>
      </c>
      <c r="BU322" s="123">
        <f t="shared" si="984"/>
        <v>0.10481033955338023</v>
      </c>
      <c r="BV322" s="127">
        <f t="shared" si="985"/>
        <v>0.10149076907888242</v>
      </c>
      <c r="BW322" s="128">
        <f t="shared" si="986"/>
        <v>0.13670082594065464</v>
      </c>
      <c r="BX322" s="123">
        <f t="shared" si="987"/>
        <v>7.1905749169052555E-2</v>
      </c>
      <c r="BY322" s="124">
        <f t="shared" si="988"/>
        <v>8.1905781584582435E-2</v>
      </c>
      <c r="BZ322" s="125">
        <f t="shared" si="989"/>
        <v>8.7109619245071906E-2</v>
      </c>
      <c r="CA322" s="126">
        <f t="shared" si="990"/>
        <v>7.5481798715203427E-2</v>
      </c>
      <c r="CB322" s="123">
        <f t="shared" si="991"/>
        <v>1.3360976733471551E-2</v>
      </c>
      <c r="CC322" s="124">
        <f t="shared" si="992"/>
        <v>5.2615478739675745E-2</v>
      </c>
      <c r="CD322" s="125">
        <f t="shared" si="993"/>
        <v>5.1206107875078156E-2</v>
      </c>
      <c r="CE322" s="126">
        <f t="shared" si="994"/>
        <v>0.12037320281431631</v>
      </c>
      <c r="CF322" s="123">
        <f t="shared" si="995"/>
        <v>6.3086188172573804E-2</v>
      </c>
      <c r="CG322" s="124">
        <f t="shared" si="996"/>
        <v>6.1219027225451209E-2</v>
      </c>
      <c r="CH322" s="125">
        <f t="shared" si="997"/>
        <v>0.1463783854937967</v>
      </c>
      <c r="CI322" s="123">
        <f t="shared" si="998"/>
        <v>0.11326093606607525</v>
      </c>
      <c r="CJ322" s="129">
        <f t="shared" ref="CJ322" si="1009">AB322/AB343</f>
        <v>7.0894469032226459E-2</v>
      </c>
      <c r="CK322" s="130">
        <f t="shared" ref="CK322" si="1010">AC322/AC343</f>
        <v>6.1220381199406336E-2</v>
      </c>
    </row>
    <row r="323" spans="1:89" ht="13.8" thickTop="1" x14ac:dyDescent="0.25">
      <c r="A323" s="139" t="s">
        <v>20</v>
      </c>
      <c r="B323" s="266">
        <v>5178</v>
      </c>
      <c r="C323" s="267">
        <v>2242</v>
      </c>
      <c r="D323" s="268">
        <v>2130</v>
      </c>
      <c r="E323" s="269">
        <v>1571</v>
      </c>
      <c r="F323" s="266">
        <v>3753</v>
      </c>
      <c r="G323" s="270">
        <v>1897</v>
      </c>
      <c r="H323" s="268">
        <v>3933</v>
      </c>
      <c r="I323" s="269">
        <v>2826</v>
      </c>
      <c r="J323" s="266">
        <v>370</v>
      </c>
      <c r="K323" s="270">
        <v>1352</v>
      </c>
      <c r="L323" s="268">
        <v>1287</v>
      </c>
      <c r="M323" s="266">
        <v>4518</v>
      </c>
      <c r="N323" s="271">
        <v>3279</v>
      </c>
      <c r="O323" s="272">
        <v>5165</v>
      </c>
      <c r="P323" s="266">
        <v>2618</v>
      </c>
      <c r="Q323" s="270">
        <v>2786</v>
      </c>
      <c r="R323" s="268">
        <v>3393</v>
      </c>
      <c r="S323" s="269">
        <v>2308</v>
      </c>
      <c r="T323" s="266">
        <v>470</v>
      </c>
      <c r="U323" s="270">
        <v>1937</v>
      </c>
      <c r="V323" s="268">
        <v>1494</v>
      </c>
      <c r="W323" s="269">
        <v>4106</v>
      </c>
      <c r="X323" s="266">
        <v>2144</v>
      </c>
      <c r="Y323" s="270">
        <v>2263</v>
      </c>
      <c r="Z323" s="268">
        <v>5254</v>
      </c>
      <c r="AA323" s="266">
        <v>3522</v>
      </c>
      <c r="AB323" s="162">
        <f t="shared" si="971"/>
        <v>35303</v>
      </c>
      <c r="AC323" s="165">
        <f t="shared" si="1001"/>
        <v>36493</v>
      </c>
      <c r="BI323" s="139" t="s">
        <v>20</v>
      </c>
      <c r="BJ323" s="123">
        <f t="shared" si="1002"/>
        <v>0.1466730872730363</v>
      </c>
      <c r="BK323" s="124">
        <f t="shared" si="1003"/>
        <v>6.1436439865179625E-2</v>
      </c>
      <c r="BL323" s="125">
        <f t="shared" si="975"/>
        <v>6.0334815738039262E-2</v>
      </c>
      <c r="BM323" s="126">
        <f t="shared" si="976"/>
        <v>4.3049351930507219E-2</v>
      </c>
      <c r="BN323" s="123">
        <f t="shared" si="977"/>
        <v>0.10630824575815087</v>
      </c>
      <c r="BO323" s="124">
        <f t="shared" si="978"/>
        <v>5.1982572000109611E-2</v>
      </c>
      <c r="BP323" s="125">
        <f t="shared" si="979"/>
        <v>0.11140696258108376</v>
      </c>
      <c r="BQ323" s="126">
        <f t="shared" si="980"/>
        <v>7.7439508946921323E-2</v>
      </c>
      <c r="BR323" s="123">
        <f t="shared" si="981"/>
        <v>1.0480695691584285E-2</v>
      </c>
      <c r="BS323" s="124">
        <f t="shared" si="982"/>
        <v>3.704820102485408E-2</v>
      </c>
      <c r="BT323" s="125">
        <f t="shared" si="983"/>
        <v>3.6455825283970199E-2</v>
      </c>
      <c r="BU323" s="123">
        <f t="shared" si="984"/>
        <v>0.12380456525909078</v>
      </c>
      <c r="BV323" s="127">
        <f t="shared" si="985"/>
        <v>9.2881624791094242E-2</v>
      </c>
      <c r="BW323" s="128">
        <f t="shared" si="986"/>
        <v>0.14153399282054094</v>
      </c>
      <c r="BX323" s="123">
        <f t="shared" si="987"/>
        <v>7.415800356910178E-2</v>
      </c>
      <c r="BY323" s="124">
        <f t="shared" si="988"/>
        <v>7.6343408324884218E-2</v>
      </c>
      <c r="BZ323" s="125">
        <f t="shared" si="989"/>
        <v>9.6110812112285074E-2</v>
      </c>
      <c r="CA323" s="126">
        <f t="shared" si="990"/>
        <v>6.3245005891540848E-2</v>
      </c>
      <c r="CB323" s="123">
        <f t="shared" si="991"/>
        <v>1.3313316148769226E-2</v>
      </c>
      <c r="CC323" s="124">
        <f t="shared" si="992"/>
        <v>5.3078672622146716E-2</v>
      </c>
      <c r="CD323" s="125">
        <f t="shared" si="993"/>
        <v>4.2319349630343027E-2</v>
      </c>
      <c r="CE323" s="126">
        <f t="shared" si="994"/>
        <v>0.11251472885210863</v>
      </c>
      <c r="CF323" s="123">
        <f t="shared" si="995"/>
        <v>6.073138260204515E-2</v>
      </c>
      <c r="CG323" s="124">
        <f t="shared" si="996"/>
        <v>6.2011892691749101E-2</v>
      </c>
      <c r="CH323" s="125">
        <f t="shared" si="997"/>
        <v>0.14882587882049683</v>
      </c>
      <c r="CI323" s="123">
        <f t="shared" si="998"/>
        <v>9.6511659770366923E-2</v>
      </c>
      <c r="CJ323" s="129">
        <f t="shared" ref="CJ323" si="1011">AB323/AB343</f>
        <v>8.2363755561414106E-2</v>
      </c>
      <c r="CK323" s="130">
        <f t="shared" ref="CK323" si="1012">AC323/AC343</f>
        <v>8.5428088525158125E-2</v>
      </c>
    </row>
    <row r="324" spans="1:89" ht="13.8" thickBot="1" x14ac:dyDescent="0.3">
      <c r="A324" s="131" t="s">
        <v>21</v>
      </c>
      <c r="B324" s="273">
        <v>3841</v>
      </c>
      <c r="C324" s="274">
        <v>1569</v>
      </c>
      <c r="D324" s="275">
        <v>1646</v>
      </c>
      <c r="E324" s="276">
        <v>1305</v>
      </c>
      <c r="F324" s="273">
        <v>2649</v>
      </c>
      <c r="G324" s="277">
        <v>1389</v>
      </c>
      <c r="H324" s="275">
        <v>3578</v>
      </c>
      <c r="I324" s="276">
        <v>2671</v>
      </c>
      <c r="J324" s="273">
        <v>287</v>
      </c>
      <c r="K324" s="277">
        <v>1053</v>
      </c>
      <c r="L324" s="275">
        <v>948</v>
      </c>
      <c r="M324" s="273">
        <v>4046</v>
      </c>
      <c r="N324" s="278">
        <v>2592</v>
      </c>
      <c r="O324" s="279">
        <v>4273</v>
      </c>
      <c r="P324" s="273">
        <v>1928</v>
      </c>
      <c r="Q324" s="277">
        <v>2330</v>
      </c>
      <c r="R324" s="275">
        <v>2929</v>
      </c>
      <c r="S324" s="276">
        <v>1789</v>
      </c>
      <c r="T324" s="273">
        <v>331</v>
      </c>
      <c r="U324" s="277">
        <v>1362</v>
      </c>
      <c r="V324" s="275">
        <v>1238</v>
      </c>
      <c r="W324" s="276">
        <v>3192</v>
      </c>
      <c r="X324" s="273">
        <v>1843</v>
      </c>
      <c r="Y324" s="277">
        <v>1891</v>
      </c>
      <c r="Z324" s="275">
        <v>4643</v>
      </c>
      <c r="AA324" s="273">
        <v>2924</v>
      </c>
      <c r="AB324" s="162">
        <f t="shared" si="971"/>
        <v>28453</v>
      </c>
      <c r="AC324" s="165">
        <f t="shared" si="1001"/>
        <v>29794</v>
      </c>
      <c r="AE324" t="s">
        <v>85</v>
      </c>
      <c r="BI324" s="131" t="s">
        <v>21</v>
      </c>
      <c r="BJ324" s="123">
        <f t="shared" si="1002"/>
        <v>0.13499455241977998</v>
      </c>
      <c r="BK324" s="124">
        <f t="shared" si="1003"/>
        <v>5.266160972007787E-2</v>
      </c>
      <c r="BL324" s="125">
        <f t="shared" si="975"/>
        <v>5.7849787368643026E-2</v>
      </c>
      <c r="BM324" s="126">
        <f t="shared" si="976"/>
        <v>4.3800765254749276E-2</v>
      </c>
      <c r="BN324" s="123">
        <f t="shared" si="977"/>
        <v>9.3100903243946154E-2</v>
      </c>
      <c r="BO324" s="124">
        <f t="shared" si="978"/>
        <v>4.6620124857353833E-2</v>
      </c>
      <c r="BP324" s="125">
        <f t="shared" si="979"/>
        <v>0.12575123888517906</v>
      </c>
      <c r="BQ324" s="126">
        <f t="shared" si="980"/>
        <v>8.9648922601866146E-2</v>
      </c>
      <c r="BR324" s="123">
        <f t="shared" si="981"/>
        <v>1.0086809826731803E-2</v>
      </c>
      <c r="BS324" s="124">
        <f t="shared" si="982"/>
        <v>3.5342686446935626E-2</v>
      </c>
      <c r="BT324" s="125">
        <f t="shared" si="983"/>
        <v>3.3318103539169856E-2</v>
      </c>
      <c r="BU324" s="123">
        <f t="shared" si="984"/>
        <v>0.13579915419211921</v>
      </c>
      <c r="BV324" s="127">
        <f t="shared" si="985"/>
        <v>9.1097599550135314E-2</v>
      </c>
      <c r="BW324" s="128">
        <f t="shared" si="986"/>
        <v>0.1434181378801101</v>
      </c>
      <c r="BX324" s="123">
        <f t="shared" si="987"/>
        <v>6.7760868801180901E-2</v>
      </c>
      <c r="BY324" s="124">
        <f t="shared" si="988"/>
        <v>7.820366516748338E-2</v>
      </c>
      <c r="BZ324" s="125">
        <f t="shared" si="989"/>
        <v>0.10294169331880645</v>
      </c>
      <c r="CA324" s="126">
        <f t="shared" si="990"/>
        <v>6.004564677451836E-2</v>
      </c>
      <c r="CB324" s="123">
        <f t="shared" si="991"/>
        <v>1.1633219695638422E-2</v>
      </c>
      <c r="CC324" s="124">
        <f t="shared" si="992"/>
        <v>4.5713902127945225E-2</v>
      </c>
      <c r="CD324" s="125">
        <f t="shared" si="993"/>
        <v>4.3510350402418026E-2</v>
      </c>
      <c r="CE324" s="126">
        <f t="shared" si="994"/>
        <v>0.10713566489897294</v>
      </c>
      <c r="CF324" s="123">
        <f t="shared" si="995"/>
        <v>6.4773486099884023E-2</v>
      </c>
      <c r="CG324" s="124">
        <f t="shared" si="996"/>
        <v>6.3469154863395313E-2</v>
      </c>
      <c r="CH324" s="125">
        <f t="shared" si="997"/>
        <v>0.16318138684848699</v>
      </c>
      <c r="CI324" s="123">
        <f t="shared" si="998"/>
        <v>9.8140565214472716E-2</v>
      </c>
      <c r="CJ324" s="129">
        <f t="shared" ref="CJ324" si="1013">AB324/AB343</f>
        <v>6.6382345324445952E-2</v>
      </c>
      <c r="CK324" s="130">
        <f t="shared" ref="CK324" si="1014">AC324/AC343</f>
        <v>6.974610115689478E-2</v>
      </c>
    </row>
    <row r="325" spans="1:89" ht="14.4" thickTop="1" thickBot="1" x14ac:dyDescent="0.3">
      <c r="A325" s="139" t="s">
        <v>22</v>
      </c>
      <c r="B325" s="187">
        <v>2848</v>
      </c>
      <c r="C325" s="188">
        <v>1570</v>
      </c>
      <c r="D325" s="189">
        <v>1213</v>
      </c>
      <c r="E325" s="190">
        <v>917</v>
      </c>
      <c r="F325" s="187">
        <v>2189</v>
      </c>
      <c r="G325" s="191">
        <v>1010</v>
      </c>
      <c r="H325" s="189">
        <v>3093</v>
      </c>
      <c r="I325" s="190">
        <v>2125</v>
      </c>
      <c r="J325" s="187">
        <v>315</v>
      </c>
      <c r="K325" s="191">
        <v>886</v>
      </c>
      <c r="L325" s="189">
        <v>923</v>
      </c>
      <c r="M325" s="187">
        <v>2751</v>
      </c>
      <c r="N325" s="192">
        <v>2351</v>
      </c>
      <c r="O325" s="193">
        <v>3738</v>
      </c>
      <c r="P325" s="187">
        <v>1358</v>
      </c>
      <c r="Q325" s="191">
        <v>1660</v>
      </c>
      <c r="R325" s="189">
        <v>2378</v>
      </c>
      <c r="S325" s="190">
        <v>1681</v>
      </c>
      <c r="T325" s="187">
        <v>275</v>
      </c>
      <c r="U325" s="191">
        <v>941</v>
      </c>
      <c r="V325" s="189">
        <v>869</v>
      </c>
      <c r="W325" s="190">
        <v>3452</v>
      </c>
      <c r="X325" s="187">
        <v>1395</v>
      </c>
      <c r="Y325" s="191">
        <v>1243</v>
      </c>
      <c r="Z325" s="189">
        <v>3914</v>
      </c>
      <c r="AA325" s="187">
        <v>2795</v>
      </c>
      <c r="AB325" s="162">
        <f t="shared" si="971"/>
        <v>23121</v>
      </c>
      <c r="AC325" s="165">
        <f t="shared" si="1001"/>
        <v>24769</v>
      </c>
      <c r="AE325" s="296" t="s">
        <v>0</v>
      </c>
      <c r="AF325" s="298" t="s">
        <v>1</v>
      </c>
      <c r="AG325" s="299"/>
      <c r="AH325" s="298" t="s">
        <v>2</v>
      </c>
      <c r="AI325" s="299"/>
      <c r="AJ325" s="298" t="s">
        <v>3</v>
      </c>
      <c r="AK325" s="299"/>
      <c r="AL325" s="298" t="s">
        <v>4</v>
      </c>
      <c r="AM325" s="299"/>
      <c r="AN325" s="298" t="s">
        <v>5</v>
      </c>
      <c r="AO325" s="299"/>
      <c r="AP325" s="298" t="s">
        <v>6</v>
      </c>
      <c r="AQ325" s="299"/>
      <c r="AR325" s="298" t="s">
        <v>7</v>
      </c>
      <c r="AS325" s="299"/>
      <c r="AT325" s="298" t="s">
        <v>8</v>
      </c>
      <c r="AU325" s="299"/>
      <c r="AV325" s="298" t="s">
        <v>9</v>
      </c>
      <c r="AW325" s="299"/>
      <c r="AX325" s="298" t="s">
        <v>10</v>
      </c>
      <c r="AY325" s="299"/>
      <c r="AZ325" s="298" t="s">
        <v>11</v>
      </c>
      <c r="BA325" s="299"/>
      <c r="BB325" s="298" t="s">
        <v>12</v>
      </c>
      <c r="BC325" s="299"/>
      <c r="BD325" s="300" t="s">
        <v>40</v>
      </c>
      <c r="BE325" s="301"/>
      <c r="BF325" s="302" t="s">
        <v>41</v>
      </c>
      <c r="BG325" s="303"/>
      <c r="BI325" s="139" t="s">
        <v>22</v>
      </c>
      <c r="BJ325" s="123">
        <f t="shared" si="1002"/>
        <v>0.12317806323255914</v>
      </c>
      <c r="BK325" s="124">
        <f t="shared" si="1003"/>
        <v>6.338568371755017E-2</v>
      </c>
      <c r="BL325" s="125">
        <f t="shared" si="975"/>
        <v>5.2463128757406684E-2</v>
      </c>
      <c r="BM325" s="126">
        <f t="shared" si="976"/>
        <v>3.7022084056683759E-2</v>
      </c>
      <c r="BN325" s="123">
        <f t="shared" si="977"/>
        <v>9.4675835820249993E-2</v>
      </c>
      <c r="BO325" s="124">
        <f t="shared" si="978"/>
        <v>4.0776777423392141E-2</v>
      </c>
      <c r="BP325" s="125">
        <f t="shared" si="979"/>
        <v>0.1337744907227196</v>
      </c>
      <c r="BQ325" s="126">
        <f t="shared" si="980"/>
        <v>8.5792724776938917E-2</v>
      </c>
      <c r="BR325" s="123">
        <f t="shared" si="981"/>
        <v>1.3623978201634877E-2</v>
      </c>
      <c r="BS325" s="124">
        <f t="shared" si="982"/>
        <v>3.5770519601114298E-2</v>
      </c>
      <c r="BT325" s="125">
        <f t="shared" si="983"/>
        <v>3.9920418667012673E-2</v>
      </c>
      <c r="BU325" s="123">
        <f t="shared" si="984"/>
        <v>0.11106625217005127</v>
      </c>
      <c r="BV325" s="127">
        <f t="shared" si="985"/>
        <v>0.10168245318109079</v>
      </c>
      <c r="BW325" s="128">
        <f t="shared" si="986"/>
        <v>0.15091444951350477</v>
      </c>
      <c r="BX325" s="123">
        <f t="shared" si="987"/>
        <v>5.8734483802603696E-2</v>
      </c>
      <c r="BY325" s="124">
        <f t="shared" si="988"/>
        <v>6.7019257943396984E-2</v>
      </c>
      <c r="BZ325" s="125">
        <f t="shared" si="989"/>
        <v>0.10285022274123092</v>
      </c>
      <c r="CA325" s="126">
        <f t="shared" si="990"/>
        <v>6.7867091929427914E-2</v>
      </c>
      <c r="CB325" s="123">
        <f t="shared" si="991"/>
        <v>1.1893949223649496E-2</v>
      </c>
      <c r="CC325" s="124">
        <f t="shared" si="992"/>
        <v>3.7991037183576243E-2</v>
      </c>
      <c r="CD325" s="125">
        <f t="shared" si="993"/>
        <v>3.7584879546732411E-2</v>
      </c>
      <c r="CE325" s="126">
        <f t="shared" si="994"/>
        <v>0.13936775808470264</v>
      </c>
      <c r="CF325" s="123">
        <f t="shared" si="995"/>
        <v>6.0334760607240169E-2</v>
      </c>
      <c r="CG325" s="124">
        <f t="shared" si="996"/>
        <v>5.0183697363640034E-2</v>
      </c>
      <c r="CH325" s="125">
        <f t="shared" si="997"/>
        <v>0.16928333549586955</v>
      </c>
      <c r="CI325" s="123">
        <f t="shared" si="998"/>
        <v>0.11284266623602084</v>
      </c>
      <c r="CJ325" s="129">
        <f t="shared" ref="CJ325" si="1015">AB325/AB343</f>
        <v>5.3942508918093525E-2</v>
      </c>
      <c r="CK325" s="130">
        <f t="shared" ref="CK325" si="1016">AC325/AC343</f>
        <v>5.7982854922304053E-2</v>
      </c>
    </row>
    <row r="326" spans="1:89" ht="15" thickTop="1" thickBot="1" x14ac:dyDescent="0.35">
      <c r="A326" s="131" t="s">
        <v>23</v>
      </c>
      <c r="B326" s="180">
        <v>2101</v>
      </c>
      <c r="C326" s="181">
        <v>1445</v>
      </c>
      <c r="D326" s="182">
        <v>887</v>
      </c>
      <c r="E326" s="183">
        <v>787</v>
      </c>
      <c r="F326" s="180">
        <v>1593</v>
      </c>
      <c r="G326" s="184">
        <v>935</v>
      </c>
      <c r="H326" s="182">
        <v>2645</v>
      </c>
      <c r="I326" s="183">
        <v>2085</v>
      </c>
      <c r="J326" s="180">
        <v>385</v>
      </c>
      <c r="K326" s="184">
        <v>688</v>
      </c>
      <c r="L326" s="182">
        <v>940</v>
      </c>
      <c r="M326" s="180">
        <v>1917</v>
      </c>
      <c r="N326" s="185">
        <v>1859</v>
      </c>
      <c r="O326" s="186">
        <v>2312</v>
      </c>
      <c r="P326" s="180">
        <v>1145</v>
      </c>
      <c r="Q326" s="184">
        <v>1219</v>
      </c>
      <c r="R326" s="182">
        <v>1696</v>
      </c>
      <c r="S326" s="183">
        <v>1444</v>
      </c>
      <c r="T326" s="180">
        <v>311</v>
      </c>
      <c r="U326" s="184">
        <v>544</v>
      </c>
      <c r="V326" s="182">
        <v>808</v>
      </c>
      <c r="W326" s="183">
        <v>2255</v>
      </c>
      <c r="X326" s="180">
        <v>1094</v>
      </c>
      <c r="Y326" s="184">
        <v>691</v>
      </c>
      <c r="Z326" s="182">
        <v>2884</v>
      </c>
      <c r="AA326" s="180">
        <v>2825</v>
      </c>
      <c r="AB326" s="162">
        <f t="shared" si="971"/>
        <v>18348</v>
      </c>
      <c r="AC326" s="165">
        <f t="shared" si="1001"/>
        <v>19147</v>
      </c>
      <c r="AE326" s="297"/>
      <c r="AF326" s="111" t="s">
        <v>14</v>
      </c>
      <c r="AG326" s="112" t="s">
        <v>15</v>
      </c>
      <c r="AH326" s="113" t="s">
        <v>14</v>
      </c>
      <c r="AI326" s="114" t="s">
        <v>15</v>
      </c>
      <c r="AJ326" s="111" t="s">
        <v>14</v>
      </c>
      <c r="AK326" s="112" t="s">
        <v>15</v>
      </c>
      <c r="AL326" s="113" t="s">
        <v>14</v>
      </c>
      <c r="AM326" s="114" t="s">
        <v>15</v>
      </c>
      <c r="AN326" s="111" t="s">
        <v>14</v>
      </c>
      <c r="AO326" s="112" t="s">
        <v>15</v>
      </c>
      <c r="AP326" s="113" t="s">
        <v>14</v>
      </c>
      <c r="AQ326" s="111" t="s">
        <v>15</v>
      </c>
      <c r="AR326" s="115" t="s">
        <v>14</v>
      </c>
      <c r="AS326" s="116" t="s">
        <v>15</v>
      </c>
      <c r="AT326" s="111" t="s">
        <v>14</v>
      </c>
      <c r="AU326" s="112" t="s">
        <v>15</v>
      </c>
      <c r="AV326" s="113" t="s">
        <v>14</v>
      </c>
      <c r="AW326" s="114" t="s">
        <v>15</v>
      </c>
      <c r="AX326" s="111" t="s">
        <v>14</v>
      </c>
      <c r="AY326" s="112" t="s">
        <v>15</v>
      </c>
      <c r="AZ326" s="113" t="s">
        <v>14</v>
      </c>
      <c r="BA326" s="114" t="s">
        <v>15</v>
      </c>
      <c r="BB326" s="111" t="s">
        <v>14</v>
      </c>
      <c r="BC326" s="112" t="s">
        <v>15</v>
      </c>
      <c r="BD326" s="26" t="s">
        <v>14</v>
      </c>
      <c r="BE326" s="117" t="s">
        <v>15</v>
      </c>
      <c r="BF326" s="168" t="s">
        <v>14</v>
      </c>
      <c r="BG326" s="169" t="s">
        <v>15</v>
      </c>
      <c r="BI326" s="131" t="s">
        <v>23</v>
      </c>
      <c r="BJ326" s="123">
        <f t="shared" si="1002"/>
        <v>0.1145083932853717</v>
      </c>
      <c r="BK326" s="124">
        <f t="shared" si="1003"/>
        <v>7.5468741839452652E-2</v>
      </c>
      <c r="BL326" s="125">
        <f t="shared" si="975"/>
        <v>4.8343143666884671E-2</v>
      </c>
      <c r="BM326" s="126">
        <f t="shared" si="976"/>
        <v>4.110304486342508E-2</v>
      </c>
      <c r="BN326" s="123">
        <f t="shared" si="977"/>
        <v>8.6821451929365592E-2</v>
      </c>
      <c r="BO326" s="124">
        <f t="shared" si="978"/>
        <v>4.8832715307881129E-2</v>
      </c>
      <c r="BP326" s="125">
        <f t="shared" si="979"/>
        <v>0.14415740135164595</v>
      </c>
      <c r="BQ326" s="126">
        <f t="shared" si="980"/>
        <v>0.10889434376142476</v>
      </c>
      <c r="BR326" s="123">
        <f t="shared" si="981"/>
        <v>2.0983213429256596E-2</v>
      </c>
      <c r="BS326" s="124">
        <f t="shared" si="982"/>
        <v>3.5932522066120021E-2</v>
      </c>
      <c r="BT326" s="125">
        <f t="shared" si="983"/>
        <v>5.1231741879223892E-2</v>
      </c>
      <c r="BU326" s="123">
        <f t="shared" si="984"/>
        <v>0.10012012325690708</v>
      </c>
      <c r="BV326" s="127">
        <f t="shared" si="985"/>
        <v>0.10131894484412469</v>
      </c>
      <c r="BW326" s="128">
        <f t="shared" si="986"/>
        <v>0.12074998694312425</v>
      </c>
      <c r="BX326" s="123">
        <f t="shared" si="987"/>
        <v>6.240462175713974E-2</v>
      </c>
      <c r="BY326" s="124">
        <f t="shared" si="988"/>
        <v>6.366532616075625E-2</v>
      </c>
      <c r="BZ326" s="125">
        <f t="shared" si="989"/>
        <v>9.2435142794855027E-2</v>
      </c>
      <c r="CA326" s="126">
        <f t="shared" si="990"/>
        <v>7.541651433644958E-2</v>
      </c>
      <c r="CB326" s="123">
        <f t="shared" si="991"/>
        <v>1.6950076302594288E-2</v>
      </c>
      <c r="CC326" s="124">
        <f t="shared" si="992"/>
        <v>2.8411761633676293E-2</v>
      </c>
      <c r="CD326" s="125">
        <f t="shared" si="993"/>
        <v>4.4037497274907349E-2</v>
      </c>
      <c r="CE326" s="126">
        <f t="shared" si="994"/>
        <v>0.11777301927194861</v>
      </c>
      <c r="CF326" s="123">
        <f t="shared" si="995"/>
        <v>5.9625027250926534E-2</v>
      </c>
      <c r="CG326" s="124">
        <f t="shared" si="996"/>
        <v>3.6089204575129263E-2</v>
      </c>
      <c r="CH326" s="125">
        <f t="shared" si="997"/>
        <v>0.15718334423370395</v>
      </c>
      <c r="CI326" s="123">
        <f t="shared" si="998"/>
        <v>0.14754269598370501</v>
      </c>
      <c r="CJ326" s="129">
        <f t="shared" ref="CJ326" si="1017">AB326/AB343</f>
        <v>4.280684890918126E-2</v>
      </c>
      <c r="CK326" s="130">
        <f t="shared" ref="CK326" si="1018">AC326/AC343</f>
        <v>4.4822064806708209E-2</v>
      </c>
    </row>
    <row r="327" spans="1:89" ht="13.8" thickTop="1" x14ac:dyDescent="0.25">
      <c r="A327" s="139" t="s">
        <v>24</v>
      </c>
      <c r="B327" s="194">
        <v>2158</v>
      </c>
      <c r="C327" s="188">
        <v>1594</v>
      </c>
      <c r="D327" s="189">
        <v>1044</v>
      </c>
      <c r="E327" s="190">
        <v>728</v>
      </c>
      <c r="F327" s="187">
        <v>1545</v>
      </c>
      <c r="G327" s="191">
        <v>920</v>
      </c>
      <c r="H327" s="189">
        <v>2483</v>
      </c>
      <c r="I327" s="190">
        <v>2138</v>
      </c>
      <c r="J327" s="187">
        <v>388</v>
      </c>
      <c r="K327" s="191">
        <v>581</v>
      </c>
      <c r="L327" s="189">
        <v>923</v>
      </c>
      <c r="M327" s="187">
        <v>1802</v>
      </c>
      <c r="N327" s="192">
        <v>1902</v>
      </c>
      <c r="O327" s="195">
        <v>2620</v>
      </c>
      <c r="P327" s="187">
        <v>1281</v>
      </c>
      <c r="Q327" s="191">
        <v>1041</v>
      </c>
      <c r="R327" s="189">
        <v>1858</v>
      </c>
      <c r="S327" s="190">
        <v>1240</v>
      </c>
      <c r="T327" s="187">
        <v>299</v>
      </c>
      <c r="U327" s="191">
        <v>437</v>
      </c>
      <c r="V327" s="189">
        <v>934</v>
      </c>
      <c r="W327" s="196">
        <v>2241</v>
      </c>
      <c r="X327" s="187">
        <v>1013</v>
      </c>
      <c r="Y327" s="191">
        <v>624</v>
      </c>
      <c r="Z327" s="189">
        <v>3153</v>
      </c>
      <c r="AA327" s="187">
        <v>2809</v>
      </c>
      <c r="AB327" s="162">
        <f t="shared" si="971"/>
        <v>18981</v>
      </c>
      <c r="AC327" s="165">
        <f t="shared" si="1001"/>
        <v>18775</v>
      </c>
      <c r="AE327" s="254" t="str">
        <f>$AE$17</f>
        <v>17:00 - 17:59</v>
      </c>
      <c r="AF327" s="120">
        <f t="shared" ref="AF327:AO328" si="1019">SUMIF($A$9:$A$32,$AE327,B$319:B$342)</f>
        <v>2203</v>
      </c>
      <c r="AG327" s="177">
        <f t="shared" si="1019"/>
        <v>5289</v>
      </c>
      <c r="AH327" s="121">
        <f t="shared" si="1019"/>
        <v>1807</v>
      </c>
      <c r="AI327" s="172">
        <f t="shared" si="1019"/>
        <v>1843</v>
      </c>
      <c r="AJ327" s="120">
        <f t="shared" si="1019"/>
        <v>1878</v>
      </c>
      <c r="AK327" s="122">
        <f t="shared" si="1019"/>
        <v>3755</v>
      </c>
      <c r="AL327" s="121">
        <f t="shared" si="1019"/>
        <v>3161</v>
      </c>
      <c r="AM327" s="172">
        <f t="shared" si="1019"/>
        <v>6308</v>
      </c>
      <c r="AN327" s="120">
        <f t="shared" si="1019"/>
        <v>1357</v>
      </c>
      <c r="AO327" s="122">
        <f t="shared" si="1019"/>
        <v>357</v>
      </c>
      <c r="AP327" s="121">
        <f t="shared" ref="AP327:AY328" si="1020">SUMIF($A$9:$A$32,$AE327,L$319:L$342)</f>
        <v>3921</v>
      </c>
      <c r="AQ327" s="120">
        <f t="shared" si="1020"/>
        <v>1241</v>
      </c>
      <c r="AR327" s="171">
        <f t="shared" si="1020"/>
        <v>5029</v>
      </c>
      <c r="AS327" s="173">
        <f t="shared" si="1020"/>
        <v>3105</v>
      </c>
      <c r="AT327" s="120">
        <f t="shared" si="1020"/>
        <v>2909</v>
      </c>
      <c r="AU327" s="122">
        <f t="shared" si="1020"/>
        <v>2010</v>
      </c>
      <c r="AV327" s="121">
        <f t="shared" si="1020"/>
        <v>2596</v>
      </c>
      <c r="AW327" s="172">
        <f t="shared" si="1020"/>
        <v>3303</v>
      </c>
      <c r="AX327" s="120">
        <f t="shared" si="1020"/>
        <v>1935</v>
      </c>
      <c r="AY327" s="122">
        <f t="shared" si="1020"/>
        <v>356</v>
      </c>
      <c r="AZ327" s="121">
        <f t="shared" ref="AZ327:BE328" si="1021">SUMIF($A$9:$A$32,$AE327,V$319:V$342)</f>
        <v>4110</v>
      </c>
      <c r="BA327" s="172">
        <f t="shared" si="1021"/>
        <v>2637</v>
      </c>
      <c r="BB327" s="120">
        <f t="shared" si="1021"/>
        <v>3279</v>
      </c>
      <c r="BC327" s="122">
        <f t="shared" si="1021"/>
        <v>881</v>
      </c>
      <c r="BD327" s="21">
        <f t="shared" si="1021"/>
        <v>4037</v>
      </c>
      <c r="BE327" s="176">
        <f t="shared" si="1021"/>
        <v>6424</v>
      </c>
      <c r="BF327" s="162">
        <f>AF327+AH327+AJ327+AL327+AN327+AP327+AR327+AT327+AV327+AX327+AZ327+BB327+BD327</f>
        <v>38222</v>
      </c>
      <c r="BG327" s="163">
        <f>AG327+AI327+AK327+AM327+AO327+AQ327+AS327+AU327+AW327+AY327+BA327+BC327+BE327</f>
        <v>37509</v>
      </c>
      <c r="BI327" s="139" t="s">
        <v>24</v>
      </c>
      <c r="BJ327" s="123">
        <f t="shared" si="1002"/>
        <v>0.11369264000842948</v>
      </c>
      <c r="BK327" s="124">
        <f t="shared" si="1003"/>
        <v>8.4900133155792271E-2</v>
      </c>
      <c r="BL327" s="125">
        <f t="shared" si="975"/>
        <v>5.5002370791844474E-2</v>
      </c>
      <c r="BM327" s="126">
        <f t="shared" si="976"/>
        <v>3.8774966711051934E-2</v>
      </c>
      <c r="BN327" s="123">
        <f t="shared" si="977"/>
        <v>8.1397186660344553E-2</v>
      </c>
      <c r="BO327" s="124">
        <f t="shared" si="978"/>
        <v>4.9001331557922773E-2</v>
      </c>
      <c r="BP327" s="125">
        <f t="shared" si="979"/>
        <v>0.13081502555186766</v>
      </c>
      <c r="BQ327" s="126">
        <f t="shared" si="980"/>
        <v>0.11387483355525965</v>
      </c>
      <c r="BR327" s="123">
        <f t="shared" si="981"/>
        <v>2.0441494125704653E-2</v>
      </c>
      <c r="BS327" s="124">
        <f t="shared" si="982"/>
        <v>3.0945406125166445E-2</v>
      </c>
      <c r="BT327" s="125">
        <f t="shared" si="983"/>
        <v>4.8627574943364414E-2</v>
      </c>
      <c r="BU327" s="123">
        <f t="shared" si="984"/>
        <v>9.5978695073235684E-2</v>
      </c>
      <c r="BV327" s="127">
        <f t="shared" si="985"/>
        <v>0.10020546862652126</v>
      </c>
      <c r="BW327" s="128">
        <f t="shared" si="986"/>
        <v>0.13954727030625833</v>
      </c>
      <c r="BX327" s="123">
        <f t="shared" si="987"/>
        <v>6.7488541172751701E-2</v>
      </c>
      <c r="BY327" s="124">
        <f t="shared" si="988"/>
        <v>5.5446071904127828E-2</v>
      </c>
      <c r="BZ327" s="125">
        <f t="shared" si="989"/>
        <v>9.7887361045255777E-2</v>
      </c>
      <c r="CA327" s="126">
        <f t="shared" si="990"/>
        <v>6.6045272969374166E-2</v>
      </c>
      <c r="CB327" s="123">
        <f t="shared" si="991"/>
        <v>1.575259469996312E-2</v>
      </c>
      <c r="CC327" s="124">
        <f t="shared" si="992"/>
        <v>2.3275632490013316E-2</v>
      </c>
      <c r="CD327" s="125">
        <f t="shared" si="993"/>
        <v>4.9207101838680788E-2</v>
      </c>
      <c r="CE327" s="126">
        <f t="shared" si="994"/>
        <v>0.11936085219707057</v>
      </c>
      <c r="CF327" s="123">
        <f t="shared" si="995"/>
        <v>5.3369158632316525E-2</v>
      </c>
      <c r="CG327" s="124">
        <f t="shared" si="996"/>
        <v>3.3235685752330227E-2</v>
      </c>
      <c r="CH327" s="125">
        <f t="shared" si="997"/>
        <v>0.16611348190295558</v>
      </c>
      <c r="CI327" s="123">
        <f t="shared" si="998"/>
        <v>0.14961384820239682</v>
      </c>
      <c r="CJ327" s="129">
        <f t="shared" ref="CJ327" si="1022">AB327/AB343</f>
        <v>4.4283671198232483E-2</v>
      </c>
      <c r="CK327" s="130">
        <f t="shared" ref="CK327" si="1023">AC327/AC343</f>
        <v>4.395123344366985E-2</v>
      </c>
    </row>
    <row r="328" spans="1:89" x14ac:dyDescent="0.25">
      <c r="A328" s="131" t="s">
        <v>25</v>
      </c>
      <c r="B328" s="197">
        <v>2056</v>
      </c>
      <c r="C328" s="181">
        <v>1637</v>
      </c>
      <c r="D328" s="182">
        <v>996</v>
      </c>
      <c r="E328" s="183">
        <v>757</v>
      </c>
      <c r="F328" s="180">
        <v>1519</v>
      </c>
      <c r="G328" s="184">
        <v>875</v>
      </c>
      <c r="H328" s="182">
        <v>2577</v>
      </c>
      <c r="I328" s="183">
        <v>2245</v>
      </c>
      <c r="J328" s="180">
        <v>402</v>
      </c>
      <c r="K328" s="181">
        <v>415</v>
      </c>
      <c r="L328" s="182">
        <v>1063</v>
      </c>
      <c r="M328" s="180">
        <v>1755</v>
      </c>
      <c r="N328" s="185">
        <v>1815</v>
      </c>
      <c r="O328" s="198">
        <v>2469</v>
      </c>
      <c r="P328" s="180">
        <v>1247</v>
      </c>
      <c r="Q328" s="181">
        <v>1136</v>
      </c>
      <c r="R328" s="182">
        <v>1634</v>
      </c>
      <c r="S328" s="183">
        <v>1591</v>
      </c>
      <c r="T328" s="189">
        <v>336</v>
      </c>
      <c r="U328" s="180">
        <v>468</v>
      </c>
      <c r="V328" s="182">
        <v>1139</v>
      </c>
      <c r="W328" s="199">
        <v>2355</v>
      </c>
      <c r="X328" s="180">
        <v>1093</v>
      </c>
      <c r="Y328" s="184">
        <v>710</v>
      </c>
      <c r="Z328" s="182">
        <v>3151</v>
      </c>
      <c r="AA328" s="180">
        <v>2853</v>
      </c>
      <c r="AB328" s="162">
        <f t="shared" si="971"/>
        <v>19028</v>
      </c>
      <c r="AC328" s="165">
        <f t="shared" si="1001"/>
        <v>19266</v>
      </c>
      <c r="AE328" s="256" t="str">
        <f>$AE$18</f>
        <v>18:00 - 18:59</v>
      </c>
      <c r="AF328" s="120">
        <f t="shared" si="1019"/>
        <v>2372</v>
      </c>
      <c r="AG328" s="181">
        <f t="shared" si="1019"/>
        <v>5455</v>
      </c>
      <c r="AH328" s="182">
        <f t="shared" si="1019"/>
        <v>1471</v>
      </c>
      <c r="AI328" s="183">
        <f t="shared" si="1019"/>
        <v>1866</v>
      </c>
      <c r="AJ328" s="180">
        <f t="shared" si="1019"/>
        <v>1576</v>
      </c>
      <c r="AK328" s="184">
        <f t="shared" si="1019"/>
        <v>3446</v>
      </c>
      <c r="AL328" s="182">
        <f t="shared" si="1019"/>
        <v>3247</v>
      </c>
      <c r="AM328" s="183">
        <f t="shared" si="1019"/>
        <v>6614</v>
      </c>
      <c r="AN328" s="180">
        <f t="shared" si="1019"/>
        <v>945</v>
      </c>
      <c r="AO328" s="184">
        <f t="shared" si="1019"/>
        <v>366</v>
      </c>
      <c r="AP328" s="182">
        <f t="shared" si="1020"/>
        <v>3772</v>
      </c>
      <c r="AQ328" s="180">
        <f t="shared" si="1020"/>
        <v>1246</v>
      </c>
      <c r="AR328" s="185">
        <f t="shared" si="1020"/>
        <v>5120</v>
      </c>
      <c r="AS328" s="186">
        <f t="shared" si="1020"/>
        <v>3053</v>
      </c>
      <c r="AT328" s="180">
        <f t="shared" si="1020"/>
        <v>2671</v>
      </c>
      <c r="AU328" s="184">
        <f t="shared" si="1020"/>
        <v>2388</v>
      </c>
      <c r="AV328" s="182">
        <f t="shared" si="1020"/>
        <v>2629</v>
      </c>
      <c r="AW328" s="183">
        <f t="shared" si="1020"/>
        <v>3556</v>
      </c>
      <c r="AX328" s="180">
        <f t="shared" si="1020"/>
        <v>1797</v>
      </c>
      <c r="AY328" s="184">
        <f t="shared" si="1020"/>
        <v>343</v>
      </c>
      <c r="AZ328" s="182">
        <f t="shared" si="1021"/>
        <v>4457</v>
      </c>
      <c r="BA328" s="183">
        <f t="shared" si="1021"/>
        <v>2479</v>
      </c>
      <c r="BB328" s="180">
        <f t="shared" si="1021"/>
        <v>2872</v>
      </c>
      <c r="BC328" s="184">
        <f t="shared" si="1021"/>
        <v>949</v>
      </c>
      <c r="BD328" s="182">
        <f t="shared" si="1021"/>
        <v>3909</v>
      </c>
      <c r="BE328" s="180">
        <f t="shared" si="1021"/>
        <v>7008</v>
      </c>
      <c r="BF328" s="164">
        <f>SUM(AF328,AH328,AJ328,AL328,AN328,AP328,AR328,AT328,AV328,AX328,AZ328,BB328,BD328)</f>
        <v>36838</v>
      </c>
      <c r="BG328" s="165">
        <f>SUM(AG328,AI328,AK328,AM328,AO328,AQ328,AS328,AU328,AW328,AY328,BA328,BC328,BE328)</f>
        <v>38769</v>
      </c>
      <c r="BI328" s="131" t="s">
        <v>25</v>
      </c>
      <c r="BJ328" s="123">
        <f t="shared" si="1002"/>
        <v>0.10805129283161656</v>
      </c>
      <c r="BK328" s="124">
        <f t="shared" si="1003"/>
        <v>8.4968338004775254E-2</v>
      </c>
      <c r="BL328" s="125">
        <f t="shared" si="975"/>
        <v>5.2343914231658607E-2</v>
      </c>
      <c r="BM328" s="126">
        <f t="shared" si="976"/>
        <v>3.9292017024810548E-2</v>
      </c>
      <c r="BN328" s="123">
        <f t="shared" si="977"/>
        <v>7.9829724616354847E-2</v>
      </c>
      <c r="BO328" s="124">
        <f t="shared" si="978"/>
        <v>4.5416796428942176E-2</v>
      </c>
      <c r="BP328" s="125">
        <f t="shared" si="979"/>
        <v>0.13543199495480346</v>
      </c>
      <c r="BQ328" s="126">
        <f t="shared" si="980"/>
        <v>0.1165265234091145</v>
      </c>
      <c r="BR328" s="123">
        <f t="shared" si="981"/>
        <v>2.1126760563380281E-2</v>
      </c>
      <c r="BS328" s="124">
        <f t="shared" si="982"/>
        <v>2.1540537734869719E-2</v>
      </c>
      <c r="BT328" s="125">
        <f t="shared" si="983"/>
        <v>5.586504099222199E-2</v>
      </c>
      <c r="BU328" s="123">
        <f t="shared" si="984"/>
        <v>9.1093117408906882E-2</v>
      </c>
      <c r="BV328" s="127">
        <f t="shared" si="985"/>
        <v>9.5385747319739325E-2</v>
      </c>
      <c r="BW328" s="128">
        <f t="shared" si="986"/>
        <v>0.12815322329492371</v>
      </c>
      <c r="BX328" s="123">
        <f t="shared" si="987"/>
        <v>6.553500105108262E-2</v>
      </c>
      <c r="BY328" s="124">
        <f t="shared" si="988"/>
        <v>5.8963977992318076E-2</v>
      </c>
      <c r="BZ328" s="125">
        <f t="shared" si="989"/>
        <v>8.5873449653142739E-2</v>
      </c>
      <c r="CA328" s="126">
        <f t="shared" si="990"/>
        <v>8.2580712135368009E-2</v>
      </c>
      <c r="CB328" s="123">
        <f t="shared" si="991"/>
        <v>1.765818793357158E-2</v>
      </c>
      <c r="CC328" s="124">
        <f t="shared" si="992"/>
        <v>2.4291497975708502E-2</v>
      </c>
      <c r="CD328" s="125">
        <f t="shared" si="993"/>
        <v>5.9859154929577461E-2</v>
      </c>
      <c r="CE328" s="126">
        <f t="shared" si="994"/>
        <v>0.1222360635316101</v>
      </c>
      <c r="CF328" s="123">
        <f t="shared" si="995"/>
        <v>5.7441664914862307E-2</v>
      </c>
      <c r="CG328" s="124">
        <f t="shared" si="996"/>
        <v>3.6852486245198796E-2</v>
      </c>
      <c r="CH328" s="125">
        <f t="shared" si="997"/>
        <v>0.16559806600798824</v>
      </c>
      <c r="CI328" s="123">
        <f t="shared" si="998"/>
        <v>0.14808470881345376</v>
      </c>
      <c r="CJ328" s="129">
        <f t="shared" ref="CJ328" si="1024">AB328/AB343</f>
        <v>4.4393324669931386E-2</v>
      </c>
      <c r="CK328" s="130">
        <f t="shared" ref="CK328" si="1025">AC328/AC343</f>
        <v>4.5100637205099513E-2</v>
      </c>
    </row>
    <row r="329" spans="1:89" ht="13.8" thickBot="1" x14ac:dyDescent="0.3">
      <c r="A329" s="139" t="s">
        <v>26</v>
      </c>
      <c r="B329" s="194">
        <v>1942</v>
      </c>
      <c r="C329" s="188">
        <v>1687</v>
      </c>
      <c r="D329" s="189">
        <v>856</v>
      </c>
      <c r="E329" s="190">
        <v>719</v>
      </c>
      <c r="F329" s="187">
        <v>1386</v>
      </c>
      <c r="G329" s="191">
        <v>961</v>
      </c>
      <c r="H329" s="189">
        <v>2520</v>
      </c>
      <c r="I329" s="190">
        <v>2289</v>
      </c>
      <c r="J329" s="187">
        <v>347</v>
      </c>
      <c r="K329" s="188">
        <v>417</v>
      </c>
      <c r="L329" s="189">
        <v>1032</v>
      </c>
      <c r="M329" s="187">
        <v>1493</v>
      </c>
      <c r="N329" s="192">
        <v>2039</v>
      </c>
      <c r="O329" s="195">
        <v>2008</v>
      </c>
      <c r="P329" s="187">
        <v>1292</v>
      </c>
      <c r="Q329" s="188">
        <v>1109</v>
      </c>
      <c r="R329" s="189">
        <v>1535</v>
      </c>
      <c r="S329" s="190">
        <v>1335</v>
      </c>
      <c r="T329" s="187">
        <v>324</v>
      </c>
      <c r="U329" s="191">
        <v>459</v>
      </c>
      <c r="V329" s="189">
        <v>1131</v>
      </c>
      <c r="W329" s="196">
        <v>2045</v>
      </c>
      <c r="X329" s="187">
        <v>1086</v>
      </c>
      <c r="Y329" s="191">
        <v>775</v>
      </c>
      <c r="Z329" s="189">
        <v>2975</v>
      </c>
      <c r="AA329" s="187">
        <v>2935</v>
      </c>
      <c r="AB329" s="162">
        <f t="shared" si="971"/>
        <v>18465</v>
      </c>
      <c r="AC329" s="165">
        <f t="shared" si="1001"/>
        <v>18232</v>
      </c>
      <c r="AE329" s="254"/>
      <c r="AF329" s="120"/>
      <c r="AG329" s="188"/>
      <c r="AH329" s="189"/>
      <c r="AI329" s="190"/>
      <c r="AJ329" s="187"/>
      <c r="AK329" s="191"/>
      <c r="AL329" s="189"/>
      <c r="AM329" s="190"/>
      <c r="AN329" s="187"/>
      <c r="AO329" s="191"/>
      <c r="AP329" s="189"/>
      <c r="AQ329" s="187"/>
      <c r="AR329" s="192"/>
      <c r="AS329" s="193"/>
      <c r="AT329" s="187"/>
      <c r="AU329" s="191"/>
      <c r="AV329" s="189"/>
      <c r="AW329" s="190"/>
      <c r="AX329" s="187"/>
      <c r="AY329" s="191"/>
      <c r="AZ329" s="189"/>
      <c r="BA329" s="190"/>
      <c r="BB329" s="187"/>
      <c r="BC329" s="191"/>
      <c r="BD329" s="189"/>
      <c r="BE329" s="187"/>
      <c r="BF329" s="164"/>
      <c r="BG329" s="165"/>
      <c r="BI329" s="139" t="s">
        <v>26</v>
      </c>
      <c r="BJ329" s="123">
        <f t="shared" si="1002"/>
        <v>0.10517194692661792</v>
      </c>
      <c r="BK329" s="124">
        <f t="shared" si="1003"/>
        <v>9.2529618253620008E-2</v>
      </c>
      <c r="BL329" s="125">
        <f t="shared" si="975"/>
        <v>4.635797454643921E-2</v>
      </c>
      <c r="BM329" s="126">
        <f t="shared" si="976"/>
        <v>3.9436156208863538E-2</v>
      </c>
      <c r="BN329" s="123">
        <f t="shared" si="977"/>
        <v>7.5060926076360682E-2</v>
      </c>
      <c r="BO329" s="124">
        <f t="shared" si="978"/>
        <v>5.2709521720052652E-2</v>
      </c>
      <c r="BP329" s="125">
        <f t="shared" si="979"/>
        <v>0.13647441104792851</v>
      </c>
      <c r="BQ329" s="126">
        <f t="shared" si="980"/>
        <v>0.12554848617814832</v>
      </c>
      <c r="BR329" s="123">
        <f t="shared" si="981"/>
        <v>1.8792309775250475E-2</v>
      </c>
      <c r="BS329" s="124">
        <f t="shared" si="982"/>
        <v>2.2871873628784553E-2</v>
      </c>
      <c r="BT329" s="125">
        <f t="shared" si="983"/>
        <v>5.5889520714865963E-2</v>
      </c>
      <c r="BU329" s="123">
        <f t="shared" si="984"/>
        <v>8.1888986397542787E-2</v>
      </c>
      <c r="BV329" s="127">
        <f t="shared" si="985"/>
        <v>0.11042512862171676</v>
      </c>
      <c r="BW329" s="128">
        <f t="shared" si="986"/>
        <v>0.11013602457218079</v>
      </c>
      <c r="BX329" s="123">
        <f t="shared" si="987"/>
        <v>6.9970213918223667E-2</v>
      </c>
      <c r="BY329" s="124">
        <f t="shared" si="988"/>
        <v>6.0827117156647653E-2</v>
      </c>
      <c r="BZ329" s="125">
        <f t="shared" si="989"/>
        <v>8.3130246412131056E-2</v>
      </c>
      <c r="CA329" s="126">
        <f t="shared" si="990"/>
        <v>7.3222904782799469E-2</v>
      </c>
      <c r="CB329" s="123">
        <f t="shared" si="991"/>
        <v>1.7546709991876522E-2</v>
      </c>
      <c r="CC329" s="124">
        <f t="shared" si="992"/>
        <v>2.5175515577007458E-2</v>
      </c>
      <c r="CD329" s="125">
        <f t="shared" si="993"/>
        <v>6.125101543460601E-2</v>
      </c>
      <c r="CE329" s="126">
        <f t="shared" si="994"/>
        <v>0.11216542343132953</v>
      </c>
      <c r="CF329" s="123">
        <f t="shared" si="995"/>
        <v>5.8813972380178714E-2</v>
      </c>
      <c r="CG329" s="124">
        <f t="shared" si="996"/>
        <v>4.2507678806494073E-2</v>
      </c>
      <c r="CH329" s="125">
        <f t="shared" si="997"/>
        <v>0.16111562415380448</v>
      </c>
      <c r="CI329" s="123">
        <f t="shared" si="998"/>
        <v>0.16098069328652917</v>
      </c>
      <c r="CJ329" s="129">
        <f t="shared" ref="CJ329" si="1026">AB329/AB343</f>
        <v>4.3079816062133854E-2</v>
      </c>
      <c r="CK329" s="130">
        <f t="shared" ref="CK329" si="1027">AC329/AC343</f>
        <v>4.2680100566976763E-2</v>
      </c>
    </row>
    <row r="330" spans="1:89" ht="14.4" thickTop="1" thickBot="1" x14ac:dyDescent="0.3">
      <c r="A330" s="131" t="s">
        <v>27</v>
      </c>
      <c r="B330" s="197">
        <v>1585</v>
      </c>
      <c r="C330" s="181">
        <v>1761</v>
      </c>
      <c r="D330" s="182">
        <v>826</v>
      </c>
      <c r="E330" s="183">
        <v>772</v>
      </c>
      <c r="F330" s="180">
        <v>1209</v>
      </c>
      <c r="G330" s="184">
        <v>1233</v>
      </c>
      <c r="H330" s="182">
        <v>2308</v>
      </c>
      <c r="I330" s="183">
        <v>2534</v>
      </c>
      <c r="J330" s="180">
        <v>474</v>
      </c>
      <c r="K330" s="181">
        <v>463</v>
      </c>
      <c r="L330" s="182">
        <v>1305</v>
      </c>
      <c r="M330" s="180">
        <v>1292</v>
      </c>
      <c r="N330" s="185">
        <v>1964</v>
      </c>
      <c r="O330" s="198">
        <v>1952</v>
      </c>
      <c r="P330" s="180">
        <v>1495</v>
      </c>
      <c r="Q330" s="181">
        <v>1056</v>
      </c>
      <c r="R330" s="182">
        <v>1499</v>
      </c>
      <c r="S330" s="183">
        <v>1506</v>
      </c>
      <c r="T330" s="180">
        <v>430</v>
      </c>
      <c r="U330" s="184">
        <v>376</v>
      </c>
      <c r="V330" s="182">
        <v>1420</v>
      </c>
      <c r="W330" s="199">
        <v>1672</v>
      </c>
      <c r="X330" s="180">
        <v>1081</v>
      </c>
      <c r="Y330" s="184">
        <v>689</v>
      </c>
      <c r="Z330" s="182">
        <v>3032</v>
      </c>
      <c r="AA330" s="180">
        <v>3067</v>
      </c>
      <c r="AB330" s="162">
        <f t="shared" si="971"/>
        <v>18628</v>
      </c>
      <c r="AC330" s="165">
        <f t="shared" si="1001"/>
        <v>18373</v>
      </c>
      <c r="AE330" s="251" t="s">
        <v>13</v>
      </c>
      <c r="AF330" s="14">
        <f t="shared" ref="AF330:BG330" si="1028">SUM(AF327:AF329)</f>
        <v>4575</v>
      </c>
      <c r="AG330" s="1">
        <f t="shared" si="1028"/>
        <v>10744</v>
      </c>
      <c r="AH330" s="14">
        <f t="shared" si="1028"/>
        <v>3278</v>
      </c>
      <c r="AI330" s="1">
        <f t="shared" si="1028"/>
        <v>3709</v>
      </c>
      <c r="AJ330" s="14">
        <f t="shared" si="1028"/>
        <v>3454</v>
      </c>
      <c r="AK330" s="1">
        <f t="shared" si="1028"/>
        <v>7201</v>
      </c>
      <c r="AL330" s="14">
        <f t="shared" si="1028"/>
        <v>6408</v>
      </c>
      <c r="AM330" s="1">
        <f t="shared" si="1028"/>
        <v>12922</v>
      </c>
      <c r="AN330" s="14">
        <f t="shared" si="1028"/>
        <v>2302</v>
      </c>
      <c r="AO330" s="1">
        <f t="shared" si="1028"/>
        <v>723</v>
      </c>
      <c r="AP330" s="14">
        <f t="shared" si="1028"/>
        <v>7693</v>
      </c>
      <c r="AQ330" s="1">
        <f t="shared" si="1028"/>
        <v>2487</v>
      </c>
      <c r="AR330" s="14">
        <f t="shared" si="1028"/>
        <v>10149</v>
      </c>
      <c r="AS330" s="1">
        <f t="shared" si="1028"/>
        <v>6158</v>
      </c>
      <c r="AT330" s="14">
        <f t="shared" si="1028"/>
        <v>5580</v>
      </c>
      <c r="AU330" s="1">
        <f t="shared" si="1028"/>
        <v>4398</v>
      </c>
      <c r="AV330" s="14">
        <f t="shared" si="1028"/>
        <v>5225</v>
      </c>
      <c r="AW330" s="1">
        <f t="shared" si="1028"/>
        <v>6859</v>
      </c>
      <c r="AX330" s="14">
        <f t="shared" si="1028"/>
        <v>3732</v>
      </c>
      <c r="AY330" s="1">
        <f t="shared" si="1028"/>
        <v>699</v>
      </c>
      <c r="AZ330" s="14">
        <f t="shared" si="1028"/>
        <v>8567</v>
      </c>
      <c r="BA330" s="1">
        <f t="shared" si="1028"/>
        <v>5116</v>
      </c>
      <c r="BB330" s="14">
        <f t="shared" si="1028"/>
        <v>6151</v>
      </c>
      <c r="BC330" s="1">
        <f t="shared" si="1028"/>
        <v>1830</v>
      </c>
      <c r="BD330" s="14">
        <f t="shared" si="1028"/>
        <v>7946</v>
      </c>
      <c r="BE330" s="1">
        <f t="shared" si="1028"/>
        <v>13432</v>
      </c>
      <c r="BF330" s="166">
        <f t="shared" si="1028"/>
        <v>75060</v>
      </c>
      <c r="BG330" s="167">
        <f t="shared" si="1028"/>
        <v>76278</v>
      </c>
      <c r="BI330" s="131" t="s">
        <v>27</v>
      </c>
      <c r="BJ330" s="123">
        <f t="shared" si="1002"/>
        <v>8.5086965857848404E-2</v>
      </c>
      <c r="BK330" s="124">
        <f t="shared" si="1003"/>
        <v>9.584716703858924E-2</v>
      </c>
      <c r="BL330" s="125">
        <f t="shared" si="975"/>
        <v>4.4341850977023832E-2</v>
      </c>
      <c r="BM330" s="126">
        <f t="shared" si="976"/>
        <v>4.2018178849398576E-2</v>
      </c>
      <c r="BN330" s="123">
        <f t="shared" si="977"/>
        <v>6.49022976164913E-2</v>
      </c>
      <c r="BO330" s="124">
        <f t="shared" si="978"/>
        <v>6.7109345234855497E-2</v>
      </c>
      <c r="BP330" s="125">
        <f t="shared" si="979"/>
        <v>0.12389950611981963</v>
      </c>
      <c r="BQ330" s="126">
        <f t="shared" si="980"/>
        <v>0.13791977358079791</v>
      </c>
      <c r="BR330" s="123">
        <f t="shared" si="981"/>
        <v>2.5445565814902298E-2</v>
      </c>
      <c r="BS330" s="124">
        <f t="shared" si="982"/>
        <v>2.5200021771077125E-2</v>
      </c>
      <c r="BT330" s="125">
        <f t="shared" si="983"/>
        <v>7.0055829933433539E-2</v>
      </c>
      <c r="BU330" s="123">
        <f t="shared" si="984"/>
        <v>7.0320579110651496E-2</v>
      </c>
      <c r="BV330" s="127">
        <f t="shared" si="985"/>
        <v>0.10543268198410995</v>
      </c>
      <c r="BW330" s="128">
        <f t="shared" si="986"/>
        <v>0.10624285636531867</v>
      </c>
      <c r="BX330" s="123">
        <f t="shared" si="987"/>
        <v>8.0255529310715057E-2</v>
      </c>
      <c r="BY330" s="124">
        <f t="shared" si="988"/>
        <v>5.7475643607467479E-2</v>
      </c>
      <c r="BZ330" s="125">
        <f t="shared" si="989"/>
        <v>8.0470259823920975E-2</v>
      </c>
      <c r="CA330" s="126">
        <f t="shared" si="990"/>
        <v>8.1968105372013281E-2</v>
      </c>
      <c r="CB330" s="123">
        <f t="shared" si="991"/>
        <v>2.3083530169637104E-2</v>
      </c>
      <c r="CC330" s="124">
        <f t="shared" si="992"/>
        <v>2.0464812496598268E-2</v>
      </c>
      <c r="CD330" s="125">
        <f t="shared" si="993"/>
        <v>7.6229332188103932E-2</v>
      </c>
      <c r="CE330" s="126">
        <f t="shared" si="994"/>
        <v>9.1003102378490172E-2</v>
      </c>
      <c r="CF330" s="123">
        <f t="shared" si="995"/>
        <v>5.8030921193901651E-2</v>
      </c>
      <c r="CG330" s="124">
        <f t="shared" si="996"/>
        <v>3.7500680346160123E-2</v>
      </c>
      <c r="CH330" s="125">
        <f t="shared" si="997"/>
        <v>0.16276572901009234</v>
      </c>
      <c r="CI330" s="123">
        <f t="shared" si="998"/>
        <v>0.16692973384858215</v>
      </c>
      <c r="CJ330" s="129">
        <f t="shared" ref="CJ330" si="1029">AB330/AB343</f>
        <v>4.3460103634196015E-2</v>
      </c>
      <c r="CK330" s="130">
        <f t="shared" ref="CK330" si="1030">AC330/AC343</f>
        <v>4.3010173744902597E-2</v>
      </c>
    </row>
    <row r="331" spans="1:89" ht="13.8" thickTop="1" x14ac:dyDescent="0.25">
      <c r="A331" s="139" t="s">
        <v>28</v>
      </c>
      <c r="B331" s="194">
        <v>1562</v>
      </c>
      <c r="C331" s="188">
        <v>2753</v>
      </c>
      <c r="D331" s="189">
        <v>956</v>
      </c>
      <c r="E331" s="190">
        <v>890</v>
      </c>
      <c r="F331" s="187">
        <v>1180</v>
      </c>
      <c r="G331" s="191">
        <v>1431</v>
      </c>
      <c r="H331" s="189">
        <v>2324</v>
      </c>
      <c r="I331" s="190">
        <v>2988</v>
      </c>
      <c r="J331" s="187">
        <v>689</v>
      </c>
      <c r="K331" s="188">
        <v>329</v>
      </c>
      <c r="L331" s="189">
        <v>1993</v>
      </c>
      <c r="M331" s="187">
        <v>1063</v>
      </c>
      <c r="N331" s="192">
        <v>2687</v>
      </c>
      <c r="O331" s="195">
        <v>1929</v>
      </c>
      <c r="P331" s="187">
        <v>1807</v>
      </c>
      <c r="Q331" s="188">
        <v>1127</v>
      </c>
      <c r="R331" s="189">
        <v>1600</v>
      </c>
      <c r="S331" s="190">
        <v>1652</v>
      </c>
      <c r="T331" s="187">
        <v>614</v>
      </c>
      <c r="U331" s="191">
        <v>296</v>
      </c>
      <c r="V331" s="189">
        <v>1985</v>
      </c>
      <c r="W331" s="196">
        <v>1684</v>
      </c>
      <c r="X331" s="187">
        <v>1565</v>
      </c>
      <c r="Y331" s="191">
        <v>525</v>
      </c>
      <c r="Z331" s="189">
        <v>2837</v>
      </c>
      <c r="AA331" s="187">
        <v>3471</v>
      </c>
      <c r="AB331" s="162">
        <f t="shared" si="971"/>
        <v>21799</v>
      </c>
      <c r="AC331" s="165">
        <f t="shared" si="1001"/>
        <v>20138</v>
      </c>
      <c r="BI331" s="139" t="s">
        <v>28</v>
      </c>
      <c r="BJ331" s="123">
        <f t="shared" si="1002"/>
        <v>7.1654663057938439E-2</v>
      </c>
      <c r="BK331" s="124">
        <f t="shared" si="1003"/>
        <v>0.13670672360711095</v>
      </c>
      <c r="BL331" s="125">
        <f t="shared" si="975"/>
        <v>4.385522271663838E-2</v>
      </c>
      <c r="BM331" s="126">
        <f t="shared" si="976"/>
        <v>4.4195054126526967E-2</v>
      </c>
      <c r="BN331" s="123">
        <f t="shared" si="977"/>
        <v>5.4130923436854904E-2</v>
      </c>
      <c r="BO331" s="124">
        <f t="shared" si="978"/>
        <v>7.1059688151752912E-2</v>
      </c>
      <c r="BP331" s="125">
        <f t="shared" si="979"/>
        <v>0.10661039497224643</v>
      </c>
      <c r="BQ331" s="126">
        <f t="shared" si="980"/>
        <v>0.14837620419108155</v>
      </c>
      <c r="BR331" s="123">
        <f t="shared" si="981"/>
        <v>3.1606954447451721E-2</v>
      </c>
      <c r="BS331" s="124">
        <f t="shared" si="982"/>
        <v>1.6337272817558843E-2</v>
      </c>
      <c r="BT331" s="125">
        <f t="shared" si="983"/>
        <v>9.1426212211569338E-2</v>
      </c>
      <c r="BU331" s="123">
        <f t="shared" si="984"/>
        <v>5.2785778130896813E-2</v>
      </c>
      <c r="BV331" s="127">
        <f t="shared" si="985"/>
        <v>0.12326253497866875</v>
      </c>
      <c r="BW331" s="128">
        <f t="shared" si="986"/>
        <v>9.5789055516933161E-2</v>
      </c>
      <c r="BX331" s="123">
        <f t="shared" si="987"/>
        <v>8.2893710720675265E-2</v>
      </c>
      <c r="BY331" s="124">
        <f t="shared" si="988"/>
        <v>5.5963849438871782E-2</v>
      </c>
      <c r="BZ331" s="125">
        <f t="shared" si="989"/>
        <v>7.339786228726089E-2</v>
      </c>
      <c r="CA331" s="126">
        <f t="shared" si="990"/>
        <v>8.2033965637103981E-2</v>
      </c>
      <c r="CB331" s="123">
        <f t="shared" si="991"/>
        <v>2.8166429652736365E-2</v>
      </c>
      <c r="CC331" s="124">
        <f t="shared" si="992"/>
        <v>1.4698579799384248E-2</v>
      </c>
      <c r="CD331" s="125">
        <f t="shared" si="993"/>
        <v>9.1059222900133033E-2</v>
      </c>
      <c r="CE331" s="126">
        <f t="shared" si="994"/>
        <v>8.3623001291091473E-2</v>
      </c>
      <c r="CF331" s="123">
        <f t="shared" si="995"/>
        <v>7.1792284049727054E-2</v>
      </c>
      <c r="CG331" s="124">
        <f t="shared" si="996"/>
        <v>2.6070116198232199E-2</v>
      </c>
      <c r="CH331" s="125">
        <f t="shared" si="997"/>
        <v>0.13014358456809946</v>
      </c>
      <c r="CI331" s="123">
        <f t="shared" si="998"/>
        <v>0.17236071109345516</v>
      </c>
      <c r="CJ331" s="129">
        <f t="shared" ref="CJ331" si="1031">AB331/AB343</f>
        <v>5.0858213394988139E-2</v>
      </c>
      <c r="CK331" s="130">
        <f t="shared" ref="CK331" si="1032">AC331/AC343</f>
        <v>4.7141940830286201E-2</v>
      </c>
    </row>
    <row r="332" spans="1:89" x14ac:dyDescent="0.25">
      <c r="A332" s="131" t="s">
        <v>29</v>
      </c>
      <c r="B332" s="197">
        <v>1928</v>
      </c>
      <c r="C332" s="181">
        <v>3035</v>
      </c>
      <c r="D332" s="182">
        <v>1370</v>
      </c>
      <c r="E332" s="183">
        <v>964</v>
      </c>
      <c r="F332" s="180">
        <v>1635</v>
      </c>
      <c r="G332" s="184">
        <v>1986</v>
      </c>
      <c r="H332" s="182">
        <v>2619</v>
      </c>
      <c r="I332" s="183">
        <v>3689</v>
      </c>
      <c r="J332" s="180">
        <v>963</v>
      </c>
      <c r="K332" s="181">
        <v>318</v>
      </c>
      <c r="L332" s="182">
        <v>2901</v>
      </c>
      <c r="M332" s="180">
        <v>1054</v>
      </c>
      <c r="N332" s="185">
        <v>3853</v>
      </c>
      <c r="O332" s="198">
        <v>2420</v>
      </c>
      <c r="P332" s="180">
        <v>2170</v>
      </c>
      <c r="Q332" s="181">
        <v>1440</v>
      </c>
      <c r="R332" s="182">
        <v>2053</v>
      </c>
      <c r="S332" s="183">
        <v>2437</v>
      </c>
      <c r="T332" s="180">
        <v>1379</v>
      </c>
      <c r="U332" s="184">
        <v>277</v>
      </c>
      <c r="V332" s="182">
        <v>2952</v>
      </c>
      <c r="W332" s="199">
        <v>1934</v>
      </c>
      <c r="X332" s="180">
        <v>2244</v>
      </c>
      <c r="Y332" s="184">
        <v>648</v>
      </c>
      <c r="Z332" s="182">
        <v>3560</v>
      </c>
      <c r="AA332" s="180">
        <v>4280</v>
      </c>
      <c r="AB332" s="162">
        <f t="shared" si="971"/>
        <v>29627</v>
      </c>
      <c r="AC332" s="165">
        <f t="shared" si="1001"/>
        <v>24482</v>
      </c>
      <c r="BI332" s="131" t="s">
        <v>29</v>
      </c>
      <c r="BJ332" s="123">
        <f t="shared" si="1002"/>
        <v>6.5075775475073414E-2</v>
      </c>
      <c r="BK332" s="124">
        <f t="shared" si="1003"/>
        <v>0.12396863001388775</v>
      </c>
      <c r="BL332" s="125">
        <f t="shared" si="975"/>
        <v>4.6241603942349885E-2</v>
      </c>
      <c r="BM332" s="126">
        <f t="shared" si="976"/>
        <v>3.937586798464178E-2</v>
      </c>
      <c r="BN332" s="123">
        <f t="shared" si="977"/>
        <v>5.5186147770614639E-2</v>
      </c>
      <c r="BO332" s="124">
        <f t="shared" si="978"/>
        <v>8.112082346213545E-2</v>
      </c>
      <c r="BP332" s="125">
        <f t="shared" si="979"/>
        <v>8.8399095419718507E-2</v>
      </c>
      <c r="BQ332" s="126">
        <f t="shared" si="980"/>
        <v>0.15068213381259701</v>
      </c>
      <c r="BR332" s="123">
        <f t="shared" si="981"/>
        <v>3.2504134741958346E-2</v>
      </c>
      <c r="BS332" s="124">
        <f t="shared" si="982"/>
        <v>1.2989134874601748E-2</v>
      </c>
      <c r="BT332" s="125">
        <f t="shared" si="983"/>
        <v>9.791744017281534E-2</v>
      </c>
      <c r="BU332" s="123">
        <f t="shared" si="984"/>
        <v>4.3052038232170575E-2</v>
      </c>
      <c r="BV332" s="127">
        <f t="shared" si="985"/>
        <v>0.13005029196341175</v>
      </c>
      <c r="BW332" s="128">
        <f t="shared" si="986"/>
        <v>9.8848133322440981E-2</v>
      </c>
      <c r="BX332" s="123">
        <f t="shared" si="987"/>
        <v>7.3244000405035953E-2</v>
      </c>
      <c r="BY332" s="124">
        <f t="shared" si="988"/>
        <v>5.8818723960460749E-2</v>
      </c>
      <c r="BZ332" s="125">
        <f t="shared" si="989"/>
        <v>6.9294899922368106E-2</v>
      </c>
      <c r="CA332" s="126">
        <f t="shared" si="990"/>
        <v>9.9542521035863085E-2</v>
      </c>
      <c r="CB332" s="123">
        <f t="shared" si="991"/>
        <v>4.6545380902555104E-2</v>
      </c>
      <c r="CC332" s="124">
        <f t="shared" si="992"/>
        <v>1.1314435095171963E-2</v>
      </c>
      <c r="CD332" s="125">
        <f t="shared" si="993"/>
        <v>9.9638842947311568E-2</v>
      </c>
      <c r="CE332" s="126">
        <f t="shared" si="994"/>
        <v>7.899681398578548E-2</v>
      </c>
      <c r="CF332" s="123">
        <f t="shared" si="995"/>
        <v>7.5741722077834403E-2</v>
      </c>
      <c r="CG332" s="124">
        <f t="shared" si="996"/>
        <v>2.6468425782207337E-2</v>
      </c>
      <c r="CH332" s="125">
        <f t="shared" si="997"/>
        <v>0.12016066425895298</v>
      </c>
      <c r="CI332" s="123">
        <f t="shared" si="998"/>
        <v>0.17482231843803611</v>
      </c>
      <c r="CJ332" s="129">
        <f t="shared" ref="CJ332" si="1033">AB332/AB343</f>
        <v>6.9121349064329263E-2</v>
      </c>
      <c r="CK332" s="130">
        <f t="shared" ref="CK332" si="1034">AC332/AC343</f>
        <v>5.7311003843830907E-2</v>
      </c>
    </row>
    <row r="333" spans="1:89" x14ac:dyDescent="0.25">
      <c r="A333" s="139" t="s">
        <v>30</v>
      </c>
      <c r="B333" s="280">
        <v>2203</v>
      </c>
      <c r="C333" s="267">
        <v>5289</v>
      </c>
      <c r="D333" s="268">
        <v>1807</v>
      </c>
      <c r="E333" s="269">
        <v>1843</v>
      </c>
      <c r="F333" s="266">
        <v>1878</v>
      </c>
      <c r="G333" s="270">
        <v>3755</v>
      </c>
      <c r="H333" s="268">
        <v>3161</v>
      </c>
      <c r="I333" s="269">
        <v>6308</v>
      </c>
      <c r="J333" s="266">
        <v>1357</v>
      </c>
      <c r="K333" s="267">
        <v>357</v>
      </c>
      <c r="L333" s="268">
        <v>3921</v>
      </c>
      <c r="M333" s="266">
        <v>1241</v>
      </c>
      <c r="N333" s="271">
        <v>5029</v>
      </c>
      <c r="O333" s="281">
        <v>3105</v>
      </c>
      <c r="P333" s="266">
        <v>2909</v>
      </c>
      <c r="Q333" s="267">
        <v>2010</v>
      </c>
      <c r="R333" s="268">
        <v>2596</v>
      </c>
      <c r="S333" s="269">
        <v>3303</v>
      </c>
      <c r="T333" s="266">
        <v>1935</v>
      </c>
      <c r="U333" s="270">
        <v>356</v>
      </c>
      <c r="V333" s="268">
        <v>4110</v>
      </c>
      <c r="W333" s="282">
        <v>2637</v>
      </c>
      <c r="X333" s="266">
        <v>3279</v>
      </c>
      <c r="Y333" s="270">
        <v>881</v>
      </c>
      <c r="Z333" s="268">
        <v>4037</v>
      </c>
      <c r="AA333" s="266">
        <v>6424</v>
      </c>
      <c r="AB333" s="162">
        <f t="shared" si="971"/>
        <v>38222</v>
      </c>
      <c r="AC333" s="165">
        <f t="shared" si="1001"/>
        <v>37509</v>
      </c>
      <c r="BI333" s="139" t="s">
        <v>30</v>
      </c>
      <c r="BJ333" s="123">
        <f t="shared" si="1002"/>
        <v>5.7636963005598868E-2</v>
      </c>
      <c r="BK333" s="124">
        <f t="shared" si="1003"/>
        <v>0.14100615852195472</v>
      </c>
      <c r="BL333" s="125">
        <f t="shared" si="975"/>
        <v>4.7276437653707287E-2</v>
      </c>
      <c r="BM333" s="126">
        <f t="shared" si="976"/>
        <v>4.9134874296835426E-2</v>
      </c>
      <c r="BN333" s="123">
        <f t="shared" si="977"/>
        <v>4.9134006593061587E-2</v>
      </c>
      <c r="BO333" s="124">
        <f t="shared" si="978"/>
        <v>0.10010930709962942</v>
      </c>
      <c r="BP333" s="125">
        <f t="shared" si="979"/>
        <v>8.2701062215478002E-2</v>
      </c>
      <c r="BQ333" s="126">
        <f t="shared" si="980"/>
        <v>0.16817297182009652</v>
      </c>
      <c r="BR333" s="123">
        <f t="shared" si="981"/>
        <v>3.550311339019413E-2</v>
      </c>
      <c r="BS333" s="124">
        <f t="shared" si="982"/>
        <v>9.5177157482204278E-3</v>
      </c>
      <c r="BT333" s="125">
        <f t="shared" si="983"/>
        <v>0.10258489874941133</v>
      </c>
      <c r="BU333" s="123">
        <f t="shared" si="984"/>
        <v>3.3085392839051958E-2</v>
      </c>
      <c r="BV333" s="127">
        <f t="shared" si="985"/>
        <v>0.13157343938046151</v>
      </c>
      <c r="BW333" s="128">
        <f t="shared" si="986"/>
        <v>8.2780132768135645E-2</v>
      </c>
      <c r="BX333" s="123">
        <f t="shared" si="987"/>
        <v>7.6108000627910621E-2</v>
      </c>
      <c r="BY333" s="124">
        <f t="shared" si="988"/>
        <v>5.3587139086619211E-2</v>
      </c>
      <c r="BZ333" s="125">
        <f t="shared" si="989"/>
        <v>6.7918999529067034E-2</v>
      </c>
      <c r="CA333" s="126">
        <f t="shared" si="990"/>
        <v>8.8058865872190681E-2</v>
      </c>
      <c r="CB333" s="123">
        <f t="shared" si="991"/>
        <v>5.0625294333106585E-2</v>
      </c>
      <c r="CC333" s="124">
        <f t="shared" si="992"/>
        <v>9.4910554800181294E-3</v>
      </c>
      <c r="CD333" s="125">
        <f t="shared" si="993"/>
        <v>0.10752969494008686</v>
      </c>
      <c r="CE333" s="126">
        <f t="shared" si="994"/>
        <v>7.0303127249460126E-2</v>
      </c>
      <c r="CF333" s="123">
        <f t="shared" si="995"/>
        <v>8.5788289466799228E-2</v>
      </c>
      <c r="CG333" s="124">
        <f t="shared" si="996"/>
        <v>2.348769628622464E-2</v>
      </c>
      <c r="CH333" s="125">
        <f t="shared" si="997"/>
        <v>0.10561980011511694</v>
      </c>
      <c r="CI333" s="123">
        <f t="shared" si="998"/>
        <v>0.17126556293156309</v>
      </c>
      <c r="CJ333" s="129">
        <f t="shared" ref="CJ333" si="1035">AB333/AB343</f>
        <v>8.9173936069692941E-2</v>
      </c>
      <c r="CK333" s="130">
        <f t="shared" ref="CK333" si="1036">AC333/AC343</f>
        <v>8.7806488161843541E-2</v>
      </c>
    </row>
    <row r="334" spans="1:89" x14ac:dyDescent="0.25">
      <c r="A334" s="131" t="s">
        <v>31</v>
      </c>
      <c r="B334" s="283">
        <v>2372</v>
      </c>
      <c r="C334" s="274">
        <v>5455</v>
      </c>
      <c r="D334" s="275">
        <v>1471</v>
      </c>
      <c r="E334" s="276">
        <v>1866</v>
      </c>
      <c r="F334" s="273">
        <v>1576</v>
      </c>
      <c r="G334" s="277">
        <v>3446</v>
      </c>
      <c r="H334" s="275">
        <v>3247</v>
      </c>
      <c r="I334" s="276">
        <v>6614</v>
      </c>
      <c r="J334" s="273">
        <v>945</v>
      </c>
      <c r="K334" s="274">
        <v>366</v>
      </c>
      <c r="L334" s="275">
        <v>3772</v>
      </c>
      <c r="M334" s="273">
        <v>1246</v>
      </c>
      <c r="N334" s="278">
        <v>5120</v>
      </c>
      <c r="O334" s="284">
        <v>3053</v>
      </c>
      <c r="P334" s="273">
        <v>2671</v>
      </c>
      <c r="Q334" s="274">
        <v>2388</v>
      </c>
      <c r="R334" s="275">
        <v>2629</v>
      </c>
      <c r="S334" s="276">
        <v>3556</v>
      </c>
      <c r="T334" s="273">
        <v>1797</v>
      </c>
      <c r="U334" s="277">
        <v>343</v>
      </c>
      <c r="V334" s="275">
        <v>4457</v>
      </c>
      <c r="W334" s="285">
        <v>2479</v>
      </c>
      <c r="X334" s="273">
        <v>2872</v>
      </c>
      <c r="Y334" s="277">
        <v>949</v>
      </c>
      <c r="Z334" s="275">
        <v>3909</v>
      </c>
      <c r="AA334" s="273">
        <v>7008</v>
      </c>
      <c r="AB334" s="162">
        <f t="shared" si="971"/>
        <v>36838</v>
      </c>
      <c r="AC334" s="165">
        <f t="shared" si="1001"/>
        <v>38769</v>
      </c>
      <c r="BI334" s="131" t="s">
        <v>31</v>
      </c>
      <c r="BJ334" s="123">
        <f t="shared" si="1002"/>
        <v>6.439003203214072E-2</v>
      </c>
      <c r="BK334" s="124">
        <f t="shared" si="1003"/>
        <v>0.14070520261033301</v>
      </c>
      <c r="BL334" s="125">
        <f t="shared" si="975"/>
        <v>3.9931592377436341E-2</v>
      </c>
      <c r="BM334" s="126">
        <f t="shared" si="976"/>
        <v>4.8131238876421886E-2</v>
      </c>
      <c r="BN334" s="123">
        <f t="shared" si="977"/>
        <v>4.2781909984255385E-2</v>
      </c>
      <c r="BO334" s="124">
        <f t="shared" si="978"/>
        <v>8.8885449714978457E-2</v>
      </c>
      <c r="BP334" s="125">
        <f t="shared" si="979"/>
        <v>8.8142678755632767E-2</v>
      </c>
      <c r="BQ334" s="126">
        <f t="shared" si="980"/>
        <v>0.17060022182671722</v>
      </c>
      <c r="BR334" s="123">
        <f t="shared" si="981"/>
        <v>2.565285846137141E-2</v>
      </c>
      <c r="BS334" s="124">
        <f t="shared" si="982"/>
        <v>9.4405323841213334E-3</v>
      </c>
      <c r="BT334" s="125">
        <f t="shared" si="983"/>
        <v>0.102394266789728</v>
      </c>
      <c r="BU334" s="123">
        <f t="shared" si="984"/>
        <v>3.2139080192937659E-2</v>
      </c>
      <c r="BV334" s="127">
        <f t="shared" si="985"/>
        <v>0.13898691568489061</v>
      </c>
      <c r="BW334" s="128">
        <f t="shared" si="986"/>
        <v>7.8748484613995723E-2</v>
      </c>
      <c r="BX334" s="123">
        <f t="shared" si="987"/>
        <v>7.2506650741082576E-2</v>
      </c>
      <c r="BY334" s="124">
        <f t="shared" si="988"/>
        <v>6.1595604735742472E-2</v>
      </c>
      <c r="BZ334" s="125">
        <f t="shared" si="989"/>
        <v>7.1366523698354958E-2</v>
      </c>
      <c r="CA334" s="126">
        <f t="shared" si="990"/>
        <v>9.1722768191080509E-2</v>
      </c>
      <c r="CB334" s="123">
        <f t="shared" si="991"/>
        <v>4.8781149899560235E-2</v>
      </c>
      <c r="CC334" s="124">
        <f t="shared" si="992"/>
        <v>8.8472748845727263E-3</v>
      </c>
      <c r="CD334" s="125">
        <f t="shared" si="993"/>
        <v>0.12098919593897606</v>
      </c>
      <c r="CE334" s="126">
        <f t="shared" si="994"/>
        <v>6.394284092960871E-2</v>
      </c>
      <c r="CF334" s="123">
        <f t="shared" si="995"/>
        <v>7.7962973016993328E-2</v>
      </c>
      <c r="CG334" s="124">
        <f t="shared" si="996"/>
        <v>2.4478320307462147E-2</v>
      </c>
      <c r="CH334" s="125">
        <f t="shared" si="997"/>
        <v>0.10611325261957762</v>
      </c>
      <c r="CI334" s="123">
        <f t="shared" si="998"/>
        <v>0.18076298073202818</v>
      </c>
      <c r="CJ334" s="129">
        <f t="shared" ref="CJ334" si="1037">AB334/AB343</f>
        <v>8.5944991286048572E-2</v>
      </c>
      <c r="CK334" s="130">
        <f t="shared" ref="CK334" si="1038">AC334/AC343</f>
        <v>9.0756078262457338E-2</v>
      </c>
    </row>
    <row r="335" spans="1:89" x14ac:dyDescent="0.25">
      <c r="A335" s="139" t="s">
        <v>32</v>
      </c>
      <c r="B335" s="194">
        <v>2686</v>
      </c>
      <c r="C335" s="188">
        <v>4382</v>
      </c>
      <c r="D335" s="189">
        <v>1028</v>
      </c>
      <c r="E335" s="190">
        <v>1696</v>
      </c>
      <c r="F335" s="187">
        <v>1193</v>
      </c>
      <c r="G335" s="191">
        <v>3040</v>
      </c>
      <c r="H335" s="189">
        <v>3005</v>
      </c>
      <c r="I335" s="190">
        <v>5548</v>
      </c>
      <c r="J335" s="187">
        <v>674</v>
      </c>
      <c r="K335" s="188">
        <v>279</v>
      </c>
      <c r="L335" s="189">
        <v>3041</v>
      </c>
      <c r="M335" s="187">
        <v>1228</v>
      </c>
      <c r="N335" s="192">
        <v>4225</v>
      </c>
      <c r="O335" s="195">
        <v>2868</v>
      </c>
      <c r="P335" s="187">
        <v>2102</v>
      </c>
      <c r="Q335" s="188">
        <v>2028</v>
      </c>
      <c r="R335" s="189">
        <v>2135</v>
      </c>
      <c r="S335" s="190">
        <v>2967</v>
      </c>
      <c r="T335" s="187">
        <v>1061</v>
      </c>
      <c r="U335" s="191">
        <v>324</v>
      </c>
      <c r="V335" s="189">
        <v>3754</v>
      </c>
      <c r="W335" s="196">
        <v>2282</v>
      </c>
      <c r="X335" s="187">
        <v>2166</v>
      </c>
      <c r="Y335" s="191">
        <v>818</v>
      </c>
      <c r="Z335" s="189">
        <v>3734</v>
      </c>
      <c r="AA335" s="187">
        <v>5374</v>
      </c>
      <c r="AB335" s="162">
        <f t="shared" si="971"/>
        <v>30804</v>
      </c>
      <c r="AC335" s="165">
        <f t="shared" si="1001"/>
        <v>32834</v>
      </c>
      <c r="BI335" s="139" t="s">
        <v>32</v>
      </c>
      <c r="BJ335" s="123">
        <f t="shared" si="1002"/>
        <v>8.7196467991169979E-2</v>
      </c>
      <c r="BK335" s="124">
        <f t="shared" si="1003"/>
        <v>0.13345921910215022</v>
      </c>
      <c r="BL335" s="125">
        <f t="shared" si="975"/>
        <v>3.3372289313076224E-2</v>
      </c>
      <c r="BM335" s="126">
        <f t="shared" si="976"/>
        <v>5.165377352744107E-2</v>
      </c>
      <c r="BN335" s="123">
        <f t="shared" si="977"/>
        <v>3.872873652772367E-2</v>
      </c>
      <c r="BO335" s="124">
        <f t="shared" si="978"/>
        <v>9.2586952549186821E-2</v>
      </c>
      <c r="BP335" s="125">
        <f t="shared" si="979"/>
        <v>9.7552265939488375E-2</v>
      </c>
      <c r="BQ335" s="126">
        <f t="shared" si="980"/>
        <v>0.16897118840226594</v>
      </c>
      <c r="BR335" s="123">
        <f t="shared" si="981"/>
        <v>2.1880275288923515E-2</v>
      </c>
      <c r="BS335" s="124">
        <f t="shared" si="982"/>
        <v>8.4972893951391851E-3</v>
      </c>
      <c r="BT335" s="125">
        <f t="shared" si="983"/>
        <v>9.8720945331775098E-2</v>
      </c>
      <c r="BU335" s="123">
        <f t="shared" si="984"/>
        <v>3.7400255832368882E-2</v>
      </c>
      <c r="BV335" s="127">
        <f t="shared" si="985"/>
        <v>0.13715751201142709</v>
      </c>
      <c r="BW335" s="128">
        <f t="shared" si="986"/>
        <v>8.7348480233903875E-2</v>
      </c>
      <c r="BX335" s="123">
        <f t="shared" si="987"/>
        <v>6.8237891182963251E-2</v>
      </c>
      <c r="BY335" s="124">
        <f t="shared" si="988"/>
        <v>6.1765243345312783E-2</v>
      </c>
      <c r="BZ335" s="125">
        <f t="shared" si="989"/>
        <v>6.9309180625892738E-2</v>
      </c>
      <c r="CA335" s="126">
        <f t="shared" si="990"/>
        <v>9.0363647438630693E-2</v>
      </c>
      <c r="CB335" s="123">
        <f t="shared" si="991"/>
        <v>3.4443578756005712E-2</v>
      </c>
      <c r="CC335" s="124">
        <f t="shared" si="992"/>
        <v>9.86781994274228E-3</v>
      </c>
      <c r="CD335" s="125">
        <f t="shared" si="993"/>
        <v>0.12186728996234256</v>
      </c>
      <c r="CE335" s="126">
        <f t="shared" si="994"/>
        <v>6.9501126880672476E-2</v>
      </c>
      <c r="CF335" s="123">
        <f t="shared" si="995"/>
        <v>7.0315543435917408E-2</v>
      </c>
      <c r="CG335" s="124">
        <f t="shared" si="996"/>
        <v>2.4913199731985136E-2</v>
      </c>
      <c r="CH335" s="125">
        <f t="shared" si="997"/>
        <v>0.12121802363329438</v>
      </c>
      <c r="CI335" s="123">
        <f t="shared" si="998"/>
        <v>0.16367180361820063</v>
      </c>
      <c r="CJ335" s="129">
        <f t="shared" ref="CJ335" si="1039">AB335/AB343</f>
        <v>7.1867351961980575E-2</v>
      </c>
      <c r="CK335" s="130">
        <f t="shared" ref="CK335" si="1040">AC335/AC343</f>
        <v>7.6862572510756635E-2</v>
      </c>
    </row>
    <row r="336" spans="1:89" x14ac:dyDescent="0.25">
      <c r="A336" s="131" t="s">
        <v>33</v>
      </c>
      <c r="B336" s="197">
        <v>2220</v>
      </c>
      <c r="C336" s="181">
        <v>2986</v>
      </c>
      <c r="D336" s="182">
        <v>725</v>
      </c>
      <c r="E336" s="183">
        <v>1346</v>
      </c>
      <c r="F336" s="180">
        <v>1024</v>
      </c>
      <c r="G336" s="184">
        <v>1928</v>
      </c>
      <c r="H336" s="182">
        <v>2479</v>
      </c>
      <c r="I336" s="183">
        <v>4141</v>
      </c>
      <c r="J336" s="180">
        <v>509</v>
      </c>
      <c r="K336" s="181">
        <v>144</v>
      </c>
      <c r="L336" s="182">
        <v>2091</v>
      </c>
      <c r="M336" s="180">
        <v>1266</v>
      </c>
      <c r="N336" s="185">
        <v>3264</v>
      </c>
      <c r="O336" s="198">
        <v>2630</v>
      </c>
      <c r="P336" s="180">
        <v>1429</v>
      </c>
      <c r="Q336" s="181">
        <v>1678</v>
      </c>
      <c r="R336" s="182">
        <v>1803</v>
      </c>
      <c r="S336" s="183">
        <v>2167</v>
      </c>
      <c r="T336" s="180">
        <v>540</v>
      </c>
      <c r="U336" s="184">
        <v>395</v>
      </c>
      <c r="V336" s="182">
        <v>2775</v>
      </c>
      <c r="W336" s="199">
        <v>2034</v>
      </c>
      <c r="X336" s="180">
        <v>1273</v>
      </c>
      <c r="Y336" s="184">
        <v>662</v>
      </c>
      <c r="Z336" s="182">
        <v>2997</v>
      </c>
      <c r="AA336" s="180">
        <v>4046</v>
      </c>
      <c r="AB336" s="162">
        <f t="shared" si="971"/>
        <v>23129</v>
      </c>
      <c r="AC336" s="165">
        <f t="shared" si="1001"/>
        <v>25423</v>
      </c>
      <c r="BI336" s="131" t="s">
        <v>33</v>
      </c>
      <c r="BJ336" s="123">
        <f t="shared" si="1002"/>
        <v>9.5983397466384193E-2</v>
      </c>
      <c r="BK336" s="124">
        <f t="shared" si="1003"/>
        <v>0.11745270031074224</v>
      </c>
      <c r="BL336" s="125">
        <f t="shared" si="975"/>
        <v>3.1345929352760607E-2</v>
      </c>
      <c r="BM336" s="126">
        <f t="shared" si="976"/>
        <v>5.2944184399952798E-2</v>
      </c>
      <c r="BN336" s="123">
        <f t="shared" si="977"/>
        <v>4.4273422975485324E-2</v>
      </c>
      <c r="BO336" s="124">
        <f t="shared" si="978"/>
        <v>7.5836840656098803E-2</v>
      </c>
      <c r="BP336" s="125">
        <f t="shared" si="979"/>
        <v>0.10718146050412901</v>
      </c>
      <c r="BQ336" s="126">
        <f t="shared" si="980"/>
        <v>0.16288400267474334</v>
      </c>
      <c r="BR336" s="123">
        <f t="shared" si="981"/>
        <v>2.2007004193869167E-2</v>
      </c>
      <c r="BS336" s="124">
        <f t="shared" si="982"/>
        <v>5.6641623726546826E-3</v>
      </c>
      <c r="BT336" s="125">
        <f t="shared" si="983"/>
        <v>9.0405983829824024E-2</v>
      </c>
      <c r="BU336" s="123">
        <f t="shared" si="984"/>
        <v>4.9797427526255753E-2</v>
      </c>
      <c r="BV336" s="127">
        <f t="shared" si="985"/>
        <v>0.14112153573435945</v>
      </c>
      <c r="BW336" s="128">
        <f t="shared" si="986"/>
        <v>0.10344963222279038</v>
      </c>
      <c r="BX336" s="123">
        <f t="shared" si="987"/>
        <v>6.1783907648406765E-2</v>
      </c>
      <c r="BY336" s="124">
        <f t="shared" si="988"/>
        <v>6.6003225425795536E-2</v>
      </c>
      <c r="BZ336" s="125">
        <f t="shared" si="989"/>
        <v>7.7954083617968781E-2</v>
      </c>
      <c r="CA336" s="126">
        <f t="shared" si="990"/>
        <v>8.5237776816268734E-2</v>
      </c>
      <c r="CB336" s="123">
        <f t="shared" si="991"/>
        <v>2.3347312897228589E-2</v>
      </c>
      <c r="CC336" s="124">
        <f t="shared" si="992"/>
        <v>1.5537112063879165E-2</v>
      </c>
      <c r="CD336" s="125">
        <f t="shared" si="993"/>
        <v>0.11997924683298024</v>
      </c>
      <c r="CE336" s="126">
        <f t="shared" si="994"/>
        <v>8.0006293513747398E-2</v>
      </c>
      <c r="CF336" s="123">
        <f t="shared" si="995"/>
        <v>5.5039128366985171E-2</v>
      </c>
      <c r="CG336" s="124">
        <f t="shared" si="996"/>
        <v>2.6039413129843054E-2</v>
      </c>
      <c r="CH336" s="125">
        <f t="shared" si="997"/>
        <v>0.12957758657961865</v>
      </c>
      <c r="CI336" s="123">
        <f t="shared" si="998"/>
        <v>0.1591472288872281</v>
      </c>
      <c r="CJ336" s="129">
        <f t="shared" ref="CJ336" si="1041">AB336/AB343</f>
        <v>5.3961173338808233E-2</v>
      </c>
      <c r="CK336" s="130">
        <f t="shared" ref="CK336" si="1042">AC336/AC343</f>
        <v>5.9513832641194066E-2</v>
      </c>
    </row>
    <row r="337" spans="1:89" x14ac:dyDescent="0.25">
      <c r="A337" s="139" t="s">
        <v>34</v>
      </c>
      <c r="B337" s="194">
        <v>974</v>
      </c>
      <c r="C337" s="188">
        <v>1914</v>
      </c>
      <c r="D337" s="189">
        <v>401</v>
      </c>
      <c r="E337" s="190">
        <v>1013</v>
      </c>
      <c r="F337" s="187">
        <v>445</v>
      </c>
      <c r="G337" s="191">
        <v>1964</v>
      </c>
      <c r="H337" s="189">
        <v>1200</v>
      </c>
      <c r="I337" s="190">
        <v>3055</v>
      </c>
      <c r="J337" s="187">
        <v>348</v>
      </c>
      <c r="K337" s="188">
        <v>114</v>
      </c>
      <c r="L337" s="189">
        <v>1431</v>
      </c>
      <c r="M337" s="187">
        <v>763</v>
      </c>
      <c r="N337" s="192">
        <v>2432</v>
      </c>
      <c r="O337" s="195">
        <v>1885</v>
      </c>
      <c r="P337" s="187">
        <v>868</v>
      </c>
      <c r="Q337" s="188">
        <v>1256</v>
      </c>
      <c r="R337" s="189">
        <v>1142</v>
      </c>
      <c r="S337" s="190">
        <v>1772</v>
      </c>
      <c r="T337" s="187">
        <v>386</v>
      </c>
      <c r="U337" s="191">
        <v>280</v>
      </c>
      <c r="V337" s="189">
        <v>2430</v>
      </c>
      <c r="W337" s="196">
        <v>1332</v>
      </c>
      <c r="X337" s="187">
        <v>867</v>
      </c>
      <c r="Y337" s="191">
        <v>508</v>
      </c>
      <c r="Z337" s="189">
        <v>2036</v>
      </c>
      <c r="AA337" s="187">
        <v>2583</v>
      </c>
      <c r="AB337" s="162">
        <f t="shared" si="971"/>
        <v>14960</v>
      </c>
      <c r="AC337" s="165">
        <f t="shared" si="1001"/>
        <v>18439</v>
      </c>
      <c r="BI337" s="139" t="s">
        <v>34</v>
      </c>
      <c r="BJ337" s="123">
        <f t="shared" si="1002"/>
        <v>6.5106951871657756E-2</v>
      </c>
      <c r="BK337" s="124">
        <f t="shared" si="1003"/>
        <v>0.10380172460545582</v>
      </c>
      <c r="BL337" s="125">
        <f t="shared" si="975"/>
        <v>2.68048128342246E-2</v>
      </c>
      <c r="BM337" s="126">
        <f t="shared" si="976"/>
        <v>5.4937903357015025E-2</v>
      </c>
      <c r="BN337" s="123">
        <f t="shared" si="977"/>
        <v>2.9745989304812835E-2</v>
      </c>
      <c r="BO337" s="124">
        <f t="shared" si="978"/>
        <v>0.10651336840392646</v>
      </c>
      <c r="BP337" s="125">
        <f t="shared" si="979"/>
        <v>8.0213903743315509E-2</v>
      </c>
      <c r="BQ337" s="126">
        <f t="shared" si="980"/>
        <v>0.16568143608655567</v>
      </c>
      <c r="BR337" s="123">
        <f t="shared" si="981"/>
        <v>2.3262032085561497E-2</v>
      </c>
      <c r="BS337" s="124">
        <f t="shared" si="982"/>
        <v>6.1825478605130428E-3</v>
      </c>
      <c r="BT337" s="125">
        <f t="shared" si="983"/>
        <v>9.5655080213903745E-2</v>
      </c>
      <c r="BU337" s="123">
        <f t="shared" si="984"/>
        <v>4.1379684364661856E-2</v>
      </c>
      <c r="BV337" s="127">
        <f t="shared" si="985"/>
        <v>0.1625668449197861</v>
      </c>
      <c r="BW337" s="128">
        <f t="shared" si="986"/>
        <v>0.10222897120234287</v>
      </c>
      <c r="BX337" s="123">
        <f t="shared" si="987"/>
        <v>5.8021390374331551E-2</v>
      </c>
      <c r="BY337" s="124">
        <f t="shared" si="988"/>
        <v>6.81164922175823E-2</v>
      </c>
      <c r="BZ337" s="125">
        <f t="shared" si="989"/>
        <v>7.6336898395721928E-2</v>
      </c>
      <c r="CA337" s="126">
        <f t="shared" si="990"/>
        <v>9.610065621779923E-2</v>
      </c>
      <c r="CB337" s="123">
        <f t="shared" si="991"/>
        <v>2.5802139037433156E-2</v>
      </c>
      <c r="CC337" s="124">
        <f t="shared" si="992"/>
        <v>1.5185205271435544E-2</v>
      </c>
      <c r="CD337" s="125">
        <f t="shared" si="993"/>
        <v>0.16243315508021391</v>
      </c>
      <c r="CE337" s="126">
        <f t="shared" si="994"/>
        <v>7.2238190791257664E-2</v>
      </c>
      <c r="CF337" s="123">
        <f t="shared" si="995"/>
        <v>5.7954545454545453E-2</v>
      </c>
      <c r="CG337" s="124">
        <f t="shared" si="996"/>
        <v>2.755030099246163E-2</v>
      </c>
      <c r="CH337" s="125">
        <f t="shared" si="997"/>
        <v>0.13609625668449199</v>
      </c>
      <c r="CI337" s="123">
        <f t="shared" si="998"/>
        <v>0.1400835186289929</v>
      </c>
      <c r="CJ337" s="129">
        <f t="shared" ref="CJ337" si="1043">AB337/AB343</f>
        <v>3.4902466736502706E-2</v>
      </c>
      <c r="CK337" s="130">
        <f t="shared" ref="CK337" si="1044">AC337/AC343</f>
        <v>4.3164676083506173E-2</v>
      </c>
    </row>
    <row r="338" spans="1:89" x14ac:dyDescent="0.25">
      <c r="A338" s="131" t="s">
        <v>35</v>
      </c>
      <c r="B338" s="197">
        <v>0</v>
      </c>
      <c r="C338" s="181">
        <v>1105</v>
      </c>
      <c r="D338" s="182">
        <v>8</v>
      </c>
      <c r="E338" s="183">
        <v>639</v>
      </c>
      <c r="F338" s="180">
        <v>18</v>
      </c>
      <c r="G338" s="184">
        <v>906</v>
      </c>
      <c r="H338" s="182">
        <v>137</v>
      </c>
      <c r="I338" s="183">
        <v>1201</v>
      </c>
      <c r="J338" s="180">
        <v>81</v>
      </c>
      <c r="K338" s="181">
        <v>44</v>
      </c>
      <c r="L338" s="182">
        <v>732</v>
      </c>
      <c r="M338" s="180">
        <v>133</v>
      </c>
      <c r="N338" s="185">
        <v>538</v>
      </c>
      <c r="O338" s="198">
        <v>354</v>
      </c>
      <c r="P338" s="180">
        <v>151</v>
      </c>
      <c r="Q338" s="181">
        <v>259</v>
      </c>
      <c r="R338" s="182">
        <v>212</v>
      </c>
      <c r="S338" s="183">
        <v>223</v>
      </c>
      <c r="T338" s="180">
        <v>49</v>
      </c>
      <c r="U338" s="184">
        <v>9</v>
      </c>
      <c r="V338" s="182">
        <v>482</v>
      </c>
      <c r="W338" s="199">
        <v>57</v>
      </c>
      <c r="X338" s="180">
        <v>73</v>
      </c>
      <c r="Y338" s="184">
        <v>19</v>
      </c>
      <c r="Z338" s="182">
        <v>60</v>
      </c>
      <c r="AA338" s="180">
        <v>218</v>
      </c>
      <c r="AB338" s="162">
        <f t="shared" si="971"/>
        <v>2541</v>
      </c>
      <c r="AC338" s="165">
        <f t="shared" si="1001"/>
        <v>5167</v>
      </c>
      <c r="BI338" s="131" t="s">
        <v>35</v>
      </c>
      <c r="BJ338" s="123">
        <f t="shared" si="1002"/>
        <v>0</v>
      </c>
      <c r="BK338" s="124">
        <f t="shared" si="1003"/>
        <v>0.2138571705051287</v>
      </c>
      <c r="BL338" s="125">
        <f t="shared" si="975"/>
        <v>3.1483667847304209E-3</v>
      </c>
      <c r="BM338" s="126">
        <f t="shared" si="976"/>
        <v>0.12366944068124637</v>
      </c>
      <c r="BN338" s="123">
        <f t="shared" si="977"/>
        <v>7.0838252656434475E-3</v>
      </c>
      <c r="BO338" s="124">
        <f t="shared" si="978"/>
        <v>0.17534352622411456</v>
      </c>
      <c r="BP338" s="125">
        <f t="shared" si="979"/>
        <v>5.3915781188508462E-2</v>
      </c>
      <c r="BQ338" s="126">
        <f t="shared" si="980"/>
        <v>0.23243661699245211</v>
      </c>
      <c r="BR338" s="123">
        <f t="shared" si="981"/>
        <v>3.1877213695395513E-2</v>
      </c>
      <c r="BS338" s="124">
        <f t="shared" si="982"/>
        <v>8.5155796400232242E-3</v>
      </c>
      <c r="BT338" s="125">
        <f t="shared" si="983"/>
        <v>0.28807556080283353</v>
      </c>
      <c r="BU338" s="123">
        <f t="shared" si="984"/>
        <v>2.5740274820979292E-2</v>
      </c>
      <c r="BV338" s="127">
        <f t="shared" si="985"/>
        <v>0.21172766627312081</v>
      </c>
      <c r="BW338" s="128">
        <f t="shared" si="986"/>
        <v>6.8511708922005032E-2</v>
      </c>
      <c r="BX338" s="123">
        <f t="shared" si="987"/>
        <v>5.9425423061786699E-2</v>
      </c>
      <c r="BY338" s="124">
        <f t="shared" si="988"/>
        <v>5.0125798335591255E-2</v>
      </c>
      <c r="BZ338" s="125">
        <f t="shared" si="989"/>
        <v>8.3431719795356157E-2</v>
      </c>
      <c r="CA338" s="126">
        <f t="shared" si="990"/>
        <v>4.3158505902844979E-2</v>
      </c>
      <c r="CB338" s="123">
        <f t="shared" si="991"/>
        <v>1.928374655647383E-2</v>
      </c>
      <c r="CC338" s="124">
        <f t="shared" si="992"/>
        <v>1.7418231081865686E-3</v>
      </c>
      <c r="CD338" s="125">
        <f t="shared" si="993"/>
        <v>0.18968909878000786</v>
      </c>
      <c r="CE338" s="126">
        <f t="shared" si="994"/>
        <v>1.1031546351848267E-2</v>
      </c>
      <c r="CF338" s="123">
        <f t="shared" si="995"/>
        <v>2.8728846910665091E-2</v>
      </c>
      <c r="CG338" s="124">
        <f t="shared" si="996"/>
        <v>3.6771821172827557E-3</v>
      </c>
      <c r="CH338" s="125">
        <f t="shared" si="997"/>
        <v>2.3612750885478158E-2</v>
      </c>
      <c r="CI338" s="123">
        <f t="shared" si="998"/>
        <v>4.2190826398296882E-2</v>
      </c>
      <c r="CJ338" s="129">
        <f t="shared" ref="CJ338" si="1045">AB338/AB343</f>
        <v>5.928286629508916E-3</v>
      </c>
      <c r="CK338" s="130">
        <f t="shared" ref="CK338" si="1046">AC338/AC343</f>
        <v>1.2095660357040858E-2</v>
      </c>
    </row>
    <row r="339" spans="1:89" x14ac:dyDescent="0.25">
      <c r="A339" s="139" t="s">
        <v>36</v>
      </c>
      <c r="B339" s="194"/>
      <c r="C339" s="188"/>
      <c r="D339" s="189"/>
      <c r="E339" s="190"/>
      <c r="F339" s="187"/>
      <c r="G339" s="191"/>
      <c r="H339" s="189"/>
      <c r="I339" s="190"/>
      <c r="J339" s="187"/>
      <c r="K339" s="191"/>
      <c r="L339" s="189"/>
      <c r="M339" s="187"/>
      <c r="N339" s="192"/>
      <c r="O339" s="195"/>
      <c r="P339" s="187"/>
      <c r="Q339" s="191"/>
      <c r="R339" s="189"/>
      <c r="S339" s="190"/>
      <c r="T339" s="187"/>
      <c r="U339" s="191"/>
      <c r="V339" s="189"/>
      <c r="W339" s="190"/>
      <c r="X339" s="187"/>
      <c r="Y339" s="191"/>
      <c r="Z339" s="189"/>
      <c r="AA339" s="187"/>
      <c r="AB339" s="162">
        <f t="shared" si="971"/>
        <v>0</v>
      </c>
      <c r="AC339" s="165">
        <f t="shared" si="1001"/>
        <v>0</v>
      </c>
      <c r="BI339" s="139" t="s">
        <v>36</v>
      </c>
      <c r="BJ339" s="123" t="e">
        <f t="shared" si="1002"/>
        <v>#DIV/0!</v>
      </c>
      <c r="BK339" s="124" t="e">
        <f t="shared" si="1003"/>
        <v>#DIV/0!</v>
      </c>
      <c r="BL339" s="125" t="e">
        <f t="shared" si="975"/>
        <v>#DIV/0!</v>
      </c>
      <c r="BM339" s="126" t="e">
        <f t="shared" si="976"/>
        <v>#DIV/0!</v>
      </c>
      <c r="BN339" s="123" t="e">
        <f t="shared" si="977"/>
        <v>#DIV/0!</v>
      </c>
      <c r="BO339" s="124" t="e">
        <f t="shared" si="978"/>
        <v>#DIV/0!</v>
      </c>
      <c r="BP339" s="125" t="e">
        <f t="shared" si="979"/>
        <v>#DIV/0!</v>
      </c>
      <c r="BQ339" s="126" t="e">
        <f t="shared" si="980"/>
        <v>#DIV/0!</v>
      </c>
      <c r="BR339" s="123" t="e">
        <f t="shared" si="981"/>
        <v>#DIV/0!</v>
      </c>
      <c r="BS339" s="124" t="e">
        <f t="shared" si="982"/>
        <v>#DIV/0!</v>
      </c>
      <c r="BT339" s="125" t="e">
        <f t="shared" si="983"/>
        <v>#DIV/0!</v>
      </c>
      <c r="BU339" s="123" t="e">
        <f t="shared" si="984"/>
        <v>#DIV/0!</v>
      </c>
      <c r="BV339" s="127" t="e">
        <f t="shared" si="985"/>
        <v>#DIV/0!</v>
      </c>
      <c r="BW339" s="128" t="e">
        <f t="shared" si="986"/>
        <v>#DIV/0!</v>
      </c>
      <c r="BX339" s="123" t="e">
        <f t="shared" si="987"/>
        <v>#DIV/0!</v>
      </c>
      <c r="BY339" s="124" t="e">
        <f t="shared" si="988"/>
        <v>#DIV/0!</v>
      </c>
      <c r="BZ339" s="125" t="e">
        <f t="shared" si="989"/>
        <v>#DIV/0!</v>
      </c>
      <c r="CA339" s="126" t="e">
        <f t="shared" si="990"/>
        <v>#DIV/0!</v>
      </c>
      <c r="CB339" s="123" t="e">
        <f t="shared" si="991"/>
        <v>#DIV/0!</v>
      </c>
      <c r="CC339" s="124" t="e">
        <f t="shared" si="992"/>
        <v>#DIV/0!</v>
      </c>
      <c r="CD339" s="125" t="e">
        <f t="shared" si="993"/>
        <v>#DIV/0!</v>
      </c>
      <c r="CE339" s="126" t="e">
        <f t="shared" si="994"/>
        <v>#DIV/0!</v>
      </c>
      <c r="CF339" s="123" t="e">
        <f t="shared" si="995"/>
        <v>#DIV/0!</v>
      </c>
      <c r="CG339" s="124" t="e">
        <f t="shared" si="996"/>
        <v>#DIV/0!</v>
      </c>
      <c r="CH339" s="125" t="e">
        <f t="shared" si="997"/>
        <v>#DIV/0!</v>
      </c>
      <c r="CI339" s="123" t="e">
        <f t="shared" si="998"/>
        <v>#DIV/0!</v>
      </c>
      <c r="CJ339" s="129">
        <f t="shared" ref="CJ339" si="1047">AB339/AB343</f>
        <v>0</v>
      </c>
      <c r="CK339" s="130">
        <f t="shared" ref="CK339" si="1048">AC339/AC343</f>
        <v>0</v>
      </c>
    </row>
    <row r="340" spans="1:89" x14ac:dyDescent="0.25">
      <c r="A340" s="131" t="s">
        <v>37</v>
      </c>
      <c r="B340" s="56"/>
      <c r="C340" s="57"/>
      <c r="D340" s="133"/>
      <c r="E340" s="134"/>
      <c r="F340" s="132"/>
      <c r="G340" s="135"/>
      <c r="H340" s="133"/>
      <c r="I340" s="134"/>
      <c r="J340" s="132"/>
      <c r="K340" s="135"/>
      <c r="L340" s="133"/>
      <c r="M340" s="132"/>
      <c r="N340" s="136"/>
      <c r="O340" s="137"/>
      <c r="P340" s="132"/>
      <c r="Q340" s="135"/>
      <c r="R340" s="133"/>
      <c r="S340" s="134"/>
      <c r="T340" s="132"/>
      <c r="U340" s="135"/>
      <c r="V340" s="133"/>
      <c r="W340" s="134"/>
      <c r="X340" s="132"/>
      <c r="Y340" s="135"/>
      <c r="Z340" s="138"/>
      <c r="AA340" s="2"/>
      <c r="AB340" s="162">
        <f t="shared" si="971"/>
        <v>0</v>
      </c>
      <c r="AC340" s="165">
        <f t="shared" si="1001"/>
        <v>0</v>
      </c>
      <c r="BI340" s="131" t="s">
        <v>37</v>
      </c>
      <c r="BJ340" s="123" t="e">
        <f t="shared" si="1002"/>
        <v>#DIV/0!</v>
      </c>
      <c r="BK340" s="124" t="e">
        <f t="shared" si="1003"/>
        <v>#DIV/0!</v>
      </c>
      <c r="BL340" s="125" t="e">
        <f t="shared" si="975"/>
        <v>#DIV/0!</v>
      </c>
      <c r="BM340" s="126" t="e">
        <f t="shared" si="976"/>
        <v>#DIV/0!</v>
      </c>
      <c r="BN340" s="123" t="e">
        <f t="shared" si="977"/>
        <v>#DIV/0!</v>
      </c>
      <c r="BO340" s="124" t="e">
        <f t="shared" si="978"/>
        <v>#DIV/0!</v>
      </c>
      <c r="BP340" s="125" t="e">
        <f t="shared" si="979"/>
        <v>#DIV/0!</v>
      </c>
      <c r="BQ340" s="126" t="e">
        <f t="shared" si="980"/>
        <v>#DIV/0!</v>
      </c>
      <c r="BR340" s="123" t="e">
        <f t="shared" si="981"/>
        <v>#DIV/0!</v>
      </c>
      <c r="BS340" s="124" t="e">
        <f t="shared" si="982"/>
        <v>#DIV/0!</v>
      </c>
      <c r="BT340" s="125" t="e">
        <f t="shared" si="983"/>
        <v>#DIV/0!</v>
      </c>
      <c r="BU340" s="123" t="e">
        <f t="shared" si="984"/>
        <v>#DIV/0!</v>
      </c>
      <c r="BV340" s="127" t="e">
        <f t="shared" si="985"/>
        <v>#DIV/0!</v>
      </c>
      <c r="BW340" s="128" t="e">
        <f t="shared" si="986"/>
        <v>#DIV/0!</v>
      </c>
      <c r="BX340" s="123" t="e">
        <f t="shared" si="987"/>
        <v>#DIV/0!</v>
      </c>
      <c r="BY340" s="124" t="e">
        <f t="shared" si="988"/>
        <v>#DIV/0!</v>
      </c>
      <c r="BZ340" s="125" t="e">
        <f t="shared" si="989"/>
        <v>#DIV/0!</v>
      </c>
      <c r="CA340" s="126" t="e">
        <f t="shared" si="990"/>
        <v>#DIV/0!</v>
      </c>
      <c r="CB340" s="123" t="e">
        <f t="shared" si="991"/>
        <v>#DIV/0!</v>
      </c>
      <c r="CC340" s="124" t="e">
        <f t="shared" si="992"/>
        <v>#DIV/0!</v>
      </c>
      <c r="CD340" s="125" t="e">
        <f t="shared" si="993"/>
        <v>#DIV/0!</v>
      </c>
      <c r="CE340" s="126" t="e">
        <f t="shared" si="994"/>
        <v>#DIV/0!</v>
      </c>
      <c r="CF340" s="123" t="e">
        <f t="shared" si="995"/>
        <v>#DIV/0!</v>
      </c>
      <c r="CG340" s="124" t="e">
        <f t="shared" si="996"/>
        <v>#DIV/0!</v>
      </c>
      <c r="CH340" s="125" t="e">
        <f t="shared" si="997"/>
        <v>#DIV/0!</v>
      </c>
      <c r="CI340" s="123" t="e">
        <f t="shared" si="998"/>
        <v>#DIV/0!</v>
      </c>
      <c r="CJ340" s="129">
        <f t="shared" ref="CJ340" si="1049">AB340/AB343</f>
        <v>0</v>
      </c>
      <c r="CK340" s="130">
        <f t="shared" ref="CK340" si="1050">AC340/AC343</f>
        <v>0</v>
      </c>
    </row>
    <row r="341" spans="1:89" x14ac:dyDescent="0.25">
      <c r="A341" s="139" t="s">
        <v>38</v>
      </c>
      <c r="B341" s="54"/>
      <c r="C341" s="55"/>
      <c r="D341" s="144"/>
      <c r="E341" s="141"/>
      <c r="F341" s="142"/>
      <c r="G341" s="143"/>
      <c r="H341" s="144"/>
      <c r="I341" s="141"/>
      <c r="J341" s="142"/>
      <c r="K341" s="143"/>
      <c r="L341" s="144"/>
      <c r="M341" s="142"/>
      <c r="N341" s="146"/>
      <c r="O341" s="145"/>
      <c r="P341" s="142"/>
      <c r="Q341" s="143"/>
      <c r="R341" s="144"/>
      <c r="S341" s="141"/>
      <c r="T341" s="142"/>
      <c r="U341" s="143"/>
      <c r="V341" s="144"/>
      <c r="W341" s="141"/>
      <c r="X341" s="142"/>
      <c r="Y341" s="143"/>
      <c r="Z341" s="3"/>
      <c r="AA341" s="140"/>
      <c r="AB341" s="162">
        <f t="shared" si="971"/>
        <v>0</v>
      </c>
      <c r="AC341" s="165">
        <f t="shared" si="1001"/>
        <v>0</v>
      </c>
      <c r="BI341" s="139" t="s">
        <v>38</v>
      </c>
      <c r="BJ341" s="123" t="e">
        <f t="shared" si="1002"/>
        <v>#DIV/0!</v>
      </c>
      <c r="BK341" s="124" t="e">
        <f t="shared" si="1003"/>
        <v>#DIV/0!</v>
      </c>
      <c r="BL341" s="125" t="e">
        <f t="shared" si="975"/>
        <v>#DIV/0!</v>
      </c>
      <c r="BM341" s="126" t="e">
        <f t="shared" si="976"/>
        <v>#DIV/0!</v>
      </c>
      <c r="BN341" s="123" t="e">
        <f t="shared" si="977"/>
        <v>#DIV/0!</v>
      </c>
      <c r="BO341" s="124" t="e">
        <f t="shared" si="978"/>
        <v>#DIV/0!</v>
      </c>
      <c r="BP341" s="125" t="e">
        <f t="shared" si="979"/>
        <v>#DIV/0!</v>
      </c>
      <c r="BQ341" s="126" t="e">
        <f t="shared" si="980"/>
        <v>#DIV/0!</v>
      </c>
      <c r="BR341" s="123" t="e">
        <f t="shared" si="981"/>
        <v>#DIV/0!</v>
      </c>
      <c r="BS341" s="124" t="e">
        <f t="shared" si="982"/>
        <v>#DIV/0!</v>
      </c>
      <c r="BT341" s="125" t="e">
        <f t="shared" si="983"/>
        <v>#DIV/0!</v>
      </c>
      <c r="BU341" s="123" t="e">
        <f t="shared" si="984"/>
        <v>#DIV/0!</v>
      </c>
      <c r="BV341" s="127" t="e">
        <f t="shared" si="985"/>
        <v>#DIV/0!</v>
      </c>
      <c r="BW341" s="128" t="e">
        <f t="shared" si="986"/>
        <v>#DIV/0!</v>
      </c>
      <c r="BX341" s="123" t="e">
        <f t="shared" si="987"/>
        <v>#DIV/0!</v>
      </c>
      <c r="BY341" s="124" t="e">
        <f t="shared" si="988"/>
        <v>#DIV/0!</v>
      </c>
      <c r="BZ341" s="125" t="e">
        <f t="shared" si="989"/>
        <v>#DIV/0!</v>
      </c>
      <c r="CA341" s="126" t="e">
        <f t="shared" si="990"/>
        <v>#DIV/0!</v>
      </c>
      <c r="CB341" s="123" t="e">
        <f t="shared" si="991"/>
        <v>#DIV/0!</v>
      </c>
      <c r="CC341" s="124" t="e">
        <f t="shared" si="992"/>
        <v>#DIV/0!</v>
      </c>
      <c r="CD341" s="125" t="e">
        <f t="shared" si="993"/>
        <v>#DIV/0!</v>
      </c>
      <c r="CE341" s="126" t="e">
        <f t="shared" si="994"/>
        <v>#DIV/0!</v>
      </c>
      <c r="CF341" s="123" t="e">
        <f t="shared" si="995"/>
        <v>#DIV/0!</v>
      </c>
      <c r="CG341" s="124" t="e">
        <f t="shared" si="996"/>
        <v>#DIV/0!</v>
      </c>
      <c r="CH341" s="125" t="e">
        <f t="shared" si="997"/>
        <v>#DIV/0!</v>
      </c>
      <c r="CI341" s="123" t="e">
        <f t="shared" si="998"/>
        <v>#DIV/0!</v>
      </c>
      <c r="CJ341" s="129">
        <f t="shared" ref="CJ341" si="1051">AB341/AB343</f>
        <v>0</v>
      </c>
      <c r="CK341" s="130">
        <f t="shared" ref="CK341" si="1052">AC341/AC343</f>
        <v>0</v>
      </c>
    </row>
    <row r="342" spans="1:89" ht="13.8" thickBot="1" x14ac:dyDescent="0.3">
      <c r="A342" s="131" t="s">
        <v>39</v>
      </c>
      <c r="B342" s="56"/>
      <c r="C342" s="57"/>
      <c r="D342" s="133"/>
      <c r="E342" s="134"/>
      <c r="F342" s="132"/>
      <c r="G342" s="135"/>
      <c r="H342" s="133"/>
      <c r="I342" s="134"/>
      <c r="J342" s="132"/>
      <c r="K342" s="135"/>
      <c r="L342" s="133"/>
      <c r="M342" s="132"/>
      <c r="N342" s="136"/>
      <c r="O342" s="137"/>
      <c r="P342" s="132"/>
      <c r="Q342" s="135"/>
      <c r="R342" s="133"/>
      <c r="S342" s="134"/>
      <c r="T342" s="132"/>
      <c r="U342" s="135"/>
      <c r="V342" s="133"/>
      <c r="W342" s="134"/>
      <c r="X342" s="132"/>
      <c r="Y342" s="135"/>
      <c r="Z342" s="138"/>
      <c r="AA342" s="2"/>
      <c r="AB342" s="162">
        <f t="shared" si="971"/>
        <v>0</v>
      </c>
      <c r="AC342" s="165">
        <f t="shared" si="1001"/>
        <v>0</v>
      </c>
      <c r="BI342" s="131" t="s">
        <v>39</v>
      </c>
      <c r="BJ342" s="123" t="e">
        <f t="shared" si="1002"/>
        <v>#DIV/0!</v>
      </c>
      <c r="BK342" s="124" t="e">
        <f t="shared" si="1003"/>
        <v>#DIV/0!</v>
      </c>
      <c r="BL342" s="125" t="e">
        <f t="shared" si="975"/>
        <v>#DIV/0!</v>
      </c>
      <c r="BM342" s="126" t="e">
        <f t="shared" si="976"/>
        <v>#DIV/0!</v>
      </c>
      <c r="BN342" s="123" t="e">
        <f t="shared" si="977"/>
        <v>#DIV/0!</v>
      </c>
      <c r="BO342" s="124" t="e">
        <f t="shared" si="978"/>
        <v>#DIV/0!</v>
      </c>
      <c r="BP342" s="125" t="e">
        <f t="shared" si="979"/>
        <v>#DIV/0!</v>
      </c>
      <c r="BQ342" s="126" t="e">
        <f t="shared" si="980"/>
        <v>#DIV/0!</v>
      </c>
      <c r="BR342" s="123" t="e">
        <f t="shared" si="981"/>
        <v>#DIV/0!</v>
      </c>
      <c r="BS342" s="124" t="e">
        <f t="shared" si="982"/>
        <v>#DIV/0!</v>
      </c>
      <c r="BT342" s="125" t="e">
        <f t="shared" si="983"/>
        <v>#DIV/0!</v>
      </c>
      <c r="BU342" s="123" t="e">
        <f t="shared" si="984"/>
        <v>#DIV/0!</v>
      </c>
      <c r="BV342" s="127" t="e">
        <f t="shared" si="985"/>
        <v>#DIV/0!</v>
      </c>
      <c r="BW342" s="128" t="e">
        <f t="shared" si="986"/>
        <v>#DIV/0!</v>
      </c>
      <c r="BX342" s="123" t="e">
        <f t="shared" si="987"/>
        <v>#DIV/0!</v>
      </c>
      <c r="BY342" s="124" t="e">
        <f t="shared" si="988"/>
        <v>#DIV/0!</v>
      </c>
      <c r="BZ342" s="125" t="e">
        <f t="shared" si="989"/>
        <v>#DIV/0!</v>
      </c>
      <c r="CA342" s="126" t="e">
        <f t="shared" si="990"/>
        <v>#DIV/0!</v>
      </c>
      <c r="CB342" s="123" t="e">
        <f t="shared" si="991"/>
        <v>#DIV/0!</v>
      </c>
      <c r="CC342" s="124" t="e">
        <f t="shared" si="992"/>
        <v>#DIV/0!</v>
      </c>
      <c r="CD342" s="125" t="e">
        <f t="shared" si="993"/>
        <v>#DIV/0!</v>
      </c>
      <c r="CE342" s="126" t="e">
        <f t="shared" si="994"/>
        <v>#DIV/0!</v>
      </c>
      <c r="CF342" s="123" t="e">
        <f t="shared" si="995"/>
        <v>#DIV/0!</v>
      </c>
      <c r="CG342" s="124" t="e">
        <f t="shared" si="996"/>
        <v>#DIV/0!</v>
      </c>
      <c r="CH342" s="125" t="e">
        <f t="shared" si="997"/>
        <v>#DIV/0!</v>
      </c>
      <c r="CI342" s="123" t="e">
        <f t="shared" si="998"/>
        <v>#DIV/0!</v>
      </c>
      <c r="CJ342" s="129">
        <f t="shared" ref="CJ342" si="1053">AB342/AB343</f>
        <v>0</v>
      </c>
      <c r="CK342" s="130">
        <f t="shared" ref="CK342" si="1054">AC342/AC343</f>
        <v>0</v>
      </c>
    </row>
    <row r="343" spans="1:89" ht="14.4" thickTop="1" thickBot="1" x14ac:dyDescent="0.3">
      <c r="A343" s="251" t="s">
        <v>13</v>
      </c>
      <c r="B343" s="14">
        <f>SUM(B320:B342)</f>
        <v>42460</v>
      </c>
      <c r="C343" s="1">
        <f t="shared" ref="C343" si="1055">SUM(C320:C342)</f>
        <v>42277</v>
      </c>
      <c r="D343" s="14">
        <f t="shared" ref="D343" si="1056">SUM(D320:D342)</f>
        <v>20923</v>
      </c>
      <c r="E343" s="1">
        <f t="shared" ref="E343" si="1057">SUM(E320:E342)</f>
        <v>19141</v>
      </c>
      <c r="F343" s="14">
        <f t="shared" ref="F343" si="1058">SUM(F320:F342)</f>
        <v>30717</v>
      </c>
      <c r="G343" s="1">
        <f t="shared" ref="G343" si="1059">SUM(G320:G342)</f>
        <v>29685</v>
      </c>
      <c r="H343" s="14">
        <f t="shared" ref="H343" si="1060">SUM(H320:H342)</f>
        <v>47855</v>
      </c>
      <c r="I343" s="1">
        <f t="shared" ref="I343" si="1061">SUM(I320:I342)</f>
        <v>55610</v>
      </c>
      <c r="J343" s="14">
        <f t="shared" ref="J343" si="1062">SUM(J320:J342)</f>
        <v>8908</v>
      </c>
      <c r="K343" s="1">
        <f t="shared" ref="K343" si="1063">SUM(K320:K342)</f>
        <v>8986</v>
      </c>
      <c r="L343" s="14">
        <f t="shared" ref="L343" si="1064">SUM(L320:L342)</f>
        <v>30034</v>
      </c>
      <c r="M343" s="1">
        <f t="shared" ref="M343" si="1065">SUM(M320:M342)</f>
        <v>31734</v>
      </c>
      <c r="N343" s="14">
        <f t="shared" ref="N343" si="1066">SUM(N320:N342)</f>
        <v>49979</v>
      </c>
      <c r="O343" s="1">
        <f t="shared" ref="O343" si="1067">SUM(O320:O342)</f>
        <v>48366</v>
      </c>
      <c r="P343" s="14">
        <f t="shared" ref="P343" si="1068">SUM(P320:P342)</f>
        <v>29827</v>
      </c>
      <c r="Q343" s="1">
        <f t="shared" ref="Q343" si="1069">SUM(Q320:Q342)</f>
        <v>27819</v>
      </c>
      <c r="R343" s="14">
        <f t="shared" ref="R343" si="1070">SUM(R320:R342)</f>
        <v>35214</v>
      </c>
      <c r="S343" s="1">
        <f t="shared" ref="S343" si="1071">SUM(S320:S342)</f>
        <v>34143</v>
      </c>
      <c r="T343" s="14">
        <f t="shared" ref="T343" si="1072">SUM(T320:T342)</f>
        <v>11132</v>
      </c>
      <c r="U343" s="1">
        <f t="shared" ref="U343" si="1073">SUM(U320:U342)</f>
        <v>10851</v>
      </c>
      <c r="V343" s="14">
        <f t="shared" ref="V343" si="1074">SUM(V320:V342)</f>
        <v>34390</v>
      </c>
      <c r="W343" s="1">
        <f t="shared" ref="W343" si="1075">SUM(W320:W342)</f>
        <v>40483</v>
      </c>
      <c r="X343" s="14">
        <f t="shared" ref="X343" si="1076">SUM(X320:X342)</f>
        <v>27971</v>
      </c>
      <c r="Y343" s="1">
        <f t="shared" ref="Y343" si="1077">SUM(Y320:Y342)</f>
        <v>16313</v>
      </c>
      <c r="Z343" s="14">
        <f t="shared" ref="Z343" si="1078">SUM(Z320:Z342)</f>
        <v>59213</v>
      </c>
      <c r="AA343" s="1">
        <f t="shared" ref="AA343" si="1079">SUM(AA320:AA342)</f>
        <v>61770</v>
      </c>
      <c r="AB343" s="166">
        <f t="shared" ref="AB343:AC343" si="1080">SUM(AB319:AB342)</f>
        <v>428623</v>
      </c>
      <c r="AC343" s="167">
        <f t="shared" si="1080"/>
        <v>427178</v>
      </c>
      <c r="BI343" s="251" t="s">
        <v>13</v>
      </c>
      <c r="BJ343" s="147" t="e">
        <f>SUM(BJ319:BJ342)</f>
        <v>#DIV/0!</v>
      </c>
      <c r="BK343" s="148" t="e">
        <f t="shared" ref="BK343:CK343" si="1081">SUM(BK319:BK342)</f>
        <v>#DIV/0!</v>
      </c>
      <c r="BL343" s="147" t="e">
        <f t="shared" si="1081"/>
        <v>#DIV/0!</v>
      </c>
      <c r="BM343" s="148" t="e">
        <f t="shared" si="1081"/>
        <v>#DIV/0!</v>
      </c>
      <c r="BN343" s="147" t="e">
        <f t="shared" si="1081"/>
        <v>#DIV/0!</v>
      </c>
      <c r="BO343" s="148" t="e">
        <f t="shared" si="1081"/>
        <v>#DIV/0!</v>
      </c>
      <c r="BP343" s="147" t="e">
        <f t="shared" si="1081"/>
        <v>#DIV/0!</v>
      </c>
      <c r="BQ343" s="148" t="e">
        <f t="shared" si="1081"/>
        <v>#DIV/0!</v>
      </c>
      <c r="BR343" s="147" t="e">
        <f t="shared" si="1081"/>
        <v>#DIV/0!</v>
      </c>
      <c r="BS343" s="148" t="e">
        <f t="shared" si="1081"/>
        <v>#DIV/0!</v>
      </c>
      <c r="BT343" s="147" t="e">
        <f t="shared" si="1081"/>
        <v>#DIV/0!</v>
      </c>
      <c r="BU343" s="148" t="e">
        <f t="shared" si="1081"/>
        <v>#DIV/0!</v>
      </c>
      <c r="BV343" s="147" t="e">
        <f t="shared" si="1081"/>
        <v>#DIV/0!</v>
      </c>
      <c r="BW343" s="148" t="e">
        <f t="shared" si="1081"/>
        <v>#DIV/0!</v>
      </c>
      <c r="BX343" s="147" t="e">
        <f t="shared" si="1081"/>
        <v>#DIV/0!</v>
      </c>
      <c r="BY343" s="148" t="e">
        <f t="shared" si="1081"/>
        <v>#DIV/0!</v>
      </c>
      <c r="BZ343" s="147" t="e">
        <f t="shared" si="1081"/>
        <v>#DIV/0!</v>
      </c>
      <c r="CA343" s="148" t="e">
        <f t="shared" si="1081"/>
        <v>#DIV/0!</v>
      </c>
      <c r="CB343" s="147" t="e">
        <f t="shared" si="1081"/>
        <v>#DIV/0!</v>
      </c>
      <c r="CC343" s="148" t="e">
        <f t="shared" si="1081"/>
        <v>#DIV/0!</v>
      </c>
      <c r="CD343" s="147" t="e">
        <f t="shared" si="1081"/>
        <v>#DIV/0!</v>
      </c>
      <c r="CE343" s="148" t="e">
        <f t="shared" si="1081"/>
        <v>#DIV/0!</v>
      </c>
      <c r="CF343" s="147" t="e">
        <f t="shared" si="1081"/>
        <v>#DIV/0!</v>
      </c>
      <c r="CG343" s="148" t="e">
        <f t="shared" si="1081"/>
        <v>#DIV/0!</v>
      </c>
      <c r="CH343" s="147" t="e">
        <f t="shared" si="1081"/>
        <v>#DIV/0!</v>
      </c>
      <c r="CI343" s="148" t="e">
        <f t="shared" si="1081"/>
        <v>#DIV/0!</v>
      </c>
      <c r="CJ343" s="147">
        <f t="shared" si="1081"/>
        <v>1</v>
      </c>
      <c r="CK343" s="148">
        <f t="shared" si="1081"/>
        <v>1</v>
      </c>
    </row>
    <row r="344" spans="1:89" ht="13.8" thickTop="1" x14ac:dyDescent="0.25">
      <c r="A344" s="178"/>
    </row>
    <row r="346" spans="1:89" x14ac:dyDescent="0.25">
      <c r="A346" s="305">
        <f>+A315+1</f>
        <v>45150</v>
      </c>
      <c r="B346" s="305"/>
      <c r="C346" s="305"/>
      <c r="D346" s="305"/>
      <c r="BI346" s="304">
        <f>+BI315+1</f>
        <v>45150</v>
      </c>
      <c r="BJ346" s="304"/>
      <c r="BK346" s="304"/>
      <c r="BL346" s="304"/>
    </row>
    <row r="347" spans="1:89" ht="13.8" thickBot="1" x14ac:dyDescent="0.3">
      <c r="AE347" t="s">
        <v>84</v>
      </c>
    </row>
    <row r="348" spans="1:89" ht="14.4" thickTop="1" thickBot="1" x14ac:dyDescent="0.3">
      <c r="A348" s="296" t="s">
        <v>0</v>
      </c>
      <c r="B348" s="298" t="s">
        <v>1</v>
      </c>
      <c r="C348" s="299"/>
      <c r="D348" s="298" t="s">
        <v>2</v>
      </c>
      <c r="E348" s="299"/>
      <c r="F348" s="298" t="s">
        <v>3</v>
      </c>
      <c r="G348" s="299"/>
      <c r="H348" s="298" t="s">
        <v>4</v>
      </c>
      <c r="I348" s="299"/>
      <c r="J348" s="298" t="s">
        <v>5</v>
      </c>
      <c r="K348" s="299"/>
      <c r="L348" s="298" t="s">
        <v>6</v>
      </c>
      <c r="M348" s="299"/>
      <c r="N348" s="298" t="s">
        <v>7</v>
      </c>
      <c r="O348" s="299"/>
      <c r="P348" s="298" t="s">
        <v>8</v>
      </c>
      <c r="Q348" s="299"/>
      <c r="R348" s="298" t="s">
        <v>9</v>
      </c>
      <c r="S348" s="299"/>
      <c r="T348" s="298" t="s">
        <v>10</v>
      </c>
      <c r="U348" s="299"/>
      <c r="V348" s="298" t="s">
        <v>11</v>
      </c>
      <c r="W348" s="299"/>
      <c r="X348" s="298" t="s">
        <v>12</v>
      </c>
      <c r="Y348" s="299"/>
      <c r="Z348" s="300" t="s">
        <v>40</v>
      </c>
      <c r="AA348" s="301"/>
      <c r="AB348" s="302" t="s">
        <v>41</v>
      </c>
      <c r="AC348" s="303"/>
      <c r="AE348" s="296" t="s">
        <v>0</v>
      </c>
      <c r="AF348" s="298" t="s">
        <v>1</v>
      </c>
      <c r="AG348" s="299"/>
      <c r="AH348" s="298" t="s">
        <v>2</v>
      </c>
      <c r="AI348" s="299"/>
      <c r="AJ348" s="298" t="s">
        <v>3</v>
      </c>
      <c r="AK348" s="299"/>
      <c r="AL348" s="298" t="s">
        <v>4</v>
      </c>
      <c r="AM348" s="299"/>
      <c r="AN348" s="298" t="s">
        <v>5</v>
      </c>
      <c r="AO348" s="299"/>
      <c r="AP348" s="298" t="s">
        <v>6</v>
      </c>
      <c r="AQ348" s="299"/>
      <c r="AR348" s="298" t="s">
        <v>7</v>
      </c>
      <c r="AS348" s="299"/>
      <c r="AT348" s="298" t="s">
        <v>8</v>
      </c>
      <c r="AU348" s="299"/>
      <c r="AV348" s="298" t="s">
        <v>9</v>
      </c>
      <c r="AW348" s="299"/>
      <c r="AX348" s="298" t="s">
        <v>10</v>
      </c>
      <c r="AY348" s="299"/>
      <c r="AZ348" s="298" t="s">
        <v>11</v>
      </c>
      <c r="BA348" s="299"/>
      <c r="BB348" s="298" t="s">
        <v>12</v>
      </c>
      <c r="BC348" s="299"/>
      <c r="BD348" s="300" t="s">
        <v>40</v>
      </c>
      <c r="BE348" s="301"/>
      <c r="BF348" s="302" t="s">
        <v>41</v>
      </c>
      <c r="BG348" s="303"/>
      <c r="BI348" s="296" t="s">
        <v>0</v>
      </c>
      <c r="BJ348" s="298" t="s">
        <v>1</v>
      </c>
      <c r="BK348" s="299"/>
      <c r="BL348" s="298" t="s">
        <v>2</v>
      </c>
      <c r="BM348" s="299"/>
      <c r="BN348" s="298" t="s">
        <v>3</v>
      </c>
      <c r="BO348" s="299"/>
      <c r="BP348" s="298" t="s">
        <v>4</v>
      </c>
      <c r="BQ348" s="299"/>
      <c r="BR348" s="298" t="s">
        <v>5</v>
      </c>
      <c r="BS348" s="299"/>
      <c r="BT348" s="298" t="s">
        <v>6</v>
      </c>
      <c r="BU348" s="299"/>
      <c r="BV348" s="298" t="s">
        <v>7</v>
      </c>
      <c r="BW348" s="299"/>
      <c r="BX348" s="298" t="s">
        <v>8</v>
      </c>
      <c r="BY348" s="299"/>
      <c r="BZ348" s="298" t="s">
        <v>9</v>
      </c>
      <c r="CA348" s="299"/>
      <c r="CB348" s="298" t="s">
        <v>10</v>
      </c>
      <c r="CC348" s="299"/>
      <c r="CD348" s="298" t="s">
        <v>11</v>
      </c>
      <c r="CE348" s="299"/>
      <c r="CF348" s="298" t="s">
        <v>12</v>
      </c>
      <c r="CG348" s="299"/>
      <c r="CH348" s="300" t="s">
        <v>40</v>
      </c>
      <c r="CI348" s="301"/>
      <c r="CJ348" s="298" t="s">
        <v>41</v>
      </c>
      <c r="CK348" s="299"/>
    </row>
    <row r="349" spans="1:89" ht="15" thickTop="1" thickBot="1" x14ac:dyDescent="0.35">
      <c r="A349" s="297"/>
      <c r="B349" s="111" t="s">
        <v>14</v>
      </c>
      <c r="C349" s="112" t="s">
        <v>15</v>
      </c>
      <c r="D349" s="113" t="s">
        <v>14</v>
      </c>
      <c r="E349" s="114" t="s">
        <v>15</v>
      </c>
      <c r="F349" s="111" t="s">
        <v>14</v>
      </c>
      <c r="G349" s="112" t="s">
        <v>15</v>
      </c>
      <c r="H349" s="113" t="s">
        <v>14</v>
      </c>
      <c r="I349" s="114" t="s">
        <v>15</v>
      </c>
      <c r="J349" s="111" t="s">
        <v>14</v>
      </c>
      <c r="K349" s="112" t="s">
        <v>15</v>
      </c>
      <c r="L349" s="113" t="s">
        <v>14</v>
      </c>
      <c r="M349" s="111" t="s">
        <v>15</v>
      </c>
      <c r="N349" s="115" t="s">
        <v>14</v>
      </c>
      <c r="O349" s="116" t="s">
        <v>15</v>
      </c>
      <c r="P349" s="111" t="s">
        <v>14</v>
      </c>
      <c r="Q349" s="112" t="s">
        <v>15</v>
      </c>
      <c r="R349" s="113" t="s">
        <v>14</v>
      </c>
      <c r="S349" s="114" t="s">
        <v>15</v>
      </c>
      <c r="T349" s="111" t="s">
        <v>14</v>
      </c>
      <c r="U349" s="112" t="s">
        <v>15</v>
      </c>
      <c r="V349" s="113" t="s">
        <v>14</v>
      </c>
      <c r="W349" s="114" t="s">
        <v>15</v>
      </c>
      <c r="X349" s="111" t="s">
        <v>14</v>
      </c>
      <c r="Y349" s="112" t="s">
        <v>15</v>
      </c>
      <c r="Z349" s="26" t="s">
        <v>14</v>
      </c>
      <c r="AA349" s="117" t="s">
        <v>15</v>
      </c>
      <c r="AB349" s="168" t="s">
        <v>14</v>
      </c>
      <c r="AC349" s="169" t="s">
        <v>15</v>
      </c>
      <c r="AE349" s="297"/>
      <c r="AF349" s="111" t="s">
        <v>14</v>
      </c>
      <c r="AG349" s="112" t="s">
        <v>15</v>
      </c>
      <c r="AH349" s="113" t="s">
        <v>14</v>
      </c>
      <c r="AI349" s="114" t="s">
        <v>15</v>
      </c>
      <c r="AJ349" s="111" t="s">
        <v>14</v>
      </c>
      <c r="AK349" s="112" t="s">
        <v>15</v>
      </c>
      <c r="AL349" s="113" t="s">
        <v>14</v>
      </c>
      <c r="AM349" s="114" t="s">
        <v>15</v>
      </c>
      <c r="AN349" s="111" t="s">
        <v>14</v>
      </c>
      <c r="AO349" s="112" t="s">
        <v>15</v>
      </c>
      <c r="AP349" s="113" t="s">
        <v>14</v>
      </c>
      <c r="AQ349" s="111" t="s">
        <v>15</v>
      </c>
      <c r="AR349" s="115" t="s">
        <v>14</v>
      </c>
      <c r="AS349" s="116" t="s">
        <v>15</v>
      </c>
      <c r="AT349" s="111" t="s">
        <v>14</v>
      </c>
      <c r="AU349" s="112" t="s">
        <v>15</v>
      </c>
      <c r="AV349" s="113" t="s">
        <v>14</v>
      </c>
      <c r="AW349" s="114" t="s">
        <v>15</v>
      </c>
      <c r="AX349" s="111" t="s">
        <v>14</v>
      </c>
      <c r="AY349" s="112" t="s">
        <v>15</v>
      </c>
      <c r="AZ349" s="113" t="s">
        <v>14</v>
      </c>
      <c r="BA349" s="114" t="s">
        <v>15</v>
      </c>
      <c r="BB349" s="111" t="s">
        <v>14</v>
      </c>
      <c r="BC349" s="112" t="s">
        <v>15</v>
      </c>
      <c r="BD349" s="26" t="s">
        <v>14</v>
      </c>
      <c r="BE349" s="117" t="s">
        <v>15</v>
      </c>
      <c r="BF349" s="168" t="s">
        <v>14</v>
      </c>
      <c r="BG349" s="169" t="s">
        <v>15</v>
      </c>
      <c r="BI349" s="297"/>
      <c r="BJ349" s="111" t="s">
        <v>14</v>
      </c>
      <c r="BK349" s="112" t="s">
        <v>15</v>
      </c>
      <c r="BL349" s="113" t="s">
        <v>14</v>
      </c>
      <c r="BM349" s="114" t="s">
        <v>15</v>
      </c>
      <c r="BN349" s="111" t="s">
        <v>14</v>
      </c>
      <c r="BO349" s="112" t="s">
        <v>15</v>
      </c>
      <c r="BP349" s="113" t="s">
        <v>14</v>
      </c>
      <c r="BQ349" s="114" t="s">
        <v>15</v>
      </c>
      <c r="BR349" s="111" t="s">
        <v>14</v>
      </c>
      <c r="BS349" s="112" t="s">
        <v>15</v>
      </c>
      <c r="BT349" s="113" t="s">
        <v>14</v>
      </c>
      <c r="BU349" s="111" t="s">
        <v>15</v>
      </c>
      <c r="BV349" s="115" t="s">
        <v>14</v>
      </c>
      <c r="BW349" s="116" t="s">
        <v>15</v>
      </c>
      <c r="BX349" s="111" t="s">
        <v>14</v>
      </c>
      <c r="BY349" s="112" t="s">
        <v>15</v>
      </c>
      <c r="BZ349" s="113" t="s">
        <v>14</v>
      </c>
      <c r="CA349" s="114" t="s">
        <v>15</v>
      </c>
      <c r="CB349" s="111" t="s">
        <v>14</v>
      </c>
      <c r="CC349" s="112" t="s">
        <v>15</v>
      </c>
      <c r="CD349" s="113" t="s">
        <v>14</v>
      </c>
      <c r="CE349" s="114" t="s">
        <v>15</v>
      </c>
      <c r="CF349" s="111" t="s">
        <v>14</v>
      </c>
      <c r="CG349" s="112" t="s">
        <v>15</v>
      </c>
      <c r="CH349" s="26" t="s">
        <v>14</v>
      </c>
      <c r="CI349" s="117" t="s">
        <v>15</v>
      </c>
      <c r="CJ349" s="115" t="s">
        <v>14</v>
      </c>
      <c r="CK349" s="116" t="s">
        <v>15</v>
      </c>
    </row>
    <row r="350" spans="1:89" ht="13.8" thickTop="1" x14ac:dyDescent="0.25">
      <c r="A350" s="119" t="s">
        <v>16</v>
      </c>
      <c r="B350" s="120"/>
      <c r="C350" s="177"/>
      <c r="D350" s="121"/>
      <c r="E350" s="172"/>
      <c r="F350" s="120"/>
      <c r="G350" s="122"/>
      <c r="H350" s="121"/>
      <c r="I350" s="172"/>
      <c r="J350" s="120"/>
      <c r="K350" s="122"/>
      <c r="L350" s="121"/>
      <c r="M350" s="120"/>
      <c r="N350" s="171"/>
      <c r="O350" s="173"/>
      <c r="P350" s="120"/>
      <c r="Q350" s="122"/>
      <c r="R350" s="121"/>
      <c r="S350" s="172"/>
      <c r="T350" s="120"/>
      <c r="U350" s="122"/>
      <c r="V350" s="121"/>
      <c r="W350" s="172"/>
      <c r="X350" s="120"/>
      <c r="Y350" s="122"/>
      <c r="Z350" s="21"/>
      <c r="AA350" s="176"/>
      <c r="AB350" s="162">
        <f t="shared" ref="AB350:AB373" si="1082">B350+D350+F350+H350+J350+L350+N350+P350+R350+T350+V350+X350+Z350</f>
        <v>0</v>
      </c>
      <c r="AC350" s="163">
        <f>C350+E350+G350+I350+K350+M350+O350+Q350+S350+U350+W350+Y350+AA350</f>
        <v>0</v>
      </c>
      <c r="AE350" s="254" t="str">
        <f>$AE$9</f>
        <v>07:00 - 07:59</v>
      </c>
      <c r="AF350" s="120">
        <f t="shared" ref="AF350:AO351" si="1083">SUMIF($A$9:$A$32,$AE350,B$350:B$373)</f>
        <v>2096</v>
      </c>
      <c r="AG350" s="177">
        <f t="shared" si="1083"/>
        <v>1636</v>
      </c>
      <c r="AH350" s="121">
        <f t="shared" si="1083"/>
        <v>971</v>
      </c>
      <c r="AI350" s="172">
        <f t="shared" si="1083"/>
        <v>868</v>
      </c>
      <c r="AJ350" s="120">
        <f t="shared" si="1083"/>
        <v>1991</v>
      </c>
      <c r="AK350" s="122">
        <f t="shared" si="1083"/>
        <v>1352</v>
      </c>
      <c r="AL350" s="121">
        <f t="shared" si="1083"/>
        <v>2520</v>
      </c>
      <c r="AM350" s="172">
        <f t="shared" si="1083"/>
        <v>2528</v>
      </c>
      <c r="AN350" s="120">
        <f t="shared" si="1083"/>
        <v>197</v>
      </c>
      <c r="AO350" s="122">
        <f t="shared" si="1083"/>
        <v>687</v>
      </c>
      <c r="AP350" s="121">
        <f t="shared" ref="AP350:AY351" si="1084">SUMIF($A$9:$A$32,$AE350,L$350:L$373)</f>
        <v>911</v>
      </c>
      <c r="AQ350" s="120">
        <f t="shared" si="1084"/>
        <v>1696</v>
      </c>
      <c r="AR350" s="171">
        <f t="shared" si="1084"/>
        <v>2308</v>
      </c>
      <c r="AS350" s="173">
        <f t="shared" si="1084"/>
        <v>2679</v>
      </c>
      <c r="AT350" s="120">
        <f t="shared" si="1084"/>
        <v>1367</v>
      </c>
      <c r="AU350" s="122">
        <f t="shared" si="1084"/>
        <v>1382</v>
      </c>
      <c r="AV350" s="121">
        <f t="shared" si="1084"/>
        <v>2193</v>
      </c>
      <c r="AW350" s="172">
        <f t="shared" si="1084"/>
        <v>1494</v>
      </c>
      <c r="AX350" s="120">
        <f t="shared" si="1084"/>
        <v>386</v>
      </c>
      <c r="AY350" s="122">
        <f t="shared" si="1084"/>
        <v>713</v>
      </c>
      <c r="AZ350" s="121">
        <f t="shared" ref="AZ350:BE351" si="1085">SUMIF($A$9:$A$32,$AE350,V$350:V$373)</f>
        <v>1155</v>
      </c>
      <c r="BA350" s="172">
        <f t="shared" si="1085"/>
        <v>1889</v>
      </c>
      <c r="BB350" s="120">
        <f t="shared" si="1085"/>
        <v>1292</v>
      </c>
      <c r="BC350" s="122">
        <f t="shared" si="1085"/>
        <v>1078</v>
      </c>
      <c r="BD350" s="21">
        <f t="shared" si="1085"/>
        <v>3221</v>
      </c>
      <c r="BE350" s="176">
        <f t="shared" si="1085"/>
        <v>2784</v>
      </c>
      <c r="BF350" s="162">
        <f>AF350+AH350+AJ350+AL350+AN350+AP350+AR350+AT350+AV350+AX350+AZ350+BB350+BD350</f>
        <v>20608</v>
      </c>
      <c r="BG350" s="163">
        <f>AG350+AI350+AK350+AM350+AO350+AQ350+AS350+AU350+AW350+AY350+BA350+BC350+BE350</f>
        <v>20786</v>
      </c>
      <c r="BI350" s="119" t="s">
        <v>16</v>
      </c>
      <c r="BJ350" s="290" t="e">
        <f>B350/$AB350</f>
        <v>#DIV/0!</v>
      </c>
      <c r="BK350" s="124" t="e">
        <f>C350/$AC350</f>
        <v>#DIV/0!</v>
      </c>
      <c r="BL350" s="125" t="e">
        <f t="shared" ref="BL350:BL373" si="1086">D350/$AB350</f>
        <v>#DIV/0!</v>
      </c>
      <c r="BM350" s="126" t="e">
        <f t="shared" ref="BM350:BM373" si="1087">E350/$AC350</f>
        <v>#DIV/0!</v>
      </c>
      <c r="BN350" s="123" t="e">
        <f t="shared" ref="BN350:BN373" si="1088">F350/$AB350</f>
        <v>#DIV/0!</v>
      </c>
      <c r="BO350" s="124" t="e">
        <f t="shared" ref="BO350:BO373" si="1089">G350/$AC350</f>
        <v>#DIV/0!</v>
      </c>
      <c r="BP350" s="125" t="e">
        <f t="shared" ref="BP350:BP373" si="1090">H350/$AB350</f>
        <v>#DIV/0!</v>
      </c>
      <c r="BQ350" s="126" t="e">
        <f t="shared" ref="BQ350:BQ373" si="1091">I350/$AC350</f>
        <v>#DIV/0!</v>
      </c>
      <c r="BR350" s="123" t="e">
        <f t="shared" ref="BR350:BR373" si="1092">J350/$AB350</f>
        <v>#DIV/0!</v>
      </c>
      <c r="BS350" s="124" t="e">
        <f t="shared" ref="BS350:BS373" si="1093">K350/$AC350</f>
        <v>#DIV/0!</v>
      </c>
      <c r="BT350" s="125" t="e">
        <f t="shared" ref="BT350:BT373" si="1094">L350/$AB350</f>
        <v>#DIV/0!</v>
      </c>
      <c r="BU350" s="123" t="e">
        <f t="shared" ref="BU350:BU373" si="1095">M350/$AC350</f>
        <v>#DIV/0!</v>
      </c>
      <c r="BV350" s="127" t="e">
        <f t="shared" ref="BV350:BV373" si="1096">N350/$AB350</f>
        <v>#DIV/0!</v>
      </c>
      <c r="BW350" s="128" t="e">
        <f t="shared" ref="BW350:BW373" si="1097">O350/$AC350</f>
        <v>#DIV/0!</v>
      </c>
      <c r="BX350" s="123" t="e">
        <f t="shared" ref="BX350:BX373" si="1098">P350/$AB350</f>
        <v>#DIV/0!</v>
      </c>
      <c r="BY350" s="124" t="e">
        <f t="shared" ref="BY350:BY373" si="1099">Q350/$AC350</f>
        <v>#DIV/0!</v>
      </c>
      <c r="BZ350" s="125" t="e">
        <f t="shared" ref="BZ350:BZ373" si="1100">R350/$AB350</f>
        <v>#DIV/0!</v>
      </c>
      <c r="CA350" s="126" t="e">
        <f t="shared" ref="CA350:CA373" si="1101">S350/$AC350</f>
        <v>#DIV/0!</v>
      </c>
      <c r="CB350" s="123" t="e">
        <f t="shared" ref="CB350:CB373" si="1102">T350/$AB350</f>
        <v>#DIV/0!</v>
      </c>
      <c r="CC350" s="124" t="e">
        <f t="shared" ref="CC350:CC373" si="1103">U350/$AC350</f>
        <v>#DIV/0!</v>
      </c>
      <c r="CD350" s="125" t="e">
        <f t="shared" ref="CD350:CD373" si="1104">V350/$AB350</f>
        <v>#DIV/0!</v>
      </c>
      <c r="CE350" s="126" t="e">
        <f t="shared" ref="CE350:CE373" si="1105">W350/$AC350</f>
        <v>#DIV/0!</v>
      </c>
      <c r="CF350" s="123" t="e">
        <f t="shared" ref="CF350:CF373" si="1106">X350/$AB350</f>
        <v>#DIV/0!</v>
      </c>
      <c r="CG350" s="124" t="e">
        <f t="shared" ref="CG350:CG373" si="1107">Y350/$AC350</f>
        <v>#DIV/0!</v>
      </c>
      <c r="CH350" s="123" t="e">
        <f t="shared" ref="CH350:CH373" si="1108">Z350/$AB350</f>
        <v>#DIV/0!</v>
      </c>
      <c r="CI350" s="124" t="e">
        <f t="shared" ref="CI350:CI373" si="1109">AA350/$AC350</f>
        <v>#DIV/0!</v>
      </c>
      <c r="CJ350" s="129">
        <f t="shared" ref="CJ350" si="1110">AB350/AB374</f>
        <v>0</v>
      </c>
      <c r="CK350" s="130">
        <f t="shared" ref="CK350" si="1111">AC350/AC374</f>
        <v>0</v>
      </c>
    </row>
    <row r="351" spans="1:89" x14ac:dyDescent="0.25">
      <c r="A351" s="131" t="s">
        <v>17</v>
      </c>
      <c r="B351" s="180">
        <v>272</v>
      </c>
      <c r="C351" s="181">
        <v>0</v>
      </c>
      <c r="D351" s="182">
        <v>239</v>
      </c>
      <c r="E351" s="183">
        <v>0</v>
      </c>
      <c r="F351" s="180">
        <v>437</v>
      </c>
      <c r="G351" s="184">
        <v>6</v>
      </c>
      <c r="H351" s="182">
        <v>385</v>
      </c>
      <c r="I351" s="183">
        <v>43</v>
      </c>
      <c r="J351" s="180">
        <v>6</v>
      </c>
      <c r="K351" s="184">
        <v>30</v>
      </c>
      <c r="L351" s="182">
        <v>29</v>
      </c>
      <c r="M351" s="180">
        <v>66</v>
      </c>
      <c r="N351" s="185">
        <v>142</v>
      </c>
      <c r="O351" s="186">
        <v>96</v>
      </c>
      <c r="P351" s="180">
        <v>87</v>
      </c>
      <c r="Q351" s="184">
        <v>51</v>
      </c>
      <c r="R351" s="182">
        <v>34</v>
      </c>
      <c r="S351" s="183">
        <v>57</v>
      </c>
      <c r="T351" s="180">
        <v>0</v>
      </c>
      <c r="U351" s="184">
        <v>0</v>
      </c>
      <c r="V351" s="182">
        <v>10</v>
      </c>
      <c r="W351" s="183">
        <v>0</v>
      </c>
      <c r="X351" s="180">
        <v>3</v>
      </c>
      <c r="Y351" s="184">
        <v>0</v>
      </c>
      <c r="Z351" s="182">
        <v>0</v>
      </c>
      <c r="AA351" s="180">
        <v>0</v>
      </c>
      <c r="AB351" s="162">
        <f t="shared" si="1082"/>
        <v>1644</v>
      </c>
      <c r="AC351" s="165">
        <f t="shared" ref="AC351:AC373" si="1112">SUM(C351,E351,G351,I351,K351,M351,O351,Q351,S351,U351,W351,Y351,AA351)</f>
        <v>349</v>
      </c>
      <c r="AE351" s="256" t="str">
        <f>$AE$10</f>
        <v>08:00 - 08:59</v>
      </c>
      <c r="AF351" s="120">
        <f t="shared" si="1083"/>
        <v>2029</v>
      </c>
      <c r="AG351" s="181">
        <f t="shared" si="1083"/>
        <v>1649</v>
      </c>
      <c r="AH351" s="182">
        <f t="shared" si="1083"/>
        <v>920</v>
      </c>
      <c r="AI351" s="183">
        <f t="shared" si="1083"/>
        <v>770</v>
      </c>
      <c r="AJ351" s="180">
        <f t="shared" si="1083"/>
        <v>1779</v>
      </c>
      <c r="AK351" s="184">
        <f t="shared" si="1083"/>
        <v>1038</v>
      </c>
      <c r="AL351" s="182">
        <f t="shared" si="1083"/>
        <v>2587</v>
      </c>
      <c r="AM351" s="183">
        <f t="shared" si="1083"/>
        <v>2336</v>
      </c>
      <c r="AN351" s="180">
        <f t="shared" si="1083"/>
        <v>186</v>
      </c>
      <c r="AO351" s="184">
        <f t="shared" si="1083"/>
        <v>571</v>
      </c>
      <c r="AP351" s="182">
        <f t="shared" si="1084"/>
        <v>780</v>
      </c>
      <c r="AQ351" s="180">
        <f t="shared" si="1084"/>
        <v>1660</v>
      </c>
      <c r="AR351" s="185">
        <f t="shared" si="1084"/>
        <v>2128</v>
      </c>
      <c r="AS351" s="186">
        <f t="shared" si="1084"/>
        <v>2678</v>
      </c>
      <c r="AT351" s="180">
        <f t="shared" si="1084"/>
        <v>1281</v>
      </c>
      <c r="AU351" s="184">
        <f t="shared" si="1084"/>
        <v>1093</v>
      </c>
      <c r="AV351" s="182">
        <f t="shared" si="1084"/>
        <v>2022</v>
      </c>
      <c r="AW351" s="183">
        <f t="shared" si="1084"/>
        <v>1336</v>
      </c>
      <c r="AX351" s="180">
        <f t="shared" si="1084"/>
        <v>258</v>
      </c>
      <c r="AY351" s="184">
        <f t="shared" si="1084"/>
        <v>494</v>
      </c>
      <c r="AZ351" s="182">
        <f t="shared" si="1085"/>
        <v>959</v>
      </c>
      <c r="BA351" s="183">
        <f t="shared" si="1085"/>
        <v>2001</v>
      </c>
      <c r="BB351" s="180">
        <f t="shared" si="1085"/>
        <v>1184</v>
      </c>
      <c r="BC351" s="184">
        <f t="shared" si="1085"/>
        <v>888</v>
      </c>
      <c r="BD351" s="182">
        <f t="shared" si="1085"/>
        <v>2779</v>
      </c>
      <c r="BE351" s="180">
        <f t="shared" si="1085"/>
        <v>2720</v>
      </c>
      <c r="BF351" s="164">
        <f>SUM(AF351,AH351,AJ351,AL351,AN351,AP351,AR351,AT351,AV351,AX351,AZ351,BB351,BD351)</f>
        <v>18892</v>
      </c>
      <c r="BG351" s="165">
        <f>SUM(AG351,AI351,AK351,AM351,AO351,AQ351,AS351,AU351,AW351,AY351,BA351,BC351,BE351)</f>
        <v>19234</v>
      </c>
      <c r="BI351" s="131" t="s">
        <v>17</v>
      </c>
      <c r="BJ351" s="123">
        <f t="shared" ref="BJ351:BJ373" si="1113">B351/$AB351</f>
        <v>0.16545012165450121</v>
      </c>
      <c r="BK351" s="124">
        <f t="shared" ref="BK351:BK373" si="1114">C351/$AC351</f>
        <v>0</v>
      </c>
      <c r="BL351" s="125">
        <f t="shared" si="1086"/>
        <v>0.14537712895377128</v>
      </c>
      <c r="BM351" s="126">
        <f t="shared" si="1087"/>
        <v>0</v>
      </c>
      <c r="BN351" s="123">
        <f t="shared" si="1088"/>
        <v>0.26581508515815083</v>
      </c>
      <c r="BO351" s="124">
        <f t="shared" si="1089"/>
        <v>1.7191977077363897E-2</v>
      </c>
      <c r="BP351" s="125">
        <f t="shared" si="1090"/>
        <v>0.23418491484184914</v>
      </c>
      <c r="BQ351" s="126">
        <f t="shared" si="1091"/>
        <v>0.12320916905444126</v>
      </c>
      <c r="BR351" s="123">
        <f t="shared" si="1092"/>
        <v>3.6496350364963502E-3</v>
      </c>
      <c r="BS351" s="124">
        <f t="shared" si="1093"/>
        <v>8.5959885386819479E-2</v>
      </c>
      <c r="BT351" s="125">
        <f t="shared" si="1094"/>
        <v>1.7639902676399026E-2</v>
      </c>
      <c r="BU351" s="123">
        <f t="shared" si="1095"/>
        <v>0.18911174785100288</v>
      </c>
      <c r="BV351" s="127">
        <f t="shared" si="1096"/>
        <v>8.6374695863746964E-2</v>
      </c>
      <c r="BW351" s="128">
        <f t="shared" si="1097"/>
        <v>0.27507163323782235</v>
      </c>
      <c r="BX351" s="123">
        <f t="shared" si="1098"/>
        <v>5.2919708029197078E-2</v>
      </c>
      <c r="BY351" s="124">
        <f t="shared" si="1099"/>
        <v>0.14613180515759314</v>
      </c>
      <c r="BZ351" s="125">
        <f t="shared" si="1100"/>
        <v>2.0681265206812651E-2</v>
      </c>
      <c r="CA351" s="126">
        <f t="shared" si="1101"/>
        <v>0.16332378223495703</v>
      </c>
      <c r="CB351" s="123">
        <f t="shared" si="1102"/>
        <v>0</v>
      </c>
      <c r="CC351" s="124">
        <f t="shared" si="1103"/>
        <v>0</v>
      </c>
      <c r="CD351" s="125">
        <f t="shared" si="1104"/>
        <v>6.082725060827251E-3</v>
      </c>
      <c r="CE351" s="126">
        <f t="shared" si="1105"/>
        <v>0</v>
      </c>
      <c r="CF351" s="123">
        <f t="shared" si="1106"/>
        <v>1.8248175182481751E-3</v>
      </c>
      <c r="CG351" s="124">
        <f t="shared" si="1107"/>
        <v>0</v>
      </c>
      <c r="CH351" s="125">
        <f t="shared" si="1108"/>
        <v>0</v>
      </c>
      <c r="CI351" s="123">
        <f t="shared" si="1109"/>
        <v>0</v>
      </c>
      <c r="CJ351" s="129">
        <f t="shared" ref="CJ351" si="1115">AB351/AB374</f>
        <v>4.9847939527536134E-3</v>
      </c>
      <c r="CK351" s="130">
        <f t="shared" ref="CK351" si="1116">AC351/AC374</f>
        <v>1.0618876650642002E-3</v>
      </c>
    </row>
    <row r="352" spans="1:89" ht="13.8" thickBot="1" x14ac:dyDescent="0.3">
      <c r="A352" s="139" t="s">
        <v>18</v>
      </c>
      <c r="B352" s="187">
        <v>1238</v>
      </c>
      <c r="C352" s="188">
        <v>523</v>
      </c>
      <c r="D352" s="189">
        <v>928</v>
      </c>
      <c r="E352" s="190">
        <v>243</v>
      </c>
      <c r="F352" s="187">
        <v>1756</v>
      </c>
      <c r="G352" s="191">
        <v>535</v>
      </c>
      <c r="H352" s="189">
        <v>1635</v>
      </c>
      <c r="I352" s="190">
        <v>856</v>
      </c>
      <c r="J352" s="187">
        <v>66</v>
      </c>
      <c r="K352" s="191">
        <v>262</v>
      </c>
      <c r="L352" s="189">
        <v>492</v>
      </c>
      <c r="M352" s="187">
        <v>736</v>
      </c>
      <c r="N352" s="192">
        <v>1536</v>
      </c>
      <c r="O352" s="193">
        <v>1360</v>
      </c>
      <c r="P352" s="187">
        <v>904</v>
      </c>
      <c r="Q352" s="191">
        <v>759</v>
      </c>
      <c r="R352" s="189">
        <v>1124</v>
      </c>
      <c r="S352" s="190">
        <v>876</v>
      </c>
      <c r="T352" s="187">
        <v>127</v>
      </c>
      <c r="U352" s="191">
        <v>444</v>
      </c>
      <c r="V352" s="189">
        <v>750</v>
      </c>
      <c r="W352" s="190">
        <v>949</v>
      </c>
      <c r="X352" s="187">
        <v>705</v>
      </c>
      <c r="Y352" s="191">
        <v>602</v>
      </c>
      <c r="Z352" s="189">
        <v>1897</v>
      </c>
      <c r="AA352" s="187">
        <v>1467</v>
      </c>
      <c r="AB352" s="162">
        <f t="shared" si="1082"/>
        <v>13158</v>
      </c>
      <c r="AC352" s="165">
        <f t="shared" si="1112"/>
        <v>9612</v>
      </c>
      <c r="AE352" s="254"/>
      <c r="AF352" s="120"/>
      <c r="AG352" s="188"/>
      <c r="AH352" s="189"/>
      <c r="AI352" s="190"/>
      <c r="AJ352" s="187"/>
      <c r="AK352" s="191"/>
      <c r="AL352" s="189"/>
      <c r="AM352" s="190"/>
      <c r="AN352" s="187"/>
      <c r="AO352" s="191"/>
      <c r="AP352" s="189"/>
      <c r="AQ352" s="187"/>
      <c r="AR352" s="192"/>
      <c r="AS352" s="193"/>
      <c r="AT352" s="187"/>
      <c r="AU352" s="191"/>
      <c r="AV352" s="189"/>
      <c r="AW352" s="190"/>
      <c r="AX352" s="187"/>
      <c r="AY352" s="191"/>
      <c r="AZ352" s="189"/>
      <c r="BA352" s="190"/>
      <c r="BB352" s="187"/>
      <c r="BC352" s="191"/>
      <c r="BD352" s="189"/>
      <c r="BE352" s="187"/>
      <c r="BF352" s="164"/>
      <c r="BG352" s="165"/>
      <c r="BI352" s="139" t="s">
        <v>18</v>
      </c>
      <c r="BJ352" s="123">
        <f t="shared" si="1113"/>
        <v>9.4087247302021587E-2</v>
      </c>
      <c r="BK352" s="124">
        <f t="shared" si="1114"/>
        <v>5.4411152725759471E-2</v>
      </c>
      <c r="BL352" s="125">
        <f t="shared" si="1086"/>
        <v>7.052743578051375E-2</v>
      </c>
      <c r="BM352" s="126">
        <f t="shared" si="1087"/>
        <v>2.5280898876404494E-2</v>
      </c>
      <c r="BN352" s="123">
        <f t="shared" si="1088"/>
        <v>0.13345493236054112</v>
      </c>
      <c r="BO352" s="124">
        <f t="shared" si="1089"/>
        <v>5.5659592176446109E-2</v>
      </c>
      <c r="BP352" s="125">
        <f t="shared" si="1090"/>
        <v>0.12425900592795258</v>
      </c>
      <c r="BQ352" s="126">
        <f t="shared" si="1091"/>
        <v>8.9055347482313779E-2</v>
      </c>
      <c r="BR352" s="123">
        <f t="shared" si="1092"/>
        <v>5.0159598723210214E-3</v>
      </c>
      <c r="BS352" s="124">
        <f t="shared" si="1093"/>
        <v>2.725759467332501E-2</v>
      </c>
      <c r="BT352" s="125">
        <f t="shared" si="1094"/>
        <v>3.7391700866393068E-2</v>
      </c>
      <c r="BU352" s="123">
        <f t="shared" si="1095"/>
        <v>7.6570952975447359E-2</v>
      </c>
      <c r="BV352" s="127">
        <f t="shared" si="1096"/>
        <v>0.11673506611947104</v>
      </c>
      <c r="BW352" s="128">
        <f t="shared" si="1097"/>
        <v>0.14148980441115272</v>
      </c>
      <c r="BX352" s="123">
        <f t="shared" si="1098"/>
        <v>6.8703450372397015E-2</v>
      </c>
      <c r="BY352" s="124">
        <f t="shared" si="1099"/>
        <v>7.8963795255930086E-2</v>
      </c>
      <c r="BZ352" s="125">
        <f t="shared" si="1100"/>
        <v>8.5423316613467096E-2</v>
      </c>
      <c r="CA352" s="126">
        <f t="shared" si="1101"/>
        <v>9.1136079900124844E-2</v>
      </c>
      <c r="CB352" s="123">
        <f t="shared" si="1102"/>
        <v>9.6519227846177235E-3</v>
      </c>
      <c r="CC352" s="124">
        <f t="shared" si="1103"/>
        <v>4.6192259675405745E-2</v>
      </c>
      <c r="CD352" s="125">
        <f t="shared" si="1104"/>
        <v>5.699954400364797E-2</v>
      </c>
      <c r="CE352" s="126">
        <f t="shared" si="1105"/>
        <v>9.8730753225135248E-2</v>
      </c>
      <c r="CF352" s="123">
        <f t="shared" si="1106"/>
        <v>5.3579571363429092E-2</v>
      </c>
      <c r="CG352" s="124">
        <f t="shared" si="1107"/>
        <v>6.2630045776113197E-2</v>
      </c>
      <c r="CH352" s="125">
        <f t="shared" si="1108"/>
        <v>0.14417084663322693</v>
      </c>
      <c r="CI352" s="123">
        <f t="shared" si="1109"/>
        <v>0.15262172284644196</v>
      </c>
      <c r="CJ352" s="129">
        <f t="shared" ref="CJ352" si="1117">AB352/AB374</f>
        <v>3.9896544300688591E-2</v>
      </c>
      <c r="CK352" s="130">
        <f t="shared" ref="CK352" si="1118">AC352/AC374</f>
        <v>2.9246029331223757E-2</v>
      </c>
    </row>
    <row r="353" spans="1:89" ht="14.4" thickTop="1" thickBot="1" x14ac:dyDescent="0.3">
      <c r="A353" s="131" t="s">
        <v>19</v>
      </c>
      <c r="B353" s="180">
        <v>1832</v>
      </c>
      <c r="C353" s="181">
        <v>1505</v>
      </c>
      <c r="D353" s="182">
        <v>1047</v>
      </c>
      <c r="E353" s="183">
        <v>665</v>
      </c>
      <c r="F353" s="180">
        <v>2266</v>
      </c>
      <c r="G353" s="184">
        <v>1298</v>
      </c>
      <c r="H353" s="182">
        <v>2539</v>
      </c>
      <c r="I353" s="183">
        <v>2055</v>
      </c>
      <c r="J353" s="180">
        <v>157</v>
      </c>
      <c r="K353" s="184">
        <v>588</v>
      </c>
      <c r="L353" s="182">
        <v>868</v>
      </c>
      <c r="M353" s="180">
        <v>1463</v>
      </c>
      <c r="N353" s="185">
        <v>2512</v>
      </c>
      <c r="O353" s="186">
        <v>2713</v>
      </c>
      <c r="P353" s="180">
        <v>1466</v>
      </c>
      <c r="Q353" s="184">
        <v>1549</v>
      </c>
      <c r="R353" s="182">
        <v>2003</v>
      </c>
      <c r="S353" s="183">
        <v>1554</v>
      </c>
      <c r="T353" s="180">
        <v>359</v>
      </c>
      <c r="U353" s="184">
        <v>733</v>
      </c>
      <c r="V353" s="182">
        <v>1280</v>
      </c>
      <c r="W353" s="183">
        <v>1876</v>
      </c>
      <c r="X353" s="180">
        <v>1321</v>
      </c>
      <c r="Y353" s="184">
        <v>925</v>
      </c>
      <c r="Z353" s="182">
        <v>2749</v>
      </c>
      <c r="AA353" s="180">
        <v>2402</v>
      </c>
      <c r="AB353" s="162">
        <f t="shared" si="1082"/>
        <v>20399</v>
      </c>
      <c r="AC353" s="165">
        <f t="shared" si="1112"/>
        <v>19326</v>
      </c>
      <c r="AE353" s="251" t="s">
        <v>13</v>
      </c>
      <c r="AF353" s="14">
        <f t="shared" ref="AF353:BG353" si="1119">SUM(AF350:AF352)</f>
        <v>4125</v>
      </c>
      <c r="AG353" s="1">
        <f t="shared" si="1119"/>
        <v>3285</v>
      </c>
      <c r="AH353" s="14">
        <f t="shared" si="1119"/>
        <v>1891</v>
      </c>
      <c r="AI353" s="1">
        <f t="shared" si="1119"/>
        <v>1638</v>
      </c>
      <c r="AJ353" s="14">
        <f t="shared" si="1119"/>
        <v>3770</v>
      </c>
      <c r="AK353" s="1">
        <f t="shared" si="1119"/>
        <v>2390</v>
      </c>
      <c r="AL353" s="14">
        <f t="shared" si="1119"/>
        <v>5107</v>
      </c>
      <c r="AM353" s="1">
        <f t="shared" si="1119"/>
        <v>4864</v>
      </c>
      <c r="AN353" s="14">
        <f t="shared" si="1119"/>
        <v>383</v>
      </c>
      <c r="AO353" s="1">
        <f t="shared" si="1119"/>
        <v>1258</v>
      </c>
      <c r="AP353" s="14">
        <f t="shared" si="1119"/>
        <v>1691</v>
      </c>
      <c r="AQ353" s="1">
        <f t="shared" si="1119"/>
        <v>3356</v>
      </c>
      <c r="AR353" s="14">
        <f t="shared" si="1119"/>
        <v>4436</v>
      </c>
      <c r="AS353" s="1">
        <f t="shared" si="1119"/>
        <v>5357</v>
      </c>
      <c r="AT353" s="14">
        <f t="shared" si="1119"/>
        <v>2648</v>
      </c>
      <c r="AU353" s="1">
        <f t="shared" si="1119"/>
        <v>2475</v>
      </c>
      <c r="AV353" s="14">
        <f t="shared" si="1119"/>
        <v>4215</v>
      </c>
      <c r="AW353" s="1">
        <f t="shared" si="1119"/>
        <v>2830</v>
      </c>
      <c r="AX353" s="14">
        <f t="shared" si="1119"/>
        <v>644</v>
      </c>
      <c r="AY353" s="1">
        <f t="shared" si="1119"/>
        <v>1207</v>
      </c>
      <c r="AZ353" s="14">
        <f t="shared" si="1119"/>
        <v>2114</v>
      </c>
      <c r="BA353" s="1">
        <f t="shared" si="1119"/>
        <v>3890</v>
      </c>
      <c r="BB353" s="14">
        <f t="shared" si="1119"/>
        <v>2476</v>
      </c>
      <c r="BC353" s="1">
        <f t="shared" si="1119"/>
        <v>1966</v>
      </c>
      <c r="BD353" s="14">
        <f t="shared" si="1119"/>
        <v>6000</v>
      </c>
      <c r="BE353" s="1">
        <f t="shared" si="1119"/>
        <v>5504</v>
      </c>
      <c r="BF353" s="166">
        <f t="shared" si="1119"/>
        <v>39500</v>
      </c>
      <c r="BG353" s="167">
        <f t="shared" si="1119"/>
        <v>40020</v>
      </c>
      <c r="BI353" s="131" t="s">
        <v>19</v>
      </c>
      <c r="BJ353" s="123">
        <f t="shared" si="1113"/>
        <v>8.980832393744792E-2</v>
      </c>
      <c r="BK353" s="124">
        <f t="shared" si="1114"/>
        <v>7.7874366138880269E-2</v>
      </c>
      <c r="BL353" s="125">
        <f t="shared" si="1086"/>
        <v>5.1326045394382076E-2</v>
      </c>
      <c r="BM353" s="126">
        <f t="shared" si="1087"/>
        <v>3.440960364276105E-2</v>
      </c>
      <c r="BN353" s="123">
        <f t="shared" si="1088"/>
        <v>0.11108387666062061</v>
      </c>
      <c r="BO353" s="124">
        <f t="shared" si="1089"/>
        <v>6.7163406809479465E-2</v>
      </c>
      <c r="BP353" s="125">
        <f t="shared" si="1090"/>
        <v>0.12446688563164861</v>
      </c>
      <c r="BQ353" s="126">
        <f t="shared" si="1091"/>
        <v>0.10633343682086309</v>
      </c>
      <c r="BR353" s="123">
        <f t="shared" si="1092"/>
        <v>7.6964557086131669E-3</v>
      </c>
      <c r="BS353" s="124">
        <f t="shared" si="1093"/>
        <v>3.0425333747283453E-2</v>
      </c>
      <c r="BT353" s="125">
        <f t="shared" si="1094"/>
        <v>4.2551105446345411E-2</v>
      </c>
      <c r="BU353" s="123">
        <f t="shared" si="1095"/>
        <v>7.5701128014074304E-2</v>
      </c>
      <c r="BV353" s="127">
        <f t="shared" si="1096"/>
        <v>0.12314329133781067</v>
      </c>
      <c r="BW353" s="128">
        <f t="shared" si="1097"/>
        <v>0.14038083410948982</v>
      </c>
      <c r="BX353" s="123">
        <f t="shared" si="1098"/>
        <v>7.1866267954311489E-2</v>
      </c>
      <c r="BY353" s="124">
        <f t="shared" si="1099"/>
        <v>8.0151091793438892E-2</v>
      </c>
      <c r="BZ353" s="125">
        <f t="shared" si="1100"/>
        <v>9.8191087798421492E-2</v>
      </c>
      <c r="CA353" s="126">
        <f t="shared" si="1101"/>
        <v>8.0409810617820557E-2</v>
      </c>
      <c r="CB353" s="123">
        <f t="shared" si="1102"/>
        <v>1.7598901906956222E-2</v>
      </c>
      <c r="CC353" s="124">
        <f t="shared" si="1103"/>
        <v>3.7928179654351649E-2</v>
      </c>
      <c r="CD353" s="125">
        <f t="shared" si="1104"/>
        <v>6.2748173930094617E-2</v>
      </c>
      <c r="CE353" s="126">
        <f t="shared" si="1105"/>
        <v>9.707130290799959E-2</v>
      </c>
      <c r="CF353" s="123">
        <f t="shared" si="1106"/>
        <v>6.4758076376292953E-2</v>
      </c>
      <c r="CG353" s="124">
        <f t="shared" si="1107"/>
        <v>4.7862982510607471E-2</v>
      </c>
      <c r="CH353" s="125">
        <f t="shared" si="1108"/>
        <v>0.13476150791705477</v>
      </c>
      <c r="CI353" s="123">
        <f t="shared" si="1109"/>
        <v>0.12428852323295043</v>
      </c>
      <c r="CJ353" s="129">
        <f t="shared" ref="CJ353" si="1120">AB353/AB374</f>
        <v>6.1852075329818103E-2</v>
      </c>
      <c r="CK353" s="130">
        <f t="shared" ref="CK353" si="1121">AC353/AC374</f>
        <v>5.8802409785188338E-2</v>
      </c>
    </row>
    <row r="354" spans="1:89" ht="13.8" thickTop="1" x14ac:dyDescent="0.25">
      <c r="A354" s="139" t="s">
        <v>20</v>
      </c>
      <c r="B354" s="266">
        <v>2096</v>
      </c>
      <c r="C354" s="267">
        <v>1636</v>
      </c>
      <c r="D354" s="268">
        <v>971</v>
      </c>
      <c r="E354" s="269">
        <v>868</v>
      </c>
      <c r="F354" s="266">
        <v>1991</v>
      </c>
      <c r="G354" s="270">
        <v>1352</v>
      </c>
      <c r="H354" s="268">
        <v>2520</v>
      </c>
      <c r="I354" s="269">
        <v>2528</v>
      </c>
      <c r="J354" s="266">
        <v>197</v>
      </c>
      <c r="K354" s="270">
        <v>687</v>
      </c>
      <c r="L354" s="268">
        <v>911</v>
      </c>
      <c r="M354" s="266">
        <v>1696</v>
      </c>
      <c r="N354" s="271">
        <v>2308</v>
      </c>
      <c r="O354" s="272">
        <v>2679</v>
      </c>
      <c r="P354" s="266">
        <v>1367</v>
      </c>
      <c r="Q354" s="270">
        <v>1382</v>
      </c>
      <c r="R354" s="268">
        <v>2193</v>
      </c>
      <c r="S354" s="269">
        <v>1494</v>
      </c>
      <c r="T354" s="266">
        <v>386</v>
      </c>
      <c r="U354" s="270">
        <v>713</v>
      </c>
      <c r="V354" s="268">
        <v>1155</v>
      </c>
      <c r="W354" s="269">
        <v>1889</v>
      </c>
      <c r="X354" s="266">
        <v>1292</v>
      </c>
      <c r="Y354" s="270">
        <v>1078</v>
      </c>
      <c r="Z354" s="268">
        <v>3221</v>
      </c>
      <c r="AA354" s="266">
        <v>2784</v>
      </c>
      <c r="AB354" s="162">
        <f t="shared" si="1082"/>
        <v>20608</v>
      </c>
      <c r="AC354" s="165">
        <f t="shared" si="1112"/>
        <v>20786</v>
      </c>
      <c r="BI354" s="139" t="s">
        <v>20</v>
      </c>
      <c r="BJ354" s="123">
        <f t="shared" si="1113"/>
        <v>0.10170807453416149</v>
      </c>
      <c r="BK354" s="124">
        <f t="shared" si="1114"/>
        <v>7.8706821899355336E-2</v>
      </c>
      <c r="BL354" s="125">
        <f t="shared" si="1086"/>
        <v>4.7117624223602488E-2</v>
      </c>
      <c r="BM354" s="126">
        <f t="shared" si="1087"/>
        <v>4.1758876166650631E-2</v>
      </c>
      <c r="BN354" s="123">
        <f t="shared" si="1088"/>
        <v>9.6612965838509313E-2</v>
      </c>
      <c r="BO354" s="124">
        <f t="shared" si="1089"/>
        <v>6.5043779466948906E-2</v>
      </c>
      <c r="BP354" s="125">
        <f t="shared" si="1090"/>
        <v>0.12228260869565218</v>
      </c>
      <c r="BQ354" s="126">
        <f t="shared" si="1091"/>
        <v>0.12162032137015298</v>
      </c>
      <c r="BR354" s="123">
        <f t="shared" si="1092"/>
        <v>9.559394409937888E-3</v>
      </c>
      <c r="BS354" s="124">
        <f t="shared" si="1093"/>
        <v>3.3051092081208502E-2</v>
      </c>
      <c r="BT354" s="125">
        <f t="shared" si="1094"/>
        <v>4.4206133540372672E-2</v>
      </c>
      <c r="BU354" s="123">
        <f t="shared" si="1095"/>
        <v>8.1593380159722895E-2</v>
      </c>
      <c r="BV354" s="127">
        <f t="shared" si="1096"/>
        <v>0.11199534161490683</v>
      </c>
      <c r="BW354" s="128">
        <f t="shared" si="1097"/>
        <v>0.12888482632541134</v>
      </c>
      <c r="BX354" s="123">
        <f t="shared" si="1098"/>
        <v>6.6333462732919249E-2</v>
      </c>
      <c r="BY354" s="124">
        <f t="shared" si="1099"/>
        <v>6.6487058597132692E-2</v>
      </c>
      <c r="BZ354" s="125">
        <f t="shared" si="1100"/>
        <v>0.1064149844720497</v>
      </c>
      <c r="CA354" s="126">
        <f t="shared" si="1101"/>
        <v>7.1875300683152121E-2</v>
      </c>
      <c r="CB354" s="123">
        <f t="shared" si="1102"/>
        <v>1.87305900621118E-2</v>
      </c>
      <c r="CC354" s="124">
        <f t="shared" si="1103"/>
        <v>3.4301933994034445E-2</v>
      </c>
      <c r="CD354" s="125">
        <f t="shared" si="1104"/>
        <v>5.6046195652173912E-2</v>
      </c>
      <c r="CE354" s="126">
        <f t="shared" si="1105"/>
        <v>9.087847589723852E-2</v>
      </c>
      <c r="CF354" s="123">
        <f t="shared" si="1106"/>
        <v>6.2694099378881984E-2</v>
      </c>
      <c r="CG354" s="124">
        <f t="shared" si="1107"/>
        <v>5.1861830077937071E-2</v>
      </c>
      <c r="CH354" s="125">
        <f t="shared" si="1108"/>
        <v>0.15629852484472051</v>
      </c>
      <c r="CI354" s="123">
        <f t="shared" si="1109"/>
        <v>0.13393630328105455</v>
      </c>
      <c r="CJ354" s="129">
        <f t="shared" ref="CJ354" si="1122">AB354/AB374</f>
        <v>6.2485786969797119E-2</v>
      </c>
      <c r="CK354" s="130">
        <f t="shared" ref="CK354" si="1123">AC354/AC374</f>
        <v>6.3244690561674685E-2</v>
      </c>
    </row>
    <row r="355" spans="1:89" ht="13.8" thickBot="1" x14ac:dyDescent="0.3">
      <c r="A355" s="131" t="s">
        <v>21</v>
      </c>
      <c r="B355" s="273">
        <v>2029</v>
      </c>
      <c r="C355" s="274">
        <v>1649</v>
      </c>
      <c r="D355" s="275">
        <v>920</v>
      </c>
      <c r="E355" s="276">
        <v>770</v>
      </c>
      <c r="F355" s="273">
        <v>1779</v>
      </c>
      <c r="G355" s="277">
        <v>1038</v>
      </c>
      <c r="H355" s="275">
        <v>2587</v>
      </c>
      <c r="I355" s="276">
        <v>2336</v>
      </c>
      <c r="J355" s="273">
        <v>186</v>
      </c>
      <c r="K355" s="277">
        <v>571</v>
      </c>
      <c r="L355" s="275">
        <v>780</v>
      </c>
      <c r="M355" s="273">
        <v>1660</v>
      </c>
      <c r="N355" s="278">
        <v>2128</v>
      </c>
      <c r="O355" s="279">
        <v>2678</v>
      </c>
      <c r="P355" s="273">
        <v>1281</v>
      </c>
      <c r="Q355" s="277">
        <v>1093</v>
      </c>
      <c r="R355" s="275">
        <v>2022</v>
      </c>
      <c r="S355" s="276">
        <v>1336</v>
      </c>
      <c r="T355" s="273">
        <v>258</v>
      </c>
      <c r="U355" s="277">
        <v>494</v>
      </c>
      <c r="V355" s="275">
        <v>959</v>
      </c>
      <c r="W355" s="276">
        <v>2001</v>
      </c>
      <c r="X355" s="273">
        <v>1184</v>
      </c>
      <c r="Y355" s="277">
        <v>888</v>
      </c>
      <c r="Z355" s="275">
        <v>2779</v>
      </c>
      <c r="AA355" s="273">
        <v>2720</v>
      </c>
      <c r="AB355" s="162">
        <f t="shared" si="1082"/>
        <v>18892</v>
      </c>
      <c r="AC355" s="165">
        <f t="shared" si="1112"/>
        <v>19234</v>
      </c>
      <c r="AE355" t="s">
        <v>85</v>
      </c>
      <c r="BI355" s="131" t="s">
        <v>21</v>
      </c>
      <c r="BJ355" s="123">
        <f t="shared" si="1113"/>
        <v>0.10739995765403346</v>
      </c>
      <c r="BK355" s="124">
        <f t="shared" si="1114"/>
        <v>8.5733596755745031E-2</v>
      </c>
      <c r="BL355" s="125">
        <f t="shared" si="1086"/>
        <v>4.8697861528689393E-2</v>
      </c>
      <c r="BM355" s="126">
        <f t="shared" si="1087"/>
        <v>4.0033274409899136E-2</v>
      </c>
      <c r="BN355" s="123">
        <f t="shared" si="1088"/>
        <v>9.416684310819394E-2</v>
      </c>
      <c r="BO355" s="124">
        <f t="shared" si="1089"/>
        <v>5.396693355516273E-2</v>
      </c>
      <c r="BP355" s="125">
        <f t="shared" si="1090"/>
        <v>0.13693626932034725</v>
      </c>
      <c r="BQ355" s="126">
        <f t="shared" si="1091"/>
        <v>0.12145159613184985</v>
      </c>
      <c r="BR355" s="123">
        <f t="shared" si="1092"/>
        <v>9.8454372221045937E-3</v>
      </c>
      <c r="BS355" s="124">
        <f t="shared" si="1093"/>
        <v>2.9687012581886243E-2</v>
      </c>
      <c r="BT355" s="125">
        <f t="shared" si="1094"/>
        <v>4.1287317383019266E-2</v>
      </c>
      <c r="BU355" s="123">
        <f t="shared" si="1095"/>
        <v>8.6305500675886451E-2</v>
      </c>
      <c r="BV355" s="127">
        <f t="shared" si="1096"/>
        <v>0.1126402710141859</v>
      </c>
      <c r="BW355" s="128">
        <f t="shared" si="1097"/>
        <v>0.13923260892170117</v>
      </c>
      <c r="BX355" s="123">
        <f t="shared" si="1098"/>
        <v>6.7806478932881636E-2</v>
      </c>
      <c r="BY355" s="124">
        <f t="shared" si="1099"/>
        <v>5.6826453155869816E-2</v>
      </c>
      <c r="BZ355" s="125">
        <f t="shared" si="1100"/>
        <v>0.10702943044674995</v>
      </c>
      <c r="CA355" s="126">
        <f t="shared" si="1101"/>
        <v>6.9460330664448372E-2</v>
      </c>
      <c r="CB355" s="123">
        <f t="shared" si="1102"/>
        <v>1.3656574211306373E-2</v>
      </c>
      <c r="CC355" s="124">
        <f t="shared" si="1103"/>
        <v>2.5683685140896331E-2</v>
      </c>
      <c r="CD355" s="125">
        <f t="shared" si="1104"/>
        <v>5.0762227397840358E-2</v>
      </c>
      <c r="CE355" s="126">
        <f t="shared" si="1105"/>
        <v>0.10403452220027036</v>
      </c>
      <c r="CF355" s="123">
        <f t="shared" si="1106"/>
        <v>6.267203048909592E-2</v>
      </c>
      <c r="CG355" s="124">
        <f t="shared" si="1107"/>
        <v>4.616824373505251E-2</v>
      </c>
      <c r="CH355" s="125">
        <f t="shared" si="1108"/>
        <v>0.14709930129155199</v>
      </c>
      <c r="CI355" s="123">
        <f t="shared" si="1109"/>
        <v>0.14141624207133202</v>
      </c>
      <c r="CJ355" s="129">
        <f t="shared" ref="CJ355" si="1124">AB355/AB374</f>
        <v>5.7282680873127288E-2</v>
      </c>
      <c r="CK355" s="130">
        <f t="shared" ref="CK355" si="1125">AC355/AC374</f>
        <v>5.852248524310838E-2</v>
      </c>
    </row>
    <row r="356" spans="1:89" ht="14.4" thickTop="1" thickBot="1" x14ac:dyDescent="0.3">
      <c r="A356" s="139" t="s">
        <v>22</v>
      </c>
      <c r="B356" s="187">
        <v>2000</v>
      </c>
      <c r="C356" s="188">
        <v>1562</v>
      </c>
      <c r="D356" s="189">
        <v>876</v>
      </c>
      <c r="E356" s="190">
        <v>609</v>
      </c>
      <c r="F356" s="187">
        <v>1606</v>
      </c>
      <c r="G356" s="191">
        <v>839</v>
      </c>
      <c r="H356" s="189">
        <v>2661</v>
      </c>
      <c r="I356" s="190">
        <v>2092</v>
      </c>
      <c r="J356" s="187">
        <v>249</v>
      </c>
      <c r="K356" s="191">
        <v>700</v>
      </c>
      <c r="L356" s="189">
        <v>501</v>
      </c>
      <c r="M356" s="187">
        <v>1707</v>
      </c>
      <c r="N356" s="192">
        <v>1886</v>
      </c>
      <c r="O356" s="193">
        <v>2789</v>
      </c>
      <c r="P356" s="187">
        <v>1223</v>
      </c>
      <c r="Q356" s="191">
        <v>937</v>
      </c>
      <c r="R356" s="189">
        <v>2026</v>
      </c>
      <c r="S356" s="190">
        <v>1242</v>
      </c>
      <c r="T356" s="187">
        <v>185</v>
      </c>
      <c r="U356" s="191">
        <v>399</v>
      </c>
      <c r="V356" s="189">
        <v>737</v>
      </c>
      <c r="W356" s="190">
        <v>2320</v>
      </c>
      <c r="X356" s="187">
        <v>1088</v>
      </c>
      <c r="Y356" s="191">
        <v>552</v>
      </c>
      <c r="Z356" s="189">
        <v>2811</v>
      </c>
      <c r="AA356" s="187">
        <v>2512</v>
      </c>
      <c r="AB356" s="162">
        <f t="shared" si="1082"/>
        <v>17849</v>
      </c>
      <c r="AC356" s="165">
        <f t="shared" si="1112"/>
        <v>18260</v>
      </c>
      <c r="AE356" s="296" t="s">
        <v>0</v>
      </c>
      <c r="AF356" s="298" t="s">
        <v>1</v>
      </c>
      <c r="AG356" s="299"/>
      <c r="AH356" s="298" t="s">
        <v>2</v>
      </c>
      <c r="AI356" s="299"/>
      <c r="AJ356" s="298" t="s">
        <v>3</v>
      </c>
      <c r="AK356" s="299"/>
      <c r="AL356" s="298" t="s">
        <v>4</v>
      </c>
      <c r="AM356" s="299"/>
      <c r="AN356" s="298" t="s">
        <v>5</v>
      </c>
      <c r="AO356" s="299"/>
      <c r="AP356" s="298" t="s">
        <v>6</v>
      </c>
      <c r="AQ356" s="299"/>
      <c r="AR356" s="298" t="s">
        <v>7</v>
      </c>
      <c r="AS356" s="299"/>
      <c r="AT356" s="298" t="s">
        <v>8</v>
      </c>
      <c r="AU356" s="299"/>
      <c r="AV356" s="298" t="s">
        <v>9</v>
      </c>
      <c r="AW356" s="299"/>
      <c r="AX356" s="298" t="s">
        <v>10</v>
      </c>
      <c r="AY356" s="299"/>
      <c r="AZ356" s="298" t="s">
        <v>11</v>
      </c>
      <c r="BA356" s="299"/>
      <c r="BB356" s="298" t="s">
        <v>12</v>
      </c>
      <c r="BC356" s="299"/>
      <c r="BD356" s="300" t="s">
        <v>40</v>
      </c>
      <c r="BE356" s="301"/>
      <c r="BF356" s="302" t="s">
        <v>41</v>
      </c>
      <c r="BG356" s="303"/>
      <c r="BI356" s="139" t="s">
        <v>22</v>
      </c>
      <c r="BJ356" s="123">
        <f t="shared" si="1113"/>
        <v>0.11205109529945655</v>
      </c>
      <c r="BK356" s="124">
        <f t="shared" si="1114"/>
        <v>8.5542168674698799E-2</v>
      </c>
      <c r="BL356" s="125">
        <f t="shared" si="1086"/>
        <v>4.907837974116197E-2</v>
      </c>
      <c r="BM356" s="126">
        <f t="shared" si="1087"/>
        <v>3.3351588170865282E-2</v>
      </c>
      <c r="BN356" s="123">
        <f t="shared" si="1088"/>
        <v>8.9977029525463617E-2</v>
      </c>
      <c r="BO356" s="124">
        <f t="shared" si="1089"/>
        <v>4.5947426067907998E-2</v>
      </c>
      <c r="BP356" s="125">
        <f t="shared" si="1090"/>
        <v>0.14908398229592695</v>
      </c>
      <c r="BQ356" s="126">
        <f t="shared" si="1091"/>
        <v>0.11456736035049288</v>
      </c>
      <c r="BR356" s="123">
        <f t="shared" si="1092"/>
        <v>1.3950361364782341E-2</v>
      </c>
      <c r="BS356" s="124">
        <f t="shared" si="1093"/>
        <v>3.8335158817086525E-2</v>
      </c>
      <c r="BT356" s="125">
        <f t="shared" si="1094"/>
        <v>2.8068799372513865E-2</v>
      </c>
      <c r="BU356" s="123">
        <f t="shared" si="1095"/>
        <v>9.3483023001095289E-2</v>
      </c>
      <c r="BV356" s="127">
        <f t="shared" si="1096"/>
        <v>0.10566418286738753</v>
      </c>
      <c r="BW356" s="128">
        <f t="shared" si="1097"/>
        <v>0.15273822562979189</v>
      </c>
      <c r="BX356" s="123">
        <f t="shared" si="1098"/>
        <v>6.8519244775617688E-2</v>
      </c>
      <c r="BY356" s="124">
        <f t="shared" si="1099"/>
        <v>5.1314348302300111E-2</v>
      </c>
      <c r="BZ356" s="125">
        <f t="shared" si="1100"/>
        <v>0.11350775953834949</v>
      </c>
      <c r="CA356" s="126">
        <f t="shared" si="1101"/>
        <v>6.8017524644030672E-2</v>
      </c>
      <c r="CB356" s="123">
        <f t="shared" si="1102"/>
        <v>1.036472631519973E-2</v>
      </c>
      <c r="CC356" s="124">
        <f t="shared" si="1103"/>
        <v>2.1851040525739322E-2</v>
      </c>
      <c r="CD356" s="125">
        <f t="shared" si="1104"/>
        <v>4.1290828617849738E-2</v>
      </c>
      <c r="CE356" s="126">
        <f t="shared" si="1105"/>
        <v>0.12705366922234393</v>
      </c>
      <c r="CF356" s="123">
        <f t="shared" si="1106"/>
        <v>6.0955795842904364E-2</v>
      </c>
      <c r="CG356" s="124">
        <f t="shared" si="1107"/>
        <v>3.0230010952902519E-2</v>
      </c>
      <c r="CH356" s="125">
        <f t="shared" si="1108"/>
        <v>0.15748781444338619</v>
      </c>
      <c r="CI356" s="123">
        <f t="shared" si="1109"/>
        <v>0.1375684556407448</v>
      </c>
      <c r="CJ356" s="129">
        <f t="shared" ref="CJ356" si="1126">AB356/AB374</f>
        <v>5.4120186899452097E-2</v>
      </c>
      <c r="CK356" s="130">
        <f t="shared" ref="CK356" si="1127">AC356/AC374</f>
        <v>5.5558936286740093E-2</v>
      </c>
    </row>
    <row r="357" spans="1:89" ht="15" thickTop="1" thickBot="1" x14ac:dyDescent="0.35">
      <c r="A357" s="131" t="s">
        <v>23</v>
      </c>
      <c r="B357" s="180">
        <v>1731</v>
      </c>
      <c r="C357" s="181">
        <v>1681</v>
      </c>
      <c r="D357" s="182">
        <v>793</v>
      </c>
      <c r="E357" s="183">
        <v>476</v>
      </c>
      <c r="F357" s="180">
        <v>1239</v>
      </c>
      <c r="G357" s="184">
        <v>782</v>
      </c>
      <c r="H357" s="182">
        <v>2262</v>
      </c>
      <c r="I357" s="183">
        <v>1956</v>
      </c>
      <c r="J357" s="180">
        <v>229</v>
      </c>
      <c r="K357" s="184">
        <v>500</v>
      </c>
      <c r="L357" s="182">
        <v>581</v>
      </c>
      <c r="M357" s="180">
        <v>1392</v>
      </c>
      <c r="N357" s="185">
        <v>1669</v>
      </c>
      <c r="O357" s="186">
        <v>2025</v>
      </c>
      <c r="P357" s="180">
        <v>1180</v>
      </c>
      <c r="Q357" s="184">
        <v>735</v>
      </c>
      <c r="R357" s="182">
        <v>1700</v>
      </c>
      <c r="S357" s="183">
        <v>1029</v>
      </c>
      <c r="T357" s="180">
        <v>222</v>
      </c>
      <c r="U357" s="184">
        <v>274</v>
      </c>
      <c r="V357" s="182">
        <v>801</v>
      </c>
      <c r="W357" s="183">
        <v>2010</v>
      </c>
      <c r="X357" s="180">
        <v>970</v>
      </c>
      <c r="Y357" s="184">
        <v>469</v>
      </c>
      <c r="Z357" s="182">
        <v>2632</v>
      </c>
      <c r="AA357" s="180">
        <v>2521</v>
      </c>
      <c r="AB357" s="162">
        <f t="shared" si="1082"/>
        <v>16009</v>
      </c>
      <c r="AC357" s="165">
        <f t="shared" si="1112"/>
        <v>15850</v>
      </c>
      <c r="AE357" s="297"/>
      <c r="AF357" s="111" t="s">
        <v>14</v>
      </c>
      <c r="AG357" s="112" t="s">
        <v>15</v>
      </c>
      <c r="AH357" s="113" t="s">
        <v>14</v>
      </c>
      <c r="AI357" s="114" t="s">
        <v>15</v>
      </c>
      <c r="AJ357" s="111" t="s">
        <v>14</v>
      </c>
      <c r="AK357" s="112" t="s">
        <v>15</v>
      </c>
      <c r="AL357" s="113" t="s">
        <v>14</v>
      </c>
      <c r="AM357" s="114" t="s">
        <v>15</v>
      </c>
      <c r="AN357" s="111" t="s">
        <v>14</v>
      </c>
      <c r="AO357" s="112" t="s">
        <v>15</v>
      </c>
      <c r="AP357" s="113" t="s">
        <v>14</v>
      </c>
      <c r="AQ357" s="111" t="s">
        <v>15</v>
      </c>
      <c r="AR357" s="115" t="s">
        <v>14</v>
      </c>
      <c r="AS357" s="116" t="s">
        <v>15</v>
      </c>
      <c r="AT357" s="111" t="s">
        <v>14</v>
      </c>
      <c r="AU357" s="112" t="s">
        <v>15</v>
      </c>
      <c r="AV357" s="113" t="s">
        <v>14</v>
      </c>
      <c r="AW357" s="114" t="s">
        <v>15</v>
      </c>
      <c r="AX357" s="111" t="s">
        <v>14</v>
      </c>
      <c r="AY357" s="112" t="s">
        <v>15</v>
      </c>
      <c r="AZ357" s="113" t="s">
        <v>14</v>
      </c>
      <c r="BA357" s="114" t="s">
        <v>15</v>
      </c>
      <c r="BB357" s="111" t="s">
        <v>14</v>
      </c>
      <c r="BC357" s="112" t="s">
        <v>15</v>
      </c>
      <c r="BD357" s="26" t="s">
        <v>14</v>
      </c>
      <c r="BE357" s="117" t="s">
        <v>15</v>
      </c>
      <c r="BF357" s="168" t="s">
        <v>14</v>
      </c>
      <c r="BG357" s="169" t="s">
        <v>15</v>
      </c>
      <c r="BI357" s="131" t="s">
        <v>23</v>
      </c>
      <c r="BJ357" s="123">
        <f t="shared" si="1113"/>
        <v>0.10812667874320694</v>
      </c>
      <c r="BK357" s="124">
        <f t="shared" si="1114"/>
        <v>0.10605678233438486</v>
      </c>
      <c r="BL357" s="125">
        <f t="shared" si="1086"/>
        <v>4.9534636766818664E-2</v>
      </c>
      <c r="BM357" s="126">
        <f t="shared" si="1087"/>
        <v>3.0031545741324921E-2</v>
      </c>
      <c r="BN357" s="123">
        <f t="shared" si="1088"/>
        <v>7.7393965894184527E-2</v>
      </c>
      <c r="BO357" s="124">
        <f t="shared" si="1089"/>
        <v>4.9337539432176655E-2</v>
      </c>
      <c r="BP357" s="125">
        <f t="shared" si="1090"/>
        <v>0.14129552126928602</v>
      </c>
      <c r="BQ357" s="126">
        <f t="shared" si="1091"/>
        <v>0.12340694006309148</v>
      </c>
      <c r="BR357" s="123">
        <f t="shared" si="1092"/>
        <v>1.4304453744768568E-2</v>
      </c>
      <c r="BS357" s="124">
        <f t="shared" si="1093"/>
        <v>3.1545741324921134E-2</v>
      </c>
      <c r="BT357" s="125">
        <f t="shared" si="1094"/>
        <v>3.6292085701792744E-2</v>
      </c>
      <c r="BU357" s="123">
        <f t="shared" si="1095"/>
        <v>8.782334384858044E-2</v>
      </c>
      <c r="BV357" s="127">
        <f t="shared" si="1096"/>
        <v>0.104253857205322</v>
      </c>
      <c r="BW357" s="128">
        <f t="shared" si="1097"/>
        <v>0.12776025236593061</v>
      </c>
      <c r="BX357" s="123">
        <f t="shared" si="1098"/>
        <v>7.37085389468424E-2</v>
      </c>
      <c r="BY357" s="124">
        <f t="shared" si="1099"/>
        <v>4.6372239747634068E-2</v>
      </c>
      <c r="BZ357" s="125">
        <f t="shared" si="1100"/>
        <v>0.10619026797426448</v>
      </c>
      <c r="CA357" s="126">
        <f t="shared" si="1101"/>
        <v>6.4921135646687694E-2</v>
      </c>
      <c r="CB357" s="123">
        <f t="shared" si="1102"/>
        <v>1.3867199700168656E-2</v>
      </c>
      <c r="CC357" s="124">
        <f t="shared" si="1103"/>
        <v>1.7287066246056783E-2</v>
      </c>
      <c r="CD357" s="125">
        <f t="shared" si="1104"/>
        <v>5.0034355674932848E-2</v>
      </c>
      <c r="CE357" s="126">
        <f t="shared" si="1105"/>
        <v>0.12681388012618297</v>
      </c>
      <c r="CF357" s="123">
        <f t="shared" si="1106"/>
        <v>6.0590917608845024E-2</v>
      </c>
      <c r="CG357" s="124">
        <f t="shared" si="1107"/>
        <v>2.9589905362776024E-2</v>
      </c>
      <c r="CH357" s="125">
        <f t="shared" si="1108"/>
        <v>0.16440752076956711</v>
      </c>
      <c r="CI357" s="123">
        <f t="shared" si="1109"/>
        <v>0.15905362776025236</v>
      </c>
      <c r="CJ357" s="129">
        <f t="shared" ref="CJ357" si="1128">AB357/AB374</f>
        <v>4.8541098777148781E-2</v>
      </c>
      <c r="CK357" s="130">
        <f t="shared" ref="CK357" si="1129">AC357/AC374</f>
        <v>4.8226130347471551E-2</v>
      </c>
    </row>
    <row r="358" spans="1:89" ht="13.8" thickTop="1" x14ac:dyDescent="0.25">
      <c r="A358" s="139" t="s">
        <v>24</v>
      </c>
      <c r="B358" s="194">
        <v>1916</v>
      </c>
      <c r="C358" s="188">
        <v>1719</v>
      </c>
      <c r="D358" s="189">
        <v>783</v>
      </c>
      <c r="E358" s="190">
        <v>586</v>
      </c>
      <c r="F358" s="187">
        <v>1292</v>
      </c>
      <c r="G358" s="191">
        <v>859</v>
      </c>
      <c r="H358" s="189">
        <v>2416</v>
      </c>
      <c r="I358" s="190">
        <v>2101</v>
      </c>
      <c r="J358" s="187">
        <v>263</v>
      </c>
      <c r="K358" s="191">
        <v>448</v>
      </c>
      <c r="L358" s="189">
        <v>568</v>
      </c>
      <c r="M358" s="187">
        <v>1414</v>
      </c>
      <c r="N358" s="192">
        <v>1812</v>
      </c>
      <c r="O358" s="195">
        <v>2308</v>
      </c>
      <c r="P358" s="187">
        <v>1277</v>
      </c>
      <c r="Q358" s="191">
        <v>672</v>
      </c>
      <c r="R358" s="189">
        <v>1817</v>
      </c>
      <c r="S358" s="190">
        <v>1172</v>
      </c>
      <c r="T358" s="187">
        <v>186</v>
      </c>
      <c r="U358" s="191">
        <v>270</v>
      </c>
      <c r="V358" s="189">
        <v>958</v>
      </c>
      <c r="W358" s="196">
        <v>2125</v>
      </c>
      <c r="X358" s="187">
        <v>1017</v>
      </c>
      <c r="Y358" s="191">
        <v>385</v>
      </c>
      <c r="Z358" s="189">
        <v>2610</v>
      </c>
      <c r="AA358" s="187">
        <v>2434</v>
      </c>
      <c r="AB358" s="162">
        <f t="shared" si="1082"/>
        <v>16915</v>
      </c>
      <c r="AC358" s="165">
        <f t="shared" si="1112"/>
        <v>16493</v>
      </c>
      <c r="AE358" s="254" t="str">
        <f>$AE$17</f>
        <v>17:00 - 17:59</v>
      </c>
      <c r="AF358" s="120">
        <f t="shared" ref="AF358:AO359" si="1130">SUMIF($A$9:$A$32,$AE358,B$350:B$373)</f>
        <v>1993</v>
      </c>
      <c r="AG358" s="177">
        <f t="shared" si="1130"/>
        <v>3285</v>
      </c>
      <c r="AH358" s="121">
        <f t="shared" si="1130"/>
        <v>1096</v>
      </c>
      <c r="AI358" s="172">
        <f t="shared" si="1130"/>
        <v>1269</v>
      </c>
      <c r="AJ358" s="120">
        <f t="shared" si="1130"/>
        <v>1202</v>
      </c>
      <c r="AK358" s="122">
        <f t="shared" si="1130"/>
        <v>2964</v>
      </c>
      <c r="AL358" s="121">
        <f t="shared" si="1130"/>
        <v>2824</v>
      </c>
      <c r="AM358" s="172">
        <f t="shared" si="1130"/>
        <v>4711</v>
      </c>
      <c r="AN358" s="120">
        <f t="shared" si="1130"/>
        <v>910</v>
      </c>
      <c r="AO358" s="122">
        <f t="shared" si="1130"/>
        <v>294</v>
      </c>
      <c r="AP358" s="121">
        <f t="shared" ref="AP358:AY359" si="1131">SUMIF($A$9:$A$32,$AE358,L$350:L$373)</f>
        <v>2051</v>
      </c>
      <c r="AQ358" s="120">
        <f t="shared" si="1131"/>
        <v>1009</v>
      </c>
      <c r="AR358" s="171">
        <f t="shared" si="1131"/>
        <v>4084</v>
      </c>
      <c r="AS358" s="173">
        <f t="shared" si="1131"/>
        <v>2661</v>
      </c>
      <c r="AT358" s="120">
        <f t="shared" si="1131"/>
        <v>1900</v>
      </c>
      <c r="AU358" s="122">
        <f t="shared" si="1131"/>
        <v>1329</v>
      </c>
      <c r="AV358" s="121">
        <f t="shared" si="1131"/>
        <v>2500</v>
      </c>
      <c r="AW358" s="172">
        <f t="shared" si="1131"/>
        <v>2464</v>
      </c>
      <c r="AX358" s="120">
        <f t="shared" si="1131"/>
        <v>852</v>
      </c>
      <c r="AY358" s="122">
        <f t="shared" si="1131"/>
        <v>250</v>
      </c>
      <c r="AZ358" s="121">
        <f t="shared" ref="AZ358:BE359" si="1132">SUMIF($A$9:$A$32,$AE358,V$350:V$373)</f>
        <v>2295</v>
      </c>
      <c r="BA358" s="172">
        <f t="shared" si="1132"/>
        <v>1914</v>
      </c>
      <c r="BB358" s="120">
        <f t="shared" si="1132"/>
        <v>2167</v>
      </c>
      <c r="BC358" s="122">
        <f t="shared" si="1132"/>
        <v>662</v>
      </c>
      <c r="BD358" s="21">
        <f t="shared" si="1132"/>
        <v>3817</v>
      </c>
      <c r="BE358" s="176">
        <f t="shared" si="1132"/>
        <v>5110</v>
      </c>
      <c r="BF358" s="162">
        <f>AF358+AH358+AJ358+AL358+AN358+AP358+AR358+AT358+AV358+AX358+AZ358+BB358+BD358</f>
        <v>27691</v>
      </c>
      <c r="BG358" s="163">
        <f>AG358+AI358+AK358+AM358+AO358+AQ358+AS358+AU358+AW358+AY358+BA358+BC358+BE358</f>
        <v>27922</v>
      </c>
      <c r="BI358" s="139" t="s">
        <v>24</v>
      </c>
      <c r="BJ358" s="123">
        <f t="shared" si="1113"/>
        <v>0.11327224357079516</v>
      </c>
      <c r="BK358" s="124">
        <f t="shared" si="1114"/>
        <v>0.1042260352876978</v>
      </c>
      <c r="BL358" s="125">
        <f t="shared" si="1086"/>
        <v>4.6290274903931422E-2</v>
      </c>
      <c r="BM358" s="126">
        <f t="shared" si="1087"/>
        <v>3.5530224943915598E-2</v>
      </c>
      <c r="BN358" s="123">
        <f t="shared" si="1088"/>
        <v>7.6381909547738699E-2</v>
      </c>
      <c r="BO358" s="124">
        <f t="shared" si="1089"/>
        <v>5.2082701752258535E-2</v>
      </c>
      <c r="BP358" s="125">
        <f t="shared" si="1090"/>
        <v>0.14283180608926987</v>
      </c>
      <c r="BQ358" s="126">
        <f t="shared" si="1091"/>
        <v>0.12738737646274176</v>
      </c>
      <c r="BR358" s="123">
        <f t="shared" si="1092"/>
        <v>1.5548329884717707E-2</v>
      </c>
      <c r="BS358" s="124">
        <f t="shared" si="1093"/>
        <v>2.7163038864973017E-2</v>
      </c>
      <c r="BT358" s="125">
        <f t="shared" si="1094"/>
        <v>3.3579663020987291E-2</v>
      </c>
      <c r="BU358" s="123">
        <f t="shared" si="1095"/>
        <v>8.5733341417571093E-2</v>
      </c>
      <c r="BV358" s="127">
        <f t="shared" si="1096"/>
        <v>0.10712385456695241</v>
      </c>
      <c r="BW358" s="128">
        <f t="shared" si="1097"/>
        <v>0.13993815558115563</v>
      </c>
      <c r="BX358" s="123">
        <f t="shared" si="1098"/>
        <v>7.5495122672184445E-2</v>
      </c>
      <c r="BY358" s="124">
        <f t="shared" si="1099"/>
        <v>4.0744558297459529E-2</v>
      </c>
      <c r="BZ358" s="125">
        <f t="shared" si="1100"/>
        <v>0.10741945019213715</v>
      </c>
      <c r="CA358" s="126">
        <f t="shared" si="1101"/>
        <v>7.1060449887831195E-2</v>
      </c>
      <c r="CB358" s="123">
        <f t="shared" si="1102"/>
        <v>1.0996157256872599E-2</v>
      </c>
      <c r="CC358" s="124">
        <f t="shared" si="1103"/>
        <v>1.6370581458800704E-2</v>
      </c>
      <c r="CD358" s="125">
        <f t="shared" si="1104"/>
        <v>5.6636121785397578E-2</v>
      </c>
      <c r="CE358" s="126">
        <f t="shared" si="1105"/>
        <v>0.1288425392590796</v>
      </c>
      <c r="CF358" s="123">
        <f t="shared" si="1106"/>
        <v>6.0124150162577591E-2</v>
      </c>
      <c r="CG358" s="124">
        <f t="shared" si="1107"/>
        <v>2.3343236524586187E-2</v>
      </c>
      <c r="CH358" s="125">
        <f t="shared" si="1108"/>
        <v>0.15430091634643808</v>
      </c>
      <c r="CI358" s="123">
        <f t="shared" si="1109"/>
        <v>0.14757776026192931</v>
      </c>
      <c r="CJ358" s="129">
        <f t="shared" ref="CJ358" si="1133">AB358/AB374</f>
        <v>5.1288193254761173E-2</v>
      </c>
      <c r="CK358" s="130">
        <f t="shared" ref="CK358" si="1134">AC358/AC374</f>
        <v>5.0182559483965189E-2</v>
      </c>
    </row>
    <row r="359" spans="1:89" x14ac:dyDescent="0.25">
      <c r="A359" s="131" t="s">
        <v>25</v>
      </c>
      <c r="B359" s="197">
        <v>1958</v>
      </c>
      <c r="C359" s="181">
        <v>1982</v>
      </c>
      <c r="D359" s="182">
        <v>885</v>
      </c>
      <c r="E359" s="183">
        <v>574</v>
      </c>
      <c r="F359" s="180">
        <v>1364</v>
      </c>
      <c r="G359" s="184">
        <v>1073</v>
      </c>
      <c r="H359" s="182">
        <v>2633</v>
      </c>
      <c r="I359" s="183">
        <v>2472</v>
      </c>
      <c r="J359" s="180">
        <v>309</v>
      </c>
      <c r="K359" s="181">
        <v>361</v>
      </c>
      <c r="L359" s="182">
        <v>741</v>
      </c>
      <c r="M359" s="180">
        <v>1567</v>
      </c>
      <c r="N359" s="185">
        <v>2069</v>
      </c>
      <c r="O359" s="198">
        <v>2316</v>
      </c>
      <c r="P359" s="180">
        <v>1283</v>
      </c>
      <c r="Q359" s="181">
        <v>853</v>
      </c>
      <c r="R359" s="182">
        <v>1901</v>
      </c>
      <c r="S359" s="183">
        <v>1305</v>
      </c>
      <c r="T359" s="189">
        <v>237</v>
      </c>
      <c r="U359" s="180">
        <v>252</v>
      </c>
      <c r="V359" s="182">
        <v>1165</v>
      </c>
      <c r="W359" s="199">
        <v>2125</v>
      </c>
      <c r="X359" s="180">
        <v>1175</v>
      </c>
      <c r="Y359" s="184">
        <v>434</v>
      </c>
      <c r="Z359" s="182">
        <v>3031</v>
      </c>
      <c r="AA359" s="180">
        <v>2925</v>
      </c>
      <c r="AB359" s="162">
        <f t="shared" si="1082"/>
        <v>18751</v>
      </c>
      <c r="AC359" s="165">
        <f t="shared" si="1112"/>
        <v>18239</v>
      </c>
      <c r="AE359" s="256" t="str">
        <f>$AE$18</f>
        <v>18:00 - 18:59</v>
      </c>
      <c r="AF359" s="120">
        <f t="shared" si="1130"/>
        <v>2061</v>
      </c>
      <c r="AG359" s="181">
        <f t="shared" si="1130"/>
        <v>3102</v>
      </c>
      <c r="AH359" s="182">
        <f t="shared" si="1130"/>
        <v>776</v>
      </c>
      <c r="AI359" s="183">
        <f t="shared" si="1130"/>
        <v>1176</v>
      </c>
      <c r="AJ359" s="180">
        <f t="shared" si="1130"/>
        <v>1085</v>
      </c>
      <c r="AK359" s="184">
        <f t="shared" si="1130"/>
        <v>3592</v>
      </c>
      <c r="AL359" s="182">
        <f t="shared" si="1130"/>
        <v>2707</v>
      </c>
      <c r="AM359" s="183">
        <f t="shared" si="1130"/>
        <v>4101</v>
      </c>
      <c r="AN359" s="180">
        <f t="shared" si="1130"/>
        <v>625</v>
      </c>
      <c r="AO359" s="184">
        <f t="shared" si="1130"/>
        <v>237</v>
      </c>
      <c r="AP359" s="182">
        <f t="shared" si="1131"/>
        <v>1727</v>
      </c>
      <c r="AQ359" s="180">
        <f t="shared" si="1131"/>
        <v>814</v>
      </c>
      <c r="AR359" s="185">
        <f t="shared" si="1131"/>
        <v>3452</v>
      </c>
      <c r="AS359" s="186">
        <f t="shared" si="1131"/>
        <v>2312</v>
      </c>
      <c r="AT359" s="180">
        <f t="shared" si="1131"/>
        <v>1531</v>
      </c>
      <c r="AU359" s="184">
        <f t="shared" si="1131"/>
        <v>1351</v>
      </c>
      <c r="AV359" s="182">
        <f t="shared" si="1131"/>
        <v>1989</v>
      </c>
      <c r="AW359" s="183">
        <f t="shared" si="1131"/>
        <v>2309</v>
      </c>
      <c r="AX359" s="180">
        <f t="shared" si="1131"/>
        <v>629</v>
      </c>
      <c r="AY359" s="184">
        <f t="shared" si="1131"/>
        <v>247</v>
      </c>
      <c r="AZ359" s="182">
        <f t="shared" si="1132"/>
        <v>2250</v>
      </c>
      <c r="BA359" s="183">
        <f t="shared" si="1132"/>
        <v>1734</v>
      </c>
      <c r="BB359" s="180">
        <f t="shared" si="1132"/>
        <v>1869</v>
      </c>
      <c r="BC359" s="184">
        <f t="shared" si="1132"/>
        <v>578</v>
      </c>
      <c r="BD359" s="182">
        <f t="shared" si="1132"/>
        <v>3538</v>
      </c>
      <c r="BE359" s="180">
        <f t="shared" si="1132"/>
        <v>4116</v>
      </c>
      <c r="BF359" s="164">
        <f>SUM(AF359,AH359,AJ359,AL359,AN359,AP359,AR359,AT359,AV359,AX359,AZ359,BB359,BD359)</f>
        <v>24239</v>
      </c>
      <c r="BG359" s="165">
        <f>SUM(AG359,AI359,AK359,AM359,AO359,AQ359,AS359,AU359,AW359,AY359,BA359,BC359,BE359)</f>
        <v>25669</v>
      </c>
      <c r="BI359" s="131" t="s">
        <v>25</v>
      </c>
      <c r="BJ359" s="123">
        <f t="shared" si="1113"/>
        <v>0.10442109754146446</v>
      </c>
      <c r="BK359" s="124">
        <f t="shared" si="1114"/>
        <v>0.10866823839026263</v>
      </c>
      <c r="BL359" s="125">
        <f t="shared" si="1086"/>
        <v>4.7197482800917283E-2</v>
      </c>
      <c r="BM359" s="126">
        <f t="shared" si="1087"/>
        <v>3.1471023630681508E-2</v>
      </c>
      <c r="BN359" s="123">
        <f t="shared" si="1088"/>
        <v>7.2742787051357255E-2</v>
      </c>
      <c r="BO359" s="124">
        <f t="shared" si="1089"/>
        <v>5.88299797138001E-2</v>
      </c>
      <c r="BP359" s="125">
        <f t="shared" si="1090"/>
        <v>0.140419177643859</v>
      </c>
      <c r="BQ359" s="126">
        <f t="shared" si="1091"/>
        <v>0.13553374636767368</v>
      </c>
      <c r="BR359" s="123">
        <f t="shared" si="1092"/>
        <v>1.647912111354061E-2</v>
      </c>
      <c r="BS359" s="124">
        <f t="shared" si="1093"/>
        <v>1.9792751795602827E-2</v>
      </c>
      <c r="BT359" s="125">
        <f t="shared" si="1094"/>
        <v>3.9517892379073119E-2</v>
      </c>
      <c r="BU359" s="123">
        <f t="shared" si="1095"/>
        <v>8.5914797960414499E-2</v>
      </c>
      <c r="BV359" s="127">
        <f t="shared" si="1096"/>
        <v>0.11034078182496934</v>
      </c>
      <c r="BW359" s="128">
        <f t="shared" si="1097"/>
        <v>0.1269806458687428</v>
      </c>
      <c r="BX359" s="123">
        <f t="shared" si="1098"/>
        <v>6.8423017439069922E-2</v>
      </c>
      <c r="BY359" s="124">
        <f t="shared" si="1099"/>
        <v>4.6767914907615546E-2</v>
      </c>
      <c r="BZ359" s="125">
        <f t="shared" si="1100"/>
        <v>0.10138125966615114</v>
      </c>
      <c r="CA359" s="126">
        <f t="shared" si="1101"/>
        <v>7.1549975327594717E-2</v>
      </c>
      <c r="CB359" s="123">
        <f t="shared" si="1102"/>
        <v>1.2639325902618527E-2</v>
      </c>
      <c r="CC359" s="124">
        <f t="shared" si="1103"/>
        <v>1.3816546959811393E-2</v>
      </c>
      <c r="CD359" s="125">
        <f t="shared" si="1104"/>
        <v>6.2130019732280946E-2</v>
      </c>
      <c r="CE359" s="126">
        <f t="shared" si="1105"/>
        <v>0.11650858051428258</v>
      </c>
      <c r="CF359" s="123">
        <f t="shared" si="1106"/>
        <v>6.2663324622686783E-2</v>
      </c>
      <c r="CG359" s="124">
        <f t="shared" si="1107"/>
        <v>2.3795164208564066E-2</v>
      </c>
      <c r="CH359" s="125">
        <f t="shared" si="1108"/>
        <v>0.16164471228201163</v>
      </c>
      <c r="CI359" s="123">
        <f t="shared" si="1109"/>
        <v>0.16037063435495366</v>
      </c>
      <c r="CJ359" s="129">
        <f t="shared" ref="CJ359" si="1135">AB359/AB374</f>
        <v>5.6855152924624702E-2</v>
      </c>
      <c r="CK359" s="130">
        <f t="shared" ref="CK359" si="1136">AC359/AC374</f>
        <v>5.5495040467352277E-2</v>
      </c>
    </row>
    <row r="360" spans="1:89" ht="13.8" thickBot="1" x14ac:dyDescent="0.3">
      <c r="A360" s="139" t="s">
        <v>26</v>
      </c>
      <c r="B360" s="194">
        <v>1795</v>
      </c>
      <c r="C360" s="188">
        <v>2201</v>
      </c>
      <c r="D360" s="189">
        <v>725</v>
      </c>
      <c r="E360" s="190">
        <v>717</v>
      </c>
      <c r="F360" s="187">
        <v>1128</v>
      </c>
      <c r="G360" s="191">
        <v>1164</v>
      </c>
      <c r="H360" s="189">
        <v>2507</v>
      </c>
      <c r="I360" s="190">
        <v>2512</v>
      </c>
      <c r="J360" s="187">
        <v>318</v>
      </c>
      <c r="K360" s="188">
        <v>332</v>
      </c>
      <c r="L360" s="189">
        <v>761</v>
      </c>
      <c r="M360" s="187">
        <v>1373</v>
      </c>
      <c r="N360" s="192">
        <v>1916</v>
      </c>
      <c r="O360" s="195">
        <v>2088</v>
      </c>
      <c r="P360" s="187">
        <v>1201</v>
      </c>
      <c r="Q360" s="188">
        <v>781</v>
      </c>
      <c r="R360" s="189">
        <v>1632</v>
      </c>
      <c r="S360" s="190">
        <v>1334</v>
      </c>
      <c r="T360" s="187">
        <v>242</v>
      </c>
      <c r="U360" s="191">
        <v>286</v>
      </c>
      <c r="V360" s="189">
        <v>1168</v>
      </c>
      <c r="W360" s="196">
        <v>1827</v>
      </c>
      <c r="X360" s="187">
        <v>1273</v>
      </c>
      <c r="Y360" s="191">
        <v>434</v>
      </c>
      <c r="Z360" s="189">
        <v>2843</v>
      </c>
      <c r="AA360" s="187">
        <v>2974</v>
      </c>
      <c r="AB360" s="162">
        <f t="shared" si="1082"/>
        <v>17509</v>
      </c>
      <c r="AC360" s="165">
        <f t="shared" si="1112"/>
        <v>18023</v>
      </c>
      <c r="AE360" s="254"/>
      <c r="AF360" s="120"/>
      <c r="AG360" s="188"/>
      <c r="AH360" s="189"/>
      <c r="AI360" s="190"/>
      <c r="AJ360" s="187"/>
      <c r="AK360" s="191"/>
      <c r="AL360" s="189"/>
      <c r="AM360" s="190"/>
      <c r="AN360" s="187"/>
      <c r="AO360" s="191"/>
      <c r="AP360" s="189"/>
      <c r="AQ360" s="187"/>
      <c r="AR360" s="192"/>
      <c r="AS360" s="193"/>
      <c r="AT360" s="187"/>
      <c r="AU360" s="191"/>
      <c r="AV360" s="189"/>
      <c r="AW360" s="190"/>
      <c r="AX360" s="187"/>
      <c r="AY360" s="191"/>
      <c r="AZ360" s="189"/>
      <c r="BA360" s="190"/>
      <c r="BB360" s="187"/>
      <c r="BC360" s="191"/>
      <c r="BD360" s="189"/>
      <c r="BE360" s="187"/>
      <c r="BF360" s="164"/>
      <c r="BG360" s="165"/>
      <c r="BI360" s="139" t="s">
        <v>26</v>
      </c>
      <c r="BJ360" s="123">
        <f t="shared" si="1113"/>
        <v>0.10251870466617169</v>
      </c>
      <c r="BK360" s="124">
        <f t="shared" si="1114"/>
        <v>0.12212173334073129</v>
      </c>
      <c r="BL360" s="125">
        <f t="shared" si="1086"/>
        <v>4.1407276257924494E-2</v>
      </c>
      <c r="BM360" s="126">
        <f t="shared" si="1087"/>
        <v>3.9782500138711645E-2</v>
      </c>
      <c r="BN360" s="123">
        <f t="shared" si="1088"/>
        <v>6.4424010508881149E-2</v>
      </c>
      <c r="BO360" s="124">
        <f t="shared" si="1089"/>
        <v>6.4584142484603008E-2</v>
      </c>
      <c r="BP360" s="125">
        <f t="shared" si="1090"/>
        <v>0.14318350562567822</v>
      </c>
      <c r="BQ360" s="126">
        <f t="shared" si="1091"/>
        <v>0.13937746213172059</v>
      </c>
      <c r="BR360" s="123">
        <f t="shared" si="1092"/>
        <v>1.8162088068993089E-2</v>
      </c>
      <c r="BS360" s="124">
        <f t="shared" si="1093"/>
        <v>1.8420906619319759E-2</v>
      </c>
      <c r="BT360" s="125">
        <f t="shared" si="1094"/>
        <v>4.3463361699697299E-2</v>
      </c>
      <c r="BU360" s="123">
        <f t="shared" si="1095"/>
        <v>7.6180436109415745E-2</v>
      </c>
      <c r="BV360" s="127">
        <f t="shared" si="1096"/>
        <v>0.10942943628990805</v>
      </c>
      <c r="BW360" s="128">
        <f t="shared" si="1097"/>
        <v>0.11585196693114354</v>
      </c>
      <c r="BX360" s="123">
        <f t="shared" si="1098"/>
        <v>6.8593294876920438E-2</v>
      </c>
      <c r="BY360" s="124">
        <f t="shared" si="1099"/>
        <v>4.333351828219497E-2</v>
      </c>
      <c r="BZ360" s="125">
        <f t="shared" si="1100"/>
        <v>9.3209206693700378E-2</v>
      </c>
      <c r="CA360" s="126">
        <f t="shared" si="1101"/>
        <v>7.4016534428230599E-2</v>
      </c>
      <c r="CB360" s="123">
        <f t="shared" si="1102"/>
        <v>1.3821463247472729E-2</v>
      </c>
      <c r="CC360" s="124">
        <f t="shared" si="1103"/>
        <v>1.5868612328691117E-2</v>
      </c>
      <c r="CD360" s="125">
        <f t="shared" si="1104"/>
        <v>6.6708549888628704E-2</v>
      </c>
      <c r="CE360" s="126">
        <f t="shared" si="1105"/>
        <v>0.1013704710647506</v>
      </c>
      <c r="CF360" s="123">
        <f t="shared" si="1106"/>
        <v>7.2705465760466048E-2</v>
      </c>
      <c r="CG360" s="124">
        <f t="shared" si="1107"/>
        <v>2.4080341785496312E-2</v>
      </c>
      <c r="CH360" s="125">
        <f t="shared" si="1108"/>
        <v>0.16237363641555771</v>
      </c>
      <c r="CI360" s="123">
        <f t="shared" si="1109"/>
        <v>0.16501137435499086</v>
      </c>
      <c r="CJ360" s="129">
        <f t="shared" ref="CJ360" si="1137">AB360/AB374</f>
        <v>5.3089268442069966E-2</v>
      </c>
      <c r="CK360" s="130">
        <f t="shared" ref="CK360" si="1138">AC360/AC374</f>
        <v>5.4837826325077589E-2</v>
      </c>
    </row>
    <row r="361" spans="1:89" ht="14.4" thickTop="1" thickBot="1" x14ac:dyDescent="0.3">
      <c r="A361" s="131" t="s">
        <v>27</v>
      </c>
      <c r="B361" s="197">
        <v>1570</v>
      </c>
      <c r="C361" s="181">
        <v>2146</v>
      </c>
      <c r="D361" s="182">
        <v>701</v>
      </c>
      <c r="E361" s="183">
        <v>682</v>
      </c>
      <c r="F361" s="180">
        <v>1017</v>
      </c>
      <c r="G361" s="184">
        <v>1269</v>
      </c>
      <c r="H361" s="182">
        <v>2468</v>
      </c>
      <c r="I361" s="183">
        <v>2549</v>
      </c>
      <c r="J361" s="180">
        <v>378</v>
      </c>
      <c r="K361" s="181">
        <v>327</v>
      </c>
      <c r="L361" s="182">
        <v>977</v>
      </c>
      <c r="M361" s="180">
        <v>1049</v>
      </c>
      <c r="N361" s="185">
        <v>2123</v>
      </c>
      <c r="O361" s="198">
        <v>1865</v>
      </c>
      <c r="P361" s="180">
        <v>1448</v>
      </c>
      <c r="Q361" s="181">
        <v>846</v>
      </c>
      <c r="R361" s="182">
        <v>1573</v>
      </c>
      <c r="S361" s="183">
        <v>1241</v>
      </c>
      <c r="T361" s="180">
        <v>316</v>
      </c>
      <c r="U361" s="184">
        <v>220</v>
      </c>
      <c r="V361" s="182">
        <v>1377</v>
      </c>
      <c r="W361" s="199">
        <v>1649</v>
      </c>
      <c r="X361" s="180">
        <v>1122</v>
      </c>
      <c r="Y361" s="184">
        <v>455</v>
      </c>
      <c r="Z361" s="182">
        <v>2758</v>
      </c>
      <c r="AA361" s="180">
        <v>2967</v>
      </c>
      <c r="AB361" s="162">
        <f t="shared" si="1082"/>
        <v>17828</v>
      </c>
      <c r="AC361" s="165">
        <f t="shared" si="1112"/>
        <v>17265</v>
      </c>
      <c r="AE361" s="251" t="s">
        <v>13</v>
      </c>
      <c r="AF361" s="14">
        <f t="shared" ref="AF361:BG361" si="1139">SUM(AF358:AF360)</f>
        <v>4054</v>
      </c>
      <c r="AG361" s="1">
        <f t="shared" si="1139"/>
        <v>6387</v>
      </c>
      <c r="AH361" s="14">
        <f t="shared" si="1139"/>
        <v>1872</v>
      </c>
      <c r="AI361" s="1">
        <f t="shared" si="1139"/>
        <v>2445</v>
      </c>
      <c r="AJ361" s="14">
        <f t="shared" si="1139"/>
        <v>2287</v>
      </c>
      <c r="AK361" s="1">
        <f t="shared" si="1139"/>
        <v>6556</v>
      </c>
      <c r="AL361" s="14">
        <f t="shared" si="1139"/>
        <v>5531</v>
      </c>
      <c r="AM361" s="1">
        <f t="shared" si="1139"/>
        <v>8812</v>
      </c>
      <c r="AN361" s="14">
        <f t="shared" si="1139"/>
        <v>1535</v>
      </c>
      <c r="AO361" s="1">
        <f t="shared" si="1139"/>
        <v>531</v>
      </c>
      <c r="AP361" s="14">
        <f t="shared" si="1139"/>
        <v>3778</v>
      </c>
      <c r="AQ361" s="1">
        <f t="shared" si="1139"/>
        <v>1823</v>
      </c>
      <c r="AR361" s="14">
        <f t="shared" si="1139"/>
        <v>7536</v>
      </c>
      <c r="AS361" s="1">
        <f t="shared" si="1139"/>
        <v>4973</v>
      </c>
      <c r="AT361" s="14">
        <f t="shared" si="1139"/>
        <v>3431</v>
      </c>
      <c r="AU361" s="1">
        <f t="shared" si="1139"/>
        <v>2680</v>
      </c>
      <c r="AV361" s="14">
        <f t="shared" si="1139"/>
        <v>4489</v>
      </c>
      <c r="AW361" s="1">
        <f t="shared" si="1139"/>
        <v>4773</v>
      </c>
      <c r="AX361" s="14">
        <f t="shared" si="1139"/>
        <v>1481</v>
      </c>
      <c r="AY361" s="1">
        <f t="shared" si="1139"/>
        <v>497</v>
      </c>
      <c r="AZ361" s="14">
        <f t="shared" si="1139"/>
        <v>4545</v>
      </c>
      <c r="BA361" s="1">
        <f t="shared" si="1139"/>
        <v>3648</v>
      </c>
      <c r="BB361" s="14">
        <f t="shared" si="1139"/>
        <v>4036</v>
      </c>
      <c r="BC361" s="1">
        <f t="shared" si="1139"/>
        <v>1240</v>
      </c>
      <c r="BD361" s="14">
        <f t="shared" si="1139"/>
        <v>7355</v>
      </c>
      <c r="BE361" s="1">
        <f t="shared" si="1139"/>
        <v>9226</v>
      </c>
      <c r="BF361" s="166">
        <f t="shared" si="1139"/>
        <v>51930</v>
      </c>
      <c r="BG361" s="167">
        <f t="shared" si="1139"/>
        <v>53591</v>
      </c>
      <c r="BI361" s="131" t="s">
        <v>27</v>
      </c>
      <c r="BJ361" s="123">
        <f t="shared" si="1113"/>
        <v>8.8063719991025358E-2</v>
      </c>
      <c r="BK361" s="124">
        <f t="shared" si="1114"/>
        <v>0.1242977121343759</v>
      </c>
      <c r="BL361" s="125">
        <f t="shared" si="1086"/>
        <v>3.9320170518285839E-2</v>
      </c>
      <c r="BM361" s="126">
        <f t="shared" si="1087"/>
        <v>3.9501882421083115E-2</v>
      </c>
      <c r="BN361" s="123">
        <f t="shared" si="1088"/>
        <v>5.704509759928203E-2</v>
      </c>
      <c r="BO361" s="124">
        <f t="shared" si="1089"/>
        <v>7.3501303214595998E-2</v>
      </c>
      <c r="BP361" s="125">
        <f t="shared" si="1090"/>
        <v>0.13843392416423603</v>
      </c>
      <c r="BQ361" s="126">
        <f t="shared" si="1091"/>
        <v>0.14763973356501592</v>
      </c>
      <c r="BR361" s="123">
        <f t="shared" si="1092"/>
        <v>2.1202602647520753E-2</v>
      </c>
      <c r="BS361" s="124">
        <f t="shared" si="1093"/>
        <v>1.894005212858384E-2</v>
      </c>
      <c r="BT361" s="125">
        <f t="shared" si="1094"/>
        <v>5.480143594345973E-2</v>
      </c>
      <c r="BU361" s="123">
        <f t="shared" si="1095"/>
        <v>6.0758760498117577E-2</v>
      </c>
      <c r="BV361" s="127">
        <f t="shared" si="1096"/>
        <v>0.11908234238276867</v>
      </c>
      <c r="BW361" s="128">
        <f t="shared" si="1097"/>
        <v>0.10802200984651028</v>
      </c>
      <c r="BX361" s="123">
        <f t="shared" si="1098"/>
        <v>8.1220551940767327E-2</v>
      </c>
      <c r="BY361" s="124">
        <f t="shared" si="1099"/>
        <v>4.9000868809730667E-2</v>
      </c>
      <c r="BZ361" s="125">
        <f t="shared" si="1100"/>
        <v>8.8231994615212028E-2</v>
      </c>
      <c r="CA361" s="126">
        <f t="shared" si="1101"/>
        <v>7.1879525050680571E-2</v>
      </c>
      <c r="CB361" s="123">
        <f t="shared" si="1102"/>
        <v>1.7724927080996187E-2</v>
      </c>
      <c r="CC361" s="124">
        <f t="shared" si="1103"/>
        <v>1.2742542716478424E-2</v>
      </c>
      <c r="CD361" s="125">
        <f t="shared" si="1104"/>
        <v>7.7238052501682752E-2</v>
      </c>
      <c r="CE361" s="126">
        <f t="shared" si="1105"/>
        <v>9.5511149724876912E-2</v>
      </c>
      <c r="CF361" s="123">
        <f t="shared" si="1106"/>
        <v>6.293470944581557E-2</v>
      </c>
      <c r="CG361" s="124">
        <f t="shared" si="1107"/>
        <v>2.6353895163625834E-2</v>
      </c>
      <c r="CH361" s="125">
        <f t="shared" si="1108"/>
        <v>0.15470047116894772</v>
      </c>
      <c r="CI361" s="123">
        <f t="shared" si="1109"/>
        <v>0.17185056472632493</v>
      </c>
      <c r="CJ361" s="129">
        <f t="shared" ref="CJ361" si="1140">AB361/AB374</f>
        <v>5.4056512524143202E-2</v>
      </c>
      <c r="CK361" s="130">
        <f t="shared" ref="CK361" si="1141">AC361/AC374</f>
        <v>5.2531491510983998E-2</v>
      </c>
    </row>
    <row r="362" spans="1:89" ht="13.8" thickTop="1" x14ac:dyDescent="0.25">
      <c r="A362" s="139" t="s">
        <v>28</v>
      </c>
      <c r="B362" s="194">
        <v>1754</v>
      </c>
      <c r="C362" s="188">
        <v>2514</v>
      </c>
      <c r="D362" s="189">
        <v>793</v>
      </c>
      <c r="E362" s="190">
        <v>839</v>
      </c>
      <c r="F362" s="187">
        <v>943</v>
      </c>
      <c r="G362" s="191">
        <v>1812</v>
      </c>
      <c r="H362" s="189">
        <v>2626</v>
      </c>
      <c r="I362" s="190">
        <v>3082</v>
      </c>
      <c r="J362" s="187">
        <v>512</v>
      </c>
      <c r="K362" s="188">
        <v>278</v>
      </c>
      <c r="L362" s="189">
        <v>1448</v>
      </c>
      <c r="M362" s="187">
        <v>1008</v>
      </c>
      <c r="N362" s="192">
        <v>2663</v>
      </c>
      <c r="O362" s="195">
        <v>1918</v>
      </c>
      <c r="P362" s="187">
        <v>1582</v>
      </c>
      <c r="Q362" s="188">
        <v>896</v>
      </c>
      <c r="R362" s="189">
        <v>1692</v>
      </c>
      <c r="S362" s="190">
        <v>1506</v>
      </c>
      <c r="T362" s="187">
        <v>447</v>
      </c>
      <c r="U362" s="191">
        <v>175</v>
      </c>
      <c r="V362" s="189">
        <v>1695</v>
      </c>
      <c r="W362" s="196">
        <v>1790</v>
      </c>
      <c r="X362" s="187">
        <v>1420</v>
      </c>
      <c r="Y362" s="191">
        <v>408</v>
      </c>
      <c r="Z362" s="189">
        <v>2986</v>
      </c>
      <c r="AA362" s="187">
        <v>3713</v>
      </c>
      <c r="AB362" s="162">
        <f t="shared" si="1082"/>
        <v>20561</v>
      </c>
      <c r="AC362" s="165">
        <f t="shared" si="1112"/>
        <v>19939</v>
      </c>
      <c r="BI362" s="139" t="s">
        <v>28</v>
      </c>
      <c r="BJ362" s="123">
        <f t="shared" si="1113"/>
        <v>8.5307134866981174E-2</v>
      </c>
      <c r="BK362" s="124">
        <f t="shared" si="1114"/>
        <v>0.12608455790159989</v>
      </c>
      <c r="BL362" s="125">
        <f t="shared" si="1086"/>
        <v>3.8568163027090124E-2</v>
      </c>
      <c r="BM362" s="126">
        <f t="shared" si="1087"/>
        <v>4.2078338933747933E-2</v>
      </c>
      <c r="BN362" s="123">
        <f t="shared" si="1088"/>
        <v>4.5863528038519528E-2</v>
      </c>
      <c r="BO362" s="124">
        <f t="shared" si="1089"/>
        <v>9.0877175384924014E-2</v>
      </c>
      <c r="BP362" s="125">
        <f t="shared" si="1090"/>
        <v>0.12771752346675747</v>
      </c>
      <c r="BQ362" s="126">
        <f t="shared" si="1091"/>
        <v>0.15457144290084759</v>
      </c>
      <c r="BR362" s="123">
        <f t="shared" si="1092"/>
        <v>2.4901512572345703E-2</v>
      </c>
      <c r="BS362" s="124">
        <f t="shared" si="1093"/>
        <v>1.3942524700336025E-2</v>
      </c>
      <c r="BT362" s="125">
        <f t="shared" si="1094"/>
        <v>7.0424590243665194E-2</v>
      </c>
      <c r="BU362" s="123">
        <f t="shared" si="1095"/>
        <v>5.0554190280355085E-2</v>
      </c>
      <c r="BV362" s="127">
        <f t="shared" si="1096"/>
        <v>0.12951704683624338</v>
      </c>
      <c r="BW362" s="128">
        <f t="shared" si="1097"/>
        <v>9.6193389839008978E-2</v>
      </c>
      <c r="BX362" s="123">
        <f t="shared" si="1098"/>
        <v>7.6941782987208787E-2</v>
      </c>
      <c r="BY362" s="124">
        <f t="shared" si="1099"/>
        <v>4.4937058026982293E-2</v>
      </c>
      <c r="BZ362" s="125">
        <f t="shared" si="1100"/>
        <v>8.2291717328923694E-2</v>
      </c>
      <c r="CA362" s="126">
        <f t="shared" si="1101"/>
        <v>7.5530367621244793E-2</v>
      </c>
      <c r="CB362" s="123">
        <f t="shared" si="1102"/>
        <v>2.1740187734059627E-2</v>
      </c>
      <c r="CC362" s="124">
        <f t="shared" si="1103"/>
        <v>8.7767691458949804E-3</v>
      </c>
      <c r="CD362" s="125">
        <f t="shared" si="1104"/>
        <v>8.2437624629152273E-2</v>
      </c>
      <c r="CE362" s="126">
        <f t="shared" si="1105"/>
        <v>8.9773810120868644E-2</v>
      </c>
      <c r="CF362" s="123">
        <f t="shared" si="1106"/>
        <v>6.9062788774865033E-2</v>
      </c>
      <c r="CG362" s="124">
        <f t="shared" si="1107"/>
        <v>2.0462410351572296E-2</v>
      </c>
      <c r="CH362" s="125">
        <f t="shared" si="1108"/>
        <v>0.14522639949418803</v>
      </c>
      <c r="CI362" s="123">
        <f t="shared" si="1109"/>
        <v>0.18621796479261749</v>
      </c>
      <c r="CJ362" s="129">
        <f t="shared" ref="CJ362" si="1142">AB362/AB374</f>
        <v>6.234327765362959E-2</v>
      </c>
      <c r="CK362" s="130">
        <f t="shared" ref="CK362" si="1143">AC362/AC374</f>
        <v>6.0667559179699383E-2</v>
      </c>
    </row>
    <row r="363" spans="1:89" x14ac:dyDescent="0.25">
      <c r="A363" s="131" t="s">
        <v>29</v>
      </c>
      <c r="B363" s="197">
        <v>2264</v>
      </c>
      <c r="C363" s="181">
        <v>2283</v>
      </c>
      <c r="D363" s="182">
        <v>1008</v>
      </c>
      <c r="E363" s="183">
        <v>864</v>
      </c>
      <c r="F363" s="180">
        <v>1335</v>
      </c>
      <c r="G363" s="184">
        <v>2565</v>
      </c>
      <c r="H363" s="182">
        <v>2717</v>
      </c>
      <c r="I363" s="183">
        <v>3708</v>
      </c>
      <c r="J363" s="180">
        <v>806</v>
      </c>
      <c r="K363" s="181">
        <v>227</v>
      </c>
      <c r="L363" s="182">
        <v>1856</v>
      </c>
      <c r="M363" s="180">
        <v>907</v>
      </c>
      <c r="N363" s="185">
        <v>3632</v>
      </c>
      <c r="O363" s="198">
        <v>2095</v>
      </c>
      <c r="P363" s="180">
        <v>2272</v>
      </c>
      <c r="Q363" s="181">
        <v>1046</v>
      </c>
      <c r="R363" s="182">
        <v>2136</v>
      </c>
      <c r="S363" s="183">
        <v>2240</v>
      </c>
      <c r="T363" s="180">
        <v>913</v>
      </c>
      <c r="U363" s="184">
        <v>206</v>
      </c>
      <c r="V363" s="182">
        <v>2272</v>
      </c>
      <c r="W363" s="199">
        <v>1909</v>
      </c>
      <c r="X363" s="180">
        <v>1916</v>
      </c>
      <c r="Y363" s="184">
        <v>600</v>
      </c>
      <c r="Z363" s="182">
        <v>3364</v>
      </c>
      <c r="AA363" s="180">
        <v>4117</v>
      </c>
      <c r="AB363" s="162">
        <f t="shared" si="1082"/>
        <v>26491</v>
      </c>
      <c r="AC363" s="165">
        <f t="shared" si="1112"/>
        <v>22767</v>
      </c>
      <c r="BI363" s="131" t="s">
        <v>29</v>
      </c>
      <c r="BJ363" s="123">
        <f t="shared" si="1113"/>
        <v>8.5462987429693105E-2</v>
      </c>
      <c r="BK363" s="124">
        <f t="shared" si="1114"/>
        <v>0.10027671629990777</v>
      </c>
      <c r="BL363" s="125">
        <f t="shared" si="1086"/>
        <v>3.8050658714280323E-2</v>
      </c>
      <c r="BM363" s="126">
        <f t="shared" si="1087"/>
        <v>3.7949663987350113E-2</v>
      </c>
      <c r="BN363" s="123">
        <f t="shared" si="1088"/>
        <v>5.0394473594805783E-2</v>
      </c>
      <c r="BO363" s="124">
        <f t="shared" si="1089"/>
        <v>0.11266306496244564</v>
      </c>
      <c r="BP363" s="125">
        <f t="shared" si="1090"/>
        <v>0.1025631346495036</v>
      </c>
      <c r="BQ363" s="126">
        <f t="shared" si="1091"/>
        <v>0.16286730794571089</v>
      </c>
      <c r="BR363" s="123">
        <f t="shared" si="1092"/>
        <v>3.0425427503680495E-2</v>
      </c>
      <c r="BS363" s="124">
        <f t="shared" si="1093"/>
        <v>9.9705714411209203E-3</v>
      </c>
      <c r="BT363" s="125">
        <f t="shared" si="1094"/>
        <v>7.0061530331055832E-2</v>
      </c>
      <c r="BU363" s="123">
        <f t="shared" si="1095"/>
        <v>3.9838362542276101E-2</v>
      </c>
      <c r="BV363" s="127">
        <f t="shared" si="1096"/>
        <v>0.13710316711335926</v>
      </c>
      <c r="BW363" s="128">
        <f t="shared" si="1097"/>
        <v>9.2019150524882506E-2</v>
      </c>
      <c r="BX363" s="123">
        <f t="shared" si="1098"/>
        <v>8.5764976784568348E-2</v>
      </c>
      <c r="BY363" s="124">
        <f t="shared" si="1099"/>
        <v>4.594369042912988E-2</v>
      </c>
      <c r="BZ363" s="125">
        <f t="shared" si="1100"/>
        <v>8.0631157751689247E-2</v>
      </c>
      <c r="CA363" s="126">
        <f t="shared" si="1101"/>
        <v>9.8388017744981765E-2</v>
      </c>
      <c r="CB363" s="123">
        <f t="shared" si="1102"/>
        <v>3.4464535125136836E-2</v>
      </c>
      <c r="CC363" s="124">
        <f t="shared" si="1103"/>
        <v>9.0481837747617162E-3</v>
      </c>
      <c r="CD363" s="125">
        <f t="shared" si="1104"/>
        <v>8.5764976784568348E-2</v>
      </c>
      <c r="CE363" s="126">
        <f t="shared" si="1105"/>
        <v>8.3849431194272406E-2</v>
      </c>
      <c r="CF363" s="123">
        <f t="shared" si="1106"/>
        <v>7.232645049262014E-2</v>
      </c>
      <c r="CG363" s="124">
        <f t="shared" si="1107"/>
        <v>2.635393332454869E-2</v>
      </c>
      <c r="CH363" s="125">
        <f t="shared" si="1108"/>
        <v>0.12698652372503869</v>
      </c>
      <c r="CI363" s="123">
        <f t="shared" si="1109"/>
        <v>0.18083190582861158</v>
      </c>
      <c r="CJ363" s="129">
        <f t="shared" ref="CJ363" si="1144">AB363/AB374</f>
        <v>8.032370839561799E-2</v>
      </c>
      <c r="CK363" s="130">
        <f t="shared" ref="CK363" si="1145">AC363/AC374</f>
        <v>6.9272196190592106E-2</v>
      </c>
    </row>
    <row r="364" spans="1:89" x14ac:dyDescent="0.25">
      <c r="A364" s="139" t="s">
        <v>30</v>
      </c>
      <c r="B364" s="280">
        <v>1993</v>
      </c>
      <c r="C364" s="267">
        <v>3285</v>
      </c>
      <c r="D364" s="268">
        <v>1096</v>
      </c>
      <c r="E364" s="269">
        <v>1269</v>
      </c>
      <c r="F364" s="266">
        <v>1202</v>
      </c>
      <c r="G364" s="270">
        <v>2964</v>
      </c>
      <c r="H364" s="268">
        <v>2824</v>
      </c>
      <c r="I364" s="269">
        <v>4711</v>
      </c>
      <c r="J364" s="266">
        <v>910</v>
      </c>
      <c r="K364" s="267">
        <v>294</v>
      </c>
      <c r="L364" s="268">
        <v>2051</v>
      </c>
      <c r="M364" s="266">
        <v>1009</v>
      </c>
      <c r="N364" s="271">
        <v>4084</v>
      </c>
      <c r="O364" s="281">
        <v>2661</v>
      </c>
      <c r="P364" s="266">
        <v>1900</v>
      </c>
      <c r="Q364" s="267">
        <v>1329</v>
      </c>
      <c r="R364" s="268">
        <v>2500</v>
      </c>
      <c r="S364" s="269">
        <v>2464</v>
      </c>
      <c r="T364" s="266">
        <v>852</v>
      </c>
      <c r="U364" s="270">
        <v>250</v>
      </c>
      <c r="V364" s="268">
        <v>2295</v>
      </c>
      <c r="W364" s="282">
        <v>1914</v>
      </c>
      <c r="X364" s="266">
        <v>2167</v>
      </c>
      <c r="Y364" s="270">
        <v>662</v>
      </c>
      <c r="Z364" s="268">
        <v>3817</v>
      </c>
      <c r="AA364" s="266">
        <v>5110</v>
      </c>
      <c r="AB364" s="162">
        <f t="shared" si="1082"/>
        <v>27691</v>
      </c>
      <c r="AC364" s="165">
        <f t="shared" si="1112"/>
        <v>27922</v>
      </c>
      <c r="BI364" s="139" t="s">
        <v>30</v>
      </c>
      <c r="BJ364" s="123">
        <f t="shared" si="1113"/>
        <v>7.1972843162038211E-2</v>
      </c>
      <c r="BK364" s="124">
        <f t="shared" si="1114"/>
        <v>0.11764916553255497</v>
      </c>
      <c r="BL364" s="125">
        <f t="shared" si="1086"/>
        <v>3.9579646816655233E-2</v>
      </c>
      <c r="BM364" s="126">
        <f t="shared" si="1087"/>
        <v>4.5448033808466445E-2</v>
      </c>
      <c r="BN364" s="123">
        <f t="shared" si="1088"/>
        <v>4.3407605359141961E-2</v>
      </c>
      <c r="BO364" s="124">
        <f t="shared" si="1089"/>
        <v>0.10615285438005874</v>
      </c>
      <c r="BP364" s="125">
        <f t="shared" si="1090"/>
        <v>0.10198259362247662</v>
      </c>
      <c r="BQ364" s="126">
        <f t="shared" si="1091"/>
        <v>0.16872000573024856</v>
      </c>
      <c r="BR364" s="123">
        <f t="shared" si="1092"/>
        <v>3.2862662959084181E-2</v>
      </c>
      <c r="BS364" s="124">
        <f t="shared" si="1093"/>
        <v>1.0529331709762911E-2</v>
      </c>
      <c r="BT364" s="125">
        <f t="shared" si="1094"/>
        <v>7.4067386515474343E-2</v>
      </c>
      <c r="BU364" s="123">
        <f t="shared" si="1095"/>
        <v>3.6136379915478835E-2</v>
      </c>
      <c r="BV364" s="127">
        <f t="shared" si="1096"/>
        <v>0.14748474233505471</v>
      </c>
      <c r="BW364" s="128">
        <f t="shared" si="1097"/>
        <v>9.5301196189384721E-2</v>
      </c>
      <c r="BX364" s="123">
        <f t="shared" si="1098"/>
        <v>6.8614351233252685E-2</v>
      </c>
      <c r="BY364" s="124">
        <f t="shared" si="1099"/>
        <v>4.7596877014540503E-2</v>
      </c>
      <c r="BZ364" s="125">
        <f t="shared" si="1100"/>
        <v>9.0282041096385102E-2</v>
      </c>
      <c r="CA364" s="126">
        <f t="shared" si="1101"/>
        <v>8.8245827662774876E-2</v>
      </c>
      <c r="CB364" s="123">
        <f t="shared" si="1102"/>
        <v>3.0768119605648046E-2</v>
      </c>
      <c r="CC364" s="124">
        <f t="shared" si="1103"/>
        <v>8.9535133586419319E-3</v>
      </c>
      <c r="CD364" s="125">
        <f t="shared" si="1104"/>
        <v>8.2878913726481526E-2</v>
      </c>
      <c r="CE364" s="126">
        <f t="shared" si="1105"/>
        <v>6.8548098273762625E-2</v>
      </c>
      <c r="CF364" s="123">
        <f t="shared" si="1106"/>
        <v>7.8256473222346606E-2</v>
      </c>
      <c r="CG364" s="124">
        <f t="shared" si="1107"/>
        <v>2.3708903373683834E-2</v>
      </c>
      <c r="CH364" s="125">
        <f t="shared" si="1108"/>
        <v>0.13784262034596079</v>
      </c>
      <c r="CI364" s="123">
        <f t="shared" si="1109"/>
        <v>0.18300981305064107</v>
      </c>
      <c r="CJ364" s="129">
        <f t="shared" ref="CJ364" si="1146">AB364/AB374</f>
        <v>8.396224412755493E-2</v>
      </c>
      <c r="CK364" s="130">
        <f t="shared" ref="CK364" si="1147">AC364/AC374</f>
        <v>8.4957098521268176E-2</v>
      </c>
    </row>
    <row r="365" spans="1:89" x14ac:dyDescent="0.25">
      <c r="A365" s="131" t="s">
        <v>31</v>
      </c>
      <c r="B365" s="283">
        <v>2061</v>
      </c>
      <c r="C365" s="274">
        <v>3102</v>
      </c>
      <c r="D365" s="275">
        <v>776</v>
      </c>
      <c r="E365" s="276">
        <v>1176</v>
      </c>
      <c r="F365" s="273">
        <v>1085</v>
      </c>
      <c r="G365" s="277">
        <v>3592</v>
      </c>
      <c r="H365" s="275">
        <v>2707</v>
      </c>
      <c r="I365" s="276">
        <v>4101</v>
      </c>
      <c r="J365" s="273">
        <v>625</v>
      </c>
      <c r="K365" s="274">
        <v>237</v>
      </c>
      <c r="L365" s="275">
        <v>1727</v>
      </c>
      <c r="M365" s="273">
        <v>814</v>
      </c>
      <c r="N365" s="278">
        <v>3452</v>
      </c>
      <c r="O365" s="284">
        <v>2312</v>
      </c>
      <c r="P365" s="273">
        <v>1531</v>
      </c>
      <c r="Q365" s="274">
        <v>1351</v>
      </c>
      <c r="R365" s="275">
        <v>1989</v>
      </c>
      <c r="S365" s="276">
        <v>2309</v>
      </c>
      <c r="T365" s="273">
        <v>629</v>
      </c>
      <c r="U365" s="277">
        <v>247</v>
      </c>
      <c r="V365" s="275">
        <v>2250</v>
      </c>
      <c r="W365" s="285">
        <v>1734</v>
      </c>
      <c r="X365" s="273">
        <v>1869</v>
      </c>
      <c r="Y365" s="277">
        <v>578</v>
      </c>
      <c r="Z365" s="275">
        <v>3538</v>
      </c>
      <c r="AA365" s="273">
        <v>4116</v>
      </c>
      <c r="AB365" s="162">
        <f t="shared" si="1082"/>
        <v>24239</v>
      </c>
      <c r="AC365" s="165">
        <f t="shared" si="1112"/>
        <v>25669</v>
      </c>
      <c r="BI365" s="131" t="s">
        <v>31</v>
      </c>
      <c r="BJ365" s="123">
        <f t="shared" si="1113"/>
        <v>8.5028260241759149E-2</v>
      </c>
      <c r="BK365" s="124">
        <f t="shared" si="1114"/>
        <v>0.12084615684288441</v>
      </c>
      <c r="BL365" s="125">
        <f t="shared" si="1086"/>
        <v>3.2014522051239738E-2</v>
      </c>
      <c r="BM365" s="126">
        <f t="shared" si="1087"/>
        <v>4.5814016907553858E-2</v>
      </c>
      <c r="BN365" s="123">
        <f t="shared" si="1088"/>
        <v>4.4762572713395767E-2</v>
      </c>
      <c r="BO365" s="124">
        <f t="shared" si="1089"/>
        <v>0.13993533055436519</v>
      </c>
      <c r="BP365" s="125">
        <f t="shared" si="1090"/>
        <v>0.11167952473286852</v>
      </c>
      <c r="BQ365" s="126">
        <f t="shared" si="1091"/>
        <v>0.15976469671588298</v>
      </c>
      <c r="BR365" s="123">
        <f t="shared" si="1092"/>
        <v>2.5784892116011388E-2</v>
      </c>
      <c r="BS365" s="124">
        <f t="shared" si="1093"/>
        <v>9.2329268767774361E-3</v>
      </c>
      <c r="BT365" s="125">
        <f t="shared" si="1094"/>
        <v>7.1248813894962668E-2</v>
      </c>
      <c r="BU365" s="123">
        <f t="shared" si="1095"/>
        <v>3.1711402859480306E-2</v>
      </c>
      <c r="BV365" s="127">
        <f t="shared" si="1096"/>
        <v>0.14241511613515409</v>
      </c>
      <c r="BW365" s="128">
        <f t="shared" si="1097"/>
        <v>9.0069733920292966E-2</v>
      </c>
      <c r="BX365" s="123">
        <f t="shared" si="1098"/>
        <v>6.3162671727381492E-2</v>
      </c>
      <c r="BY365" s="124">
        <f t="shared" si="1099"/>
        <v>5.2631578947368418E-2</v>
      </c>
      <c r="BZ365" s="125">
        <f t="shared" si="1100"/>
        <v>8.2057840669994636E-2</v>
      </c>
      <c r="CA365" s="126">
        <f t="shared" si="1101"/>
        <v>8.995286142818186E-2</v>
      </c>
      <c r="CB365" s="123">
        <f t="shared" si="1102"/>
        <v>2.594991542555386E-2</v>
      </c>
      <c r="CC365" s="124">
        <f t="shared" si="1103"/>
        <v>9.6225018504811251E-3</v>
      </c>
      <c r="CD365" s="125">
        <f t="shared" si="1104"/>
        <v>9.2825611617640996E-2</v>
      </c>
      <c r="CE365" s="126">
        <f t="shared" si="1105"/>
        <v>6.7552300440219717E-2</v>
      </c>
      <c r="CF365" s="123">
        <f t="shared" si="1106"/>
        <v>7.7107141383720448E-2</v>
      </c>
      <c r="CG365" s="124">
        <f t="shared" si="1107"/>
        <v>2.2517433480073241E-2</v>
      </c>
      <c r="CH365" s="125">
        <f t="shared" si="1108"/>
        <v>0.14596311729031725</v>
      </c>
      <c r="CI365" s="123">
        <f t="shared" si="1109"/>
        <v>0.16034905917643852</v>
      </c>
      <c r="CJ365" s="129">
        <f t="shared" ref="CJ365" si="1148">AB365/AB374</f>
        <v>7.3495389672016326E-2</v>
      </c>
      <c r="CK365" s="130">
        <f t="shared" ref="CK365" si="1149">AC365/AC374</f>
        <v>7.8101989898375218E-2</v>
      </c>
    </row>
    <row r="366" spans="1:89" x14ac:dyDescent="0.25">
      <c r="A366" s="139" t="s">
        <v>32</v>
      </c>
      <c r="B366" s="194">
        <v>1979</v>
      </c>
      <c r="C366" s="188">
        <v>2536</v>
      </c>
      <c r="D366" s="189">
        <v>647</v>
      </c>
      <c r="E366" s="190">
        <v>1059</v>
      </c>
      <c r="F366" s="187">
        <v>867</v>
      </c>
      <c r="G366" s="191">
        <v>2544</v>
      </c>
      <c r="H366" s="189">
        <v>2523</v>
      </c>
      <c r="I366" s="190">
        <v>3935</v>
      </c>
      <c r="J366" s="187">
        <v>513</v>
      </c>
      <c r="K366" s="188">
        <v>187</v>
      </c>
      <c r="L366" s="189">
        <v>1512</v>
      </c>
      <c r="M366" s="187">
        <v>661</v>
      </c>
      <c r="N366" s="192">
        <v>3008</v>
      </c>
      <c r="O366" s="195">
        <v>2202</v>
      </c>
      <c r="P366" s="187">
        <v>1035</v>
      </c>
      <c r="Q366" s="188">
        <v>1274</v>
      </c>
      <c r="R366" s="189">
        <v>1606</v>
      </c>
      <c r="S366" s="190">
        <v>2100</v>
      </c>
      <c r="T366" s="187">
        <v>409</v>
      </c>
      <c r="U366" s="191">
        <v>221</v>
      </c>
      <c r="V366" s="189">
        <v>2275</v>
      </c>
      <c r="W366" s="196">
        <v>1509</v>
      </c>
      <c r="X366" s="187">
        <v>1344</v>
      </c>
      <c r="Y366" s="191">
        <v>537</v>
      </c>
      <c r="Z366" s="189">
        <v>3144</v>
      </c>
      <c r="AA366" s="187">
        <v>3943</v>
      </c>
      <c r="AB366" s="162">
        <f t="shared" si="1082"/>
        <v>20862</v>
      </c>
      <c r="AC366" s="165">
        <f t="shared" si="1112"/>
        <v>22708</v>
      </c>
      <c r="BI366" s="139" t="s">
        <v>32</v>
      </c>
      <c r="BJ366" s="123">
        <f t="shared" si="1113"/>
        <v>9.4861470616431784E-2</v>
      </c>
      <c r="BK366" s="124">
        <f t="shared" si="1114"/>
        <v>0.11167870354060243</v>
      </c>
      <c r="BL366" s="125">
        <f t="shared" si="1086"/>
        <v>3.1013325663886492E-2</v>
      </c>
      <c r="BM366" s="126">
        <f t="shared" si="1087"/>
        <v>4.6635546943808351E-2</v>
      </c>
      <c r="BN366" s="123">
        <f t="shared" si="1088"/>
        <v>4.1558815070463044E-2</v>
      </c>
      <c r="BO366" s="124">
        <f t="shared" si="1089"/>
        <v>0.11203100228994187</v>
      </c>
      <c r="BP366" s="125">
        <f t="shared" si="1090"/>
        <v>0.12093758987633017</v>
      </c>
      <c r="BQ366" s="126">
        <f t="shared" si="1091"/>
        <v>0.17328694733133698</v>
      </c>
      <c r="BR366" s="123">
        <f t="shared" si="1092"/>
        <v>2.4590163934426229E-2</v>
      </c>
      <c r="BS366" s="124">
        <f t="shared" si="1093"/>
        <v>8.234983265809407E-3</v>
      </c>
      <c r="BT366" s="125">
        <f t="shared" si="1094"/>
        <v>7.2476272648835202E-2</v>
      </c>
      <c r="BU366" s="123">
        <f t="shared" si="1095"/>
        <v>2.9108684164171218E-2</v>
      </c>
      <c r="BV366" s="127">
        <f t="shared" si="1096"/>
        <v>0.14418560061355576</v>
      </c>
      <c r="BW366" s="128">
        <f t="shared" si="1097"/>
        <v>9.6970230755680814E-2</v>
      </c>
      <c r="BX366" s="123">
        <f t="shared" si="1098"/>
        <v>4.9611734253666953E-2</v>
      </c>
      <c r="BY366" s="124">
        <f t="shared" si="1099"/>
        <v>5.6103575832305796E-2</v>
      </c>
      <c r="BZ366" s="125">
        <f t="shared" si="1100"/>
        <v>7.6982072668008814E-2</v>
      </c>
      <c r="CA366" s="126">
        <f t="shared" si="1101"/>
        <v>9.2478421701602961E-2</v>
      </c>
      <c r="CB366" s="123">
        <f t="shared" si="1102"/>
        <v>1.960502348768095E-2</v>
      </c>
      <c r="CC366" s="124">
        <f t="shared" si="1103"/>
        <v>9.7322529505020263E-3</v>
      </c>
      <c r="CD366" s="125">
        <f t="shared" si="1104"/>
        <v>0.10904994727255296</v>
      </c>
      <c r="CE366" s="126">
        <f t="shared" si="1105"/>
        <v>6.6452351594151846E-2</v>
      </c>
      <c r="CF366" s="123">
        <f t="shared" si="1106"/>
        <v>6.4423353465631286E-2</v>
      </c>
      <c r="CG366" s="124">
        <f t="shared" si="1107"/>
        <v>2.3648053549409898E-2</v>
      </c>
      <c r="CH366" s="125">
        <f t="shared" si="1108"/>
        <v>0.15070463042853033</v>
      </c>
      <c r="CI366" s="123">
        <f t="shared" si="1109"/>
        <v>0.17363924608067641</v>
      </c>
      <c r="CJ366" s="129">
        <f t="shared" ref="CJ366" si="1150">AB366/AB374</f>
        <v>6.3255943699723774E-2</v>
      </c>
      <c r="CK366" s="130">
        <f t="shared" ref="CK366" si="1151">AC366/AC374</f>
        <v>6.9092679364693002E-2</v>
      </c>
    </row>
    <row r="367" spans="1:89" x14ac:dyDescent="0.25">
      <c r="A367" s="131" t="s">
        <v>33</v>
      </c>
      <c r="B367" s="197">
        <v>1824</v>
      </c>
      <c r="C367" s="181">
        <v>1755</v>
      </c>
      <c r="D367" s="182">
        <v>559</v>
      </c>
      <c r="E367" s="183">
        <v>819</v>
      </c>
      <c r="F367" s="180">
        <v>691</v>
      </c>
      <c r="G367" s="184">
        <v>1812</v>
      </c>
      <c r="H367" s="182">
        <v>1969</v>
      </c>
      <c r="I367" s="183">
        <v>2987</v>
      </c>
      <c r="J367" s="180">
        <v>423</v>
      </c>
      <c r="K367" s="181">
        <v>148</v>
      </c>
      <c r="L367" s="182">
        <v>1214</v>
      </c>
      <c r="M367" s="180">
        <v>593</v>
      </c>
      <c r="N367" s="185">
        <v>2373</v>
      </c>
      <c r="O367" s="198">
        <v>1812</v>
      </c>
      <c r="P367" s="180">
        <v>780</v>
      </c>
      <c r="Q367" s="181">
        <v>1215</v>
      </c>
      <c r="R367" s="182">
        <v>1261</v>
      </c>
      <c r="S367" s="183">
        <v>1730</v>
      </c>
      <c r="T367" s="180">
        <v>228</v>
      </c>
      <c r="U367" s="184">
        <v>209</v>
      </c>
      <c r="V367" s="182">
        <v>1912</v>
      </c>
      <c r="W367" s="199">
        <v>1066</v>
      </c>
      <c r="X367" s="180">
        <v>803</v>
      </c>
      <c r="Y367" s="184">
        <v>450</v>
      </c>
      <c r="Z367" s="182">
        <v>2620</v>
      </c>
      <c r="AA367" s="180">
        <v>2929</v>
      </c>
      <c r="AB367" s="162">
        <f t="shared" si="1082"/>
        <v>16657</v>
      </c>
      <c r="AC367" s="165">
        <f t="shared" si="1112"/>
        <v>17525</v>
      </c>
      <c r="BI367" s="131" t="s">
        <v>33</v>
      </c>
      <c r="BJ367" s="123">
        <f t="shared" si="1113"/>
        <v>0.10950351203698144</v>
      </c>
      <c r="BK367" s="124">
        <f t="shared" si="1114"/>
        <v>0.10014265335235378</v>
      </c>
      <c r="BL367" s="125">
        <f t="shared" si="1086"/>
        <v>3.3559464489403855E-2</v>
      </c>
      <c r="BM367" s="126">
        <f t="shared" si="1087"/>
        <v>4.6733238231098428E-2</v>
      </c>
      <c r="BN367" s="123">
        <f t="shared" si="1088"/>
        <v>4.1484060755238035E-2</v>
      </c>
      <c r="BO367" s="124">
        <f t="shared" si="1089"/>
        <v>0.10339514978601998</v>
      </c>
      <c r="BP367" s="125">
        <f t="shared" si="1090"/>
        <v>0.11820856096535991</v>
      </c>
      <c r="BQ367" s="126">
        <f t="shared" si="1091"/>
        <v>0.17044222539229673</v>
      </c>
      <c r="BR367" s="123">
        <f t="shared" si="1092"/>
        <v>2.5394728942786816E-2</v>
      </c>
      <c r="BS367" s="124">
        <f t="shared" si="1093"/>
        <v>8.4450784593437939E-3</v>
      </c>
      <c r="BT367" s="125">
        <f t="shared" si="1094"/>
        <v>7.2882271717596203E-2</v>
      </c>
      <c r="BU367" s="123">
        <f t="shared" si="1095"/>
        <v>3.3837375178316691E-2</v>
      </c>
      <c r="BV367" s="127">
        <f t="shared" si="1096"/>
        <v>0.14246262832442816</v>
      </c>
      <c r="BW367" s="128">
        <f t="shared" si="1097"/>
        <v>0.10339514978601998</v>
      </c>
      <c r="BX367" s="123">
        <f t="shared" si="1098"/>
        <v>4.6827159752656541E-2</v>
      </c>
      <c r="BY367" s="124">
        <f t="shared" si="1099"/>
        <v>6.9329529243937232E-2</v>
      </c>
      <c r="BZ367" s="125">
        <f t="shared" si="1100"/>
        <v>7.5703908266794739E-2</v>
      </c>
      <c r="CA367" s="126">
        <f t="shared" si="1101"/>
        <v>9.8716119828815979E-2</v>
      </c>
      <c r="CB367" s="123">
        <f t="shared" si="1102"/>
        <v>1.368793900462268E-2</v>
      </c>
      <c r="CC367" s="124">
        <f t="shared" si="1103"/>
        <v>1.1925820256776035E-2</v>
      </c>
      <c r="CD367" s="125">
        <f t="shared" si="1104"/>
        <v>0.11478657621420424</v>
      </c>
      <c r="CE367" s="126">
        <f t="shared" si="1105"/>
        <v>6.0827389443651923E-2</v>
      </c>
      <c r="CF367" s="123">
        <f t="shared" si="1106"/>
        <v>4.8207960617157951E-2</v>
      </c>
      <c r="CG367" s="124">
        <f t="shared" si="1107"/>
        <v>2.5677603423680456E-2</v>
      </c>
      <c r="CH367" s="125">
        <f t="shared" si="1108"/>
        <v>0.15729122891276939</v>
      </c>
      <c r="CI367" s="123">
        <f t="shared" si="1109"/>
        <v>0.16713266761768902</v>
      </c>
      <c r="CJ367" s="129">
        <f t="shared" ref="CJ367" si="1152">AB367/AB374</f>
        <v>5.0505908072394731E-2</v>
      </c>
      <c r="CK367" s="130">
        <f t="shared" ref="CK367" si="1153">AC367/AC374</f>
        <v>5.3322582608166497E-2</v>
      </c>
    </row>
    <row r="368" spans="1:89" x14ac:dyDescent="0.25">
      <c r="A368" s="139" t="s">
        <v>34</v>
      </c>
      <c r="B368" s="194">
        <v>758</v>
      </c>
      <c r="C368" s="188">
        <v>1596</v>
      </c>
      <c r="D368" s="189">
        <v>229</v>
      </c>
      <c r="E368" s="190">
        <v>739</v>
      </c>
      <c r="F368" s="187">
        <v>292</v>
      </c>
      <c r="G368" s="191">
        <v>1478</v>
      </c>
      <c r="H368" s="189">
        <v>1040</v>
      </c>
      <c r="I368" s="190">
        <v>2315</v>
      </c>
      <c r="J368" s="187">
        <v>384</v>
      </c>
      <c r="K368" s="188">
        <v>99</v>
      </c>
      <c r="L368" s="189">
        <v>1057</v>
      </c>
      <c r="M368" s="187">
        <v>427</v>
      </c>
      <c r="N368" s="192">
        <v>2026</v>
      </c>
      <c r="O368" s="195">
        <v>1369</v>
      </c>
      <c r="P368" s="187">
        <v>461</v>
      </c>
      <c r="Q368" s="188">
        <v>1016</v>
      </c>
      <c r="R368" s="189">
        <v>900</v>
      </c>
      <c r="S368" s="190">
        <v>1520</v>
      </c>
      <c r="T368" s="187">
        <v>151</v>
      </c>
      <c r="U368" s="191">
        <v>214</v>
      </c>
      <c r="V368" s="189">
        <v>1743</v>
      </c>
      <c r="W368" s="196">
        <v>1041</v>
      </c>
      <c r="X368" s="187">
        <v>536</v>
      </c>
      <c r="Y368" s="191">
        <v>376</v>
      </c>
      <c r="Z368" s="189">
        <v>1965</v>
      </c>
      <c r="AA368" s="187">
        <v>2423</v>
      </c>
      <c r="AB368" s="162">
        <f t="shared" si="1082"/>
        <v>11542</v>
      </c>
      <c r="AC368" s="165">
        <f t="shared" si="1112"/>
        <v>14613</v>
      </c>
      <c r="BI368" s="139" t="s">
        <v>34</v>
      </c>
      <c r="BJ368" s="123">
        <f t="shared" si="1113"/>
        <v>6.5673193553976786E-2</v>
      </c>
      <c r="BK368" s="124">
        <f t="shared" si="1114"/>
        <v>0.10921781974953808</v>
      </c>
      <c r="BL368" s="125">
        <f t="shared" si="1086"/>
        <v>1.9840582221452088E-2</v>
      </c>
      <c r="BM368" s="126">
        <f t="shared" si="1087"/>
        <v>5.0571409019366319E-2</v>
      </c>
      <c r="BN368" s="123">
        <f t="shared" si="1088"/>
        <v>2.5298908334777336E-2</v>
      </c>
      <c r="BO368" s="124">
        <f t="shared" si="1089"/>
        <v>0.10114281803873264</v>
      </c>
      <c r="BP368" s="125">
        <f t="shared" si="1090"/>
        <v>9.0105700918385032E-2</v>
      </c>
      <c r="BQ368" s="126">
        <f t="shared" si="1091"/>
        <v>0.15842058441114076</v>
      </c>
      <c r="BR368" s="123">
        <f t="shared" si="1092"/>
        <v>3.3269797262172933E-2</v>
      </c>
      <c r="BS368" s="124">
        <f t="shared" si="1093"/>
        <v>6.7747895709299941E-3</v>
      </c>
      <c r="BT368" s="125">
        <f t="shared" si="1094"/>
        <v>9.1578582568012476E-2</v>
      </c>
      <c r="BU368" s="123">
        <f t="shared" si="1095"/>
        <v>2.922055703825361E-2</v>
      </c>
      <c r="BV368" s="127">
        <f t="shared" si="1096"/>
        <v>0.17553283659677699</v>
      </c>
      <c r="BW368" s="128">
        <f t="shared" si="1097"/>
        <v>9.3683706288920823E-2</v>
      </c>
      <c r="BX368" s="123">
        <f t="shared" si="1098"/>
        <v>3.9941084734014899E-2</v>
      </c>
      <c r="BY368" s="124">
        <f t="shared" si="1099"/>
        <v>6.9527133374392661E-2</v>
      </c>
      <c r="BZ368" s="125">
        <f t="shared" si="1100"/>
        <v>7.7976087333217814E-2</v>
      </c>
      <c r="CA368" s="126">
        <f t="shared" si="1101"/>
        <v>0.10401697119003626</v>
      </c>
      <c r="CB368" s="123">
        <f t="shared" si="1102"/>
        <v>1.3082654652573212E-2</v>
      </c>
      <c r="CC368" s="124">
        <f t="shared" si="1103"/>
        <v>1.4644494628070897E-2</v>
      </c>
      <c r="CD368" s="125">
        <f t="shared" si="1104"/>
        <v>0.15101368913533184</v>
      </c>
      <c r="CE368" s="126">
        <f t="shared" si="1105"/>
        <v>7.1237938821597208E-2</v>
      </c>
      <c r="CF368" s="123">
        <f t="shared" si="1106"/>
        <v>4.6439092011783055E-2</v>
      </c>
      <c r="CG368" s="124">
        <f t="shared" si="1107"/>
        <v>2.5730513925956339E-2</v>
      </c>
      <c r="CH368" s="125">
        <f t="shared" si="1108"/>
        <v>0.17024779067752555</v>
      </c>
      <c r="CI368" s="123">
        <f t="shared" si="1109"/>
        <v>0.16581126394306439</v>
      </c>
      <c r="CJ368" s="129">
        <f t="shared" ref="CJ368" si="1154">AB368/AB374</f>
        <v>3.4996649515013509E-2</v>
      </c>
      <c r="CK368" s="130">
        <f t="shared" ref="CK368" si="1155">AC368/AC374</f>
        <v>4.4462362319722511E-2</v>
      </c>
    </row>
    <row r="369" spans="1:89" x14ac:dyDescent="0.25">
      <c r="A369" s="131" t="s">
        <v>35</v>
      </c>
      <c r="B369" s="197">
        <v>0</v>
      </c>
      <c r="C369" s="181">
        <v>861</v>
      </c>
      <c r="D369" s="182">
        <v>5</v>
      </c>
      <c r="E369" s="183">
        <v>446</v>
      </c>
      <c r="F369" s="180">
        <v>17</v>
      </c>
      <c r="G369" s="184">
        <v>806</v>
      </c>
      <c r="H369" s="182">
        <v>97</v>
      </c>
      <c r="I369" s="183">
        <v>1029</v>
      </c>
      <c r="J369" s="180">
        <v>62</v>
      </c>
      <c r="K369" s="181">
        <v>36</v>
      </c>
      <c r="L369" s="182">
        <v>689</v>
      </c>
      <c r="M369" s="180">
        <v>106</v>
      </c>
      <c r="N369" s="185">
        <v>485</v>
      </c>
      <c r="O369" s="198">
        <v>277</v>
      </c>
      <c r="P369" s="180">
        <v>105</v>
      </c>
      <c r="Q369" s="181">
        <v>188</v>
      </c>
      <c r="R369" s="182">
        <v>174</v>
      </c>
      <c r="S369" s="183">
        <v>140</v>
      </c>
      <c r="T369" s="180">
        <v>33</v>
      </c>
      <c r="U369" s="184">
        <v>5</v>
      </c>
      <c r="V369" s="182">
        <v>408</v>
      </c>
      <c r="W369" s="199">
        <v>21</v>
      </c>
      <c r="X369" s="180">
        <v>54</v>
      </c>
      <c r="Y369" s="184">
        <v>8</v>
      </c>
      <c r="Z369" s="182">
        <v>69</v>
      </c>
      <c r="AA369" s="180">
        <v>157</v>
      </c>
      <c r="AB369" s="162">
        <f t="shared" si="1082"/>
        <v>2198</v>
      </c>
      <c r="AC369" s="165">
        <f t="shared" si="1112"/>
        <v>4080</v>
      </c>
      <c r="BI369" s="131" t="s">
        <v>35</v>
      </c>
      <c r="BJ369" s="123">
        <f t="shared" si="1113"/>
        <v>0</v>
      </c>
      <c r="BK369" s="124">
        <f t="shared" si="1114"/>
        <v>0.21102941176470588</v>
      </c>
      <c r="BL369" s="125">
        <f t="shared" si="1086"/>
        <v>2.2747952684258415E-3</v>
      </c>
      <c r="BM369" s="126">
        <f t="shared" si="1087"/>
        <v>0.10931372549019608</v>
      </c>
      <c r="BN369" s="123">
        <f t="shared" si="1088"/>
        <v>7.7343039126478615E-3</v>
      </c>
      <c r="BO369" s="124">
        <f t="shared" si="1089"/>
        <v>0.19754901960784313</v>
      </c>
      <c r="BP369" s="125">
        <f t="shared" si="1090"/>
        <v>4.4131028207461329E-2</v>
      </c>
      <c r="BQ369" s="126">
        <f t="shared" si="1091"/>
        <v>0.25220588235294117</v>
      </c>
      <c r="BR369" s="123">
        <f t="shared" si="1092"/>
        <v>2.8207461328480437E-2</v>
      </c>
      <c r="BS369" s="124">
        <f t="shared" si="1093"/>
        <v>8.8235294117647058E-3</v>
      </c>
      <c r="BT369" s="125">
        <f t="shared" si="1094"/>
        <v>0.31346678798908101</v>
      </c>
      <c r="BU369" s="123">
        <f t="shared" si="1095"/>
        <v>2.5980392156862746E-2</v>
      </c>
      <c r="BV369" s="127">
        <f t="shared" si="1096"/>
        <v>0.22065514103730663</v>
      </c>
      <c r="BW369" s="128">
        <f t="shared" si="1097"/>
        <v>6.7892156862745093E-2</v>
      </c>
      <c r="BX369" s="123">
        <f t="shared" si="1098"/>
        <v>4.7770700636942678E-2</v>
      </c>
      <c r="BY369" s="124">
        <f t="shared" si="1099"/>
        <v>4.6078431372549022E-2</v>
      </c>
      <c r="BZ369" s="125">
        <f t="shared" si="1100"/>
        <v>7.9162875341219296E-2</v>
      </c>
      <c r="CA369" s="126">
        <f t="shared" si="1101"/>
        <v>3.4313725490196081E-2</v>
      </c>
      <c r="CB369" s="123">
        <f t="shared" si="1102"/>
        <v>1.5013648771610554E-2</v>
      </c>
      <c r="CC369" s="124">
        <f t="shared" si="1103"/>
        <v>1.2254901960784314E-3</v>
      </c>
      <c r="CD369" s="125">
        <f t="shared" si="1104"/>
        <v>0.18562329390354868</v>
      </c>
      <c r="CE369" s="126">
        <f t="shared" si="1105"/>
        <v>5.1470588235294117E-3</v>
      </c>
      <c r="CF369" s="123">
        <f t="shared" si="1106"/>
        <v>2.4567788898999091E-2</v>
      </c>
      <c r="CG369" s="124">
        <f t="shared" si="1107"/>
        <v>1.9607843137254902E-3</v>
      </c>
      <c r="CH369" s="125">
        <f t="shared" si="1108"/>
        <v>3.1392174704276618E-2</v>
      </c>
      <c r="CI369" s="123">
        <f t="shared" si="1109"/>
        <v>3.8480392156862747E-2</v>
      </c>
      <c r="CJ369" s="129">
        <f t="shared" ref="CJ369" si="1156">AB369/AB374</f>
        <v>6.6645846156645023E-3</v>
      </c>
      <c r="CK369" s="130">
        <f t="shared" ref="CK369" si="1157">AC369/AC374</f>
        <v>1.2414044909633055E-2</v>
      </c>
    </row>
    <row r="370" spans="1:89" x14ac:dyDescent="0.25">
      <c r="A370" s="139" t="s">
        <v>36</v>
      </c>
      <c r="B370" s="194"/>
      <c r="C370" s="188"/>
      <c r="D370" s="189"/>
      <c r="E370" s="190"/>
      <c r="F370" s="187"/>
      <c r="G370" s="191"/>
      <c r="H370" s="189"/>
      <c r="I370" s="190"/>
      <c r="J370" s="187"/>
      <c r="K370" s="191"/>
      <c r="L370" s="189"/>
      <c r="M370" s="187"/>
      <c r="N370" s="192"/>
      <c r="O370" s="195"/>
      <c r="P370" s="187"/>
      <c r="Q370" s="191"/>
      <c r="R370" s="189"/>
      <c r="S370" s="190"/>
      <c r="T370" s="187"/>
      <c r="U370" s="191"/>
      <c r="V370" s="189"/>
      <c r="W370" s="190"/>
      <c r="X370" s="187"/>
      <c r="Y370" s="191"/>
      <c r="Z370" s="189"/>
      <c r="AA370" s="187"/>
      <c r="AB370" s="162">
        <f t="shared" si="1082"/>
        <v>0</v>
      </c>
      <c r="AC370" s="165">
        <f t="shared" si="1112"/>
        <v>0</v>
      </c>
      <c r="BI370" s="139" t="s">
        <v>36</v>
      </c>
      <c r="BJ370" s="123" t="e">
        <f t="shared" si="1113"/>
        <v>#DIV/0!</v>
      </c>
      <c r="BK370" s="124" t="e">
        <f t="shared" si="1114"/>
        <v>#DIV/0!</v>
      </c>
      <c r="BL370" s="125" t="e">
        <f t="shared" si="1086"/>
        <v>#DIV/0!</v>
      </c>
      <c r="BM370" s="126" t="e">
        <f t="shared" si="1087"/>
        <v>#DIV/0!</v>
      </c>
      <c r="BN370" s="123" t="e">
        <f t="shared" si="1088"/>
        <v>#DIV/0!</v>
      </c>
      <c r="BO370" s="124" t="e">
        <f t="shared" si="1089"/>
        <v>#DIV/0!</v>
      </c>
      <c r="BP370" s="125" t="e">
        <f t="shared" si="1090"/>
        <v>#DIV/0!</v>
      </c>
      <c r="BQ370" s="126" t="e">
        <f t="shared" si="1091"/>
        <v>#DIV/0!</v>
      </c>
      <c r="BR370" s="123" t="e">
        <f t="shared" si="1092"/>
        <v>#DIV/0!</v>
      </c>
      <c r="BS370" s="124" t="e">
        <f t="shared" si="1093"/>
        <v>#DIV/0!</v>
      </c>
      <c r="BT370" s="125" t="e">
        <f t="shared" si="1094"/>
        <v>#DIV/0!</v>
      </c>
      <c r="BU370" s="123" t="e">
        <f t="shared" si="1095"/>
        <v>#DIV/0!</v>
      </c>
      <c r="BV370" s="127" t="e">
        <f t="shared" si="1096"/>
        <v>#DIV/0!</v>
      </c>
      <c r="BW370" s="128" t="e">
        <f t="shared" si="1097"/>
        <v>#DIV/0!</v>
      </c>
      <c r="BX370" s="123" t="e">
        <f t="shared" si="1098"/>
        <v>#DIV/0!</v>
      </c>
      <c r="BY370" s="124" t="e">
        <f t="shared" si="1099"/>
        <v>#DIV/0!</v>
      </c>
      <c r="BZ370" s="125" t="e">
        <f t="shared" si="1100"/>
        <v>#DIV/0!</v>
      </c>
      <c r="CA370" s="126" t="e">
        <f t="shared" si="1101"/>
        <v>#DIV/0!</v>
      </c>
      <c r="CB370" s="123" t="e">
        <f t="shared" si="1102"/>
        <v>#DIV/0!</v>
      </c>
      <c r="CC370" s="124" t="e">
        <f t="shared" si="1103"/>
        <v>#DIV/0!</v>
      </c>
      <c r="CD370" s="125" t="e">
        <f t="shared" si="1104"/>
        <v>#DIV/0!</v>
      </c>
      <c r="CE370" s="126" t="e">
        <f t="shared" si="1105"/>
        <v>#DIV/0!</v>
      </c>
      <c r="CF370" s="123" t="e">
        <f t="shared" si="1106"/>
        <v>#DIV/0!</v>
      </c>
      <c r="CG370" s="124" t="e">
        <f t="shared" si="1107"/>
        <v>#DIV/0!</v>
      </c>
      <c r="CH370" s="125" t="e">
        <f t="shared" si="1108"/>
        <v>#DIV/0!</v>
      </c>
      <c r="CI370" s="123" t="e">
        <f t="shared" si="1109"/>
        <v>#DIV/0!</v>
      </c>
      <c r="CJ370" s="129">
        <f t="shared" ref="CJ370" si="1158">AB370/AB374</f>
        <v>0</v>
      </c>
      <c r="CK370" s="130">
        <f t="shared" ref="CK370" si="1159">AC370/AC374</f>
        <v>0</v>
      </c>
    </row>
    <row r="371" spans="1:89" x14ac:dyDescent="0.25">
      <c r="A371" s="131" t="s">
        <v>37</v>
      </c>
      <c r="B371" s="56"/>
      <c r="C371" s="57"/>
      <c r="D371" s="133"/>
      <c r="E371" s="134"/>
      <c r="F371" s="132"/>
      <c r="G371" s="135"/>
      <c r="H371" s="133"/>
      <c r="I371" s="134"/>
      <c r="J371" s="132"/>
      <c r="K371" s="135"/>
      <c r="L371" s="133"/>
      <c r="M371" s="132"/>
      <c r="N371" s="136"/>
      <c r="O371" s="137"/>
      <c r="P371" s="132"/>
      <c r="Q371" s="135"/>
      <c r="R371" s="133"/>
      <c r="S371" s="134"/>
      <c r="T371" s="132"/>
      <c r="U371" s="135"/>
      <c r="V371" s="133"/>
      <c r="W371" s="134"/>
      <c r="X371" s="132"/>
      <c r="Y371" s="135"/>
      <c r="Z371" s="138"/>
      <c r="AA371" s="2"/>
      <c r="AB371" s="162">
        <f t="shared" si="1082"/>
        <v>0</v>
      </c>
      <c r="AC371" s="165">
        <f t="shared" si="1112"/>
        <v>0</v>
      </c>
      <c r="BI371" s="131" t="s">
        <v>37</v>
      </c>
      <c r="BJ371" s="123" t="e">
        <f t="shared" si="1113"/>
        <v>#DIV/0!</v>
      </c>
      <c r="BK371" s="124" t="e">
        <f t="shared" si="1114"/>
        <v>#DIV/0!</v>
      </c>
      <c r="BL371" s="125" t="e">
        <f t="shared" si="1086"/>
        <v>#DIV/0!</v>
      </c>
      <c r="BM371" s="126" t="e">
        <f t="shared" si="1087"/>
        <v>#DIV/0!</v>
      </c>
      <c r="BN371" s="123" t="e">
        <f t="shared" si="1088"/>
        <v>#DIV/0!</v>
      </c>
      <c r="BO371" s="124" t="e">
        <f t="shared" si="1089"/>
        <v>#DIV/0!</v>
      </c>
      <c r="BP371" s="125" t="e">
        <f t="shared" si="1090"/>
        <v>#DIV/0!</v>
      </c>
      <c r="BQ371" s="126" t="e">
        <f t="shared" si="1091"/>
        <v>#DIV/0!</v>
      </c>
      <c r="BR371" s="123" t="e">
        <f t="shared" si="1092"/>
        <v>#DIV/0!</v>
      </c>
      <c r="BS371" s="124" t="e">
        <f t="shared" si="1093"/>
        <v>#DIV/0!</v>
      </c>
      <c r="BT371" s="125" t="e">
        <f t="shared" si="1094"/>
        <v>#DIV/0!</v>
      </c>
      <c r="BU371" s="123" t="e">
        <f t="shared" si="1095"/>
        <v>#DIV/0!</v>
      </c>
      <c r="BV371" s="127" t="e">
        <f t="shared" si="1096"/>
        <v>#DIV/0!</v>
      </c>
      <c r="BW371" s="128" t="e">
        <f t="shared" si="1097"/>
        <v>#DIV/0!</v>
      </c>
      <c r="BX371" s="123" t="e">
        <f t="shared" si="1098"/>
        <v>#DIV/0!</v>
      </c>
      <c r="BY371" s="124" t="e">
        <f t="shared" si="1099"/>
        <v>#DIV/0!</v>
      </c>
      <c r="BZ371" s="125" t="e">
        <f t="shared" si="1100"/>
        <v>#DIV/0!</v>
      </c>
      <c r="CA371" s="126" t="e">
        <f t="shared" si="1101"/>
        <v>#DIV/0!</v>
      </c>
      <c r="CB371" s="123" t="e">
        <f t="shared" si="1102"/>
        <v>#DIV/0!</v>
      </c>
      <c r="CC371" s="124" t="e">
        <f t="shared" si="1103"/>
        <v>#DIV/0!</v>
      </c>
      <c r="CD371" s="125" t="e">
        <f t="shared" si="1104"/>
        <v>#DIV/0!</v>
      </c>
      <c r="CE371" s="126" t="e">
        <f t="shared" si="1105"/>
        <v>#DIV/0!</v>
      </c>
      <c r="CF371" s="123" t="e">
        <f t="shared" si="1106"/>
        <v>#DIV/0!</v>
      </c>
      <c r="CG371" s="124" t="e">
        <f t="shared" si="1107"/>
        <v>#DIV/0!</v>
      </c>
      <c r="CH371" s="125" t="e">
        <f t="shared" si="1108"/>
        <v>#DIV/0!</v>
      </c>
      <c r="CI371" s="123" t="e">
        <f t="shared" si="1109"/>
        <v>#DIV/0!</v>
      </c>
      <c r="CJ371" s="129">
        <f t="shared" ref="CJ371" si="1160">AB371/AB374</f>
        <v>0</v>
      </c>
      <c r="CK371" s="130">
        <f t="shared" ref="CK371" si="1161">AC371/AC374</f>
        <v>0</v>
      </c>
    </row>
    <row r="372" spans="1:89" x14ac:dyDescent="0.25">
      <c r="A372" s="139" t="s">
        <v>38</v>
      </c>
      <c r="B372" s="54"/>
      <c r="C372" s="55"/>
      <c r="D372" s="144"/>
      <c r="E372" s="141"/>
      <c r="F372" s="142"/>
      <c r="G372" s="143"/>
      <c r="H372" s="144"/>
      <c r="I372" s="141"/>
      <c r="J372" s="142"/>
      <c r="K372" s="143"/>
      <c r="L372" s="144"/>
      <c r="M372" s="142"/>
      <c r="N372" s="146"/>
      <c r="O372" s="145"/>
      <c r="P372" s="142"/>
      <c r="Q372" s="143"/>
      <c r="R372" s="144"/>
      <c r="S372" s="141"/>
      <c r="T372" s="142"/>
      <c r="U372" s="143"/>
      <c r="V372" s="144"/>
      <c r="W372" s="141"/>
      <c r="X372" s="142"/>
      <c r="Y372" s="143"/>
      <c r="Z372" s="3"/>
      <c r="AA372" s="140"/>
      <c r="AB372" s="162">
        <f t="shared" si="1082"/>
        <v>0</v>
      </c>
      <c r="AC372" s="165">
        <f t="shared" si="1112"/>
        <v>0</v>
      </c>
      <c r="BI372" s="139" t="s">
        <v>38</v>
      </c>
      <c r="BJ372" s="123" t="e">
        <f t="shared" si="1113"/>
        <v>#DIV/0!</v>
      </c>
      <c r="BK372" s="124" t="e">
        <f t="shared" si="1114"/>
        <v>#DIV/0!</v>
      </c>
      <c r="BL372" s="125" t="e">
        <f t="shared" si="1086"/>
        <v>#DIV/0!</v>
      </c>
      <c r="BM372" s="126" t="e">
        <f t="shared" si="1087"/>
        <v>#DIV/0!</v>
      </c>
      <c r="BN372" s="123" t="e">
        <f t="shared" si="1088"/>
        <v>#DIV/0!</v>
      </c>
      <c r="BO372" s="124" t="e">
        <f t="shared" si="1089"/>
        <v>#DIV/0!</v>
      </c>
      <c r="BP372" s="125" t="e">
        <f t="shared" si="1090"/>
        <v>#DIV/0!</v>
      </c>
      <c r="BQ372" s="126" t="e">
        <f t="shared" si="1091"/>
        <v>#DIV/0!</v>
      </c>
      <c r="BR372" s="123" t="e">
        <f t="shared" si="1092"/>
        <v>#DIV/0!</v>
      </c>
      <c r="BS372" s="124" t="e">
        <f t="shared" si="1093"/>
        <v>#DIV/0!</v>
      </c>
      <c r="BT372" s="125" t="e">
        <f t="shared" si="1094"/>
        <v>#DIV/0!</v>
      </c>
      <c r="BU372" s="123" t="e">
        <f t="shared" si="1095"/>
        <v>#DIV/0!</v>
      </c>
      <c r="BV372" s="127" t="e">
        <f t="shared" si="1096"/>
        <v>#DIV/0!</v>
      </c>
      <c r="BW372" s="128" t="e">
        <f t="shared" si="1097"/>
        <v>#DIV/0!</v>
      </c>
      <c r="BX372" s="123" t="e">
        <f t="shared" si="1098"/>
        <v>#DIV/0!</v>
      </c>
      <c r="BY372" s="124" t="e">
        <f t="shared" si="1099"/>
        <v>#DIV/0!</v>
      </c>
      <c r="BZ372" s="125" t="e">
        <f t="shared" si="1100"/>
        <v>#DIV/0!</v>
      </c>
      <c r="CA372" s="126" t="e">
        <f t="shared" si="1101"/>
        <v>#DIV/0!</v>
      </c>
      <c r="CB372" s="123" t="e">
        <f t="shared" si="1102"/>
        <v>#DIV/0!</v>
      </c>
      <c r="CC372" s="124" t="e">
        <f t="shared" si="1103"/>
        <v>#DIV/0!</v>
      </c>
      <c r="CD372" s="125" t="e">
        <f t="shared" si="1104"/>
        <v>#DIV/0!</v>
      </c>
      <c r="CE372" s="126" t="e">
        <f t="shared" si="1105"/>
        <v>#DIV/0!</v>
      </c>
      <c r="CF372" s="123" t="e">
        <f t="shared" si="1106"/>
        <v>#DIV/0!</v>
      </c>
      <c r="CG372" s="124" t="e">
        <f t="shared" si="1107"/>
        <v>#DIV/0!</v>
      </c>
      <c r="CH372" s="125" t="e">
        <f t="shared" si="1108"/>
        <v>#DIV/0!</v>
      </c>
      <c r="CI372" s="123" t="e">
        <f t="shared" si="1109"/>
        <v>#DIV/0!</v>
      </c>
      <c r="CJ372" s="129">
        <f t="shared" ref="CJ372" si="1162">AB372/AB374</f>
        <v>0</v>
      </c>
      <c r="CK372" s="130">
        <f t="shared" ref="CK372" si="1163">AC372/AC374</f>
        <v>0</v>
      </c>
    </row>
    <row r="373" spans="1:89" ht="13.8" thickBot="1" x14ac:dyDescent="0.3">
      <c r="A373" s="131" t="s">
        <v>39</v>
      </c>
      <c r="B373" s="56"/>
      <c r="C373" s="57"/>
      <c r="D373" s="133"/>
      <c r="E373" s="134"/>
      <c r="F373" s="132"/>
      <c r="G373" s="135"/>
      <c r="H373" s="133"/>
      <c r="I373" s="134"/>
      <c r="J373" s="132"/>
      <c r="K373" s="135"/>
      <c r="L373" s="133"/>
      <c r="M373" s="132"/>
      <c r="N373" s="136"/>
      <c r="O373" s="137"/>
      <c r="P373" s="132"/>
      <c r="Q373" s="135"/>
      <c r="R373" s="133"/>
      <c r="S373" s="134"/>
      <c r="T373" s="132"/>
      <c r="U373" s="135"/>
      <c r="V373" s="133"/>
      <c r="W373" s="134"/>
      <c r="X373" s="132"/>
      <c r="Y373" s="135"/>
      <c r="Z373" s="138"/>
      <c r="AA373" s="2"/>
      <c r="AB373" s="162">
        <f t="shared" si="1082"/>
        <v>0</v>
      </c>
      <c r="AC373" s="165">
        <f t="shared" si="1112"/>
        <v>0</v>
      </c>
      <c r="BI373" s="131" t="s">
        <v>39</v>
      </c>
      <c r="BJ373" s="123" t="e">
        <f t="shared" si="1113"/>
        <v>#DIV/0!</v>
      </c>
      <c r="BK373" s="124" t="e">
        <f t="shared" si="1114"/>
        <v>#DIV/0!</v>
      </c>
      <c r="BL373" s="125" t="e">
        <f t="shared" si="1086"/>
        <v>#DIV/0!</v>
      </c>
      <c r="BM373" s="126" t="e">
        <f t="shared" si="1087"/>
        <v>#DIV/0!</v>
      </c>
      <c r="BN373" s="123" t="e">
        <f t="shared" si="1088"/>
        <v>#DIV/0!</v>
      </c>
      <c r="BO373" s="124" t="e">
        <f t="shared" si="1089"/>
        <v>#DIV/0!</v>
      </c>
      <c r="BP373" s="125" t="e">
        <f t="shared" si="1090"/>
        <v>#DIV/0!</v>
      </c>
      <c r="BQ373" s="126" t="e">
        <f t="shared" si="1091"/>
        <v>#DIV/0!</v>
      </c>
      <c r="BR373" s="123" t="e">
        <f t="shared" si="1092"/>
        <v>#DIV/0!</v>
      </c>
      <c r="BS373" s="124" t="e">
        <f t="shared" si="1093"/>
        <v>#DIV/0!</v>
      </c>
      <c r="BT373" s="125" t="e">
        <f t="shared" si="1094"/>
        <v>#DIV/0!</v>
      </c>
      <c r="BU373" s="123" t="e">
        <f t="shared" si="1095"/>
        <v>#DIV/0!</v>
      </c>
      <c r="BV373" s="127" t="e">
        <f t="shared" si="1096"/>
        <v>#DIV/0!</v>
      </c>
      <c r="BW373" s="128" t="e">
        <f t="shared" si="1097"/>
        <v>#DIV/0!</v>
      </c>
      <c r="BX373" s="123" t="e">
        <f t="shared" si="1098"/>
        <v>#DIV/0!</v>
      </c>
      <c r="BY373" s="124" t="e">
        <f t="shared" si="1099"/>
        <v>#DIV/0!</v>
      </c>
      <c r="BZ373" s="125" t="e">
        <f t="shared" si="1100"/>
        <v>#DIV/0!</v>
      </c>
      <c r="CA373" s="126" t="e">
        <f t="shared" si="1101"/>
        <v>#DIV/0!</v>
      </c>
      <c r="CB373" s="123" t="e">
        <f t="shared" si="1102"/>
        <v>#DIV/0!</v>
      </c>
      <c r="CC373" s="124" t="e">
        <f t="shared" si="1103"/>
        <v>#DIV/0!</v>
      </c>
      <c r="CD373" s="125" t="e">
        <f t="shared" si="1104"/>
        <v>#DIV/0!</v>
      </c>
      <c r="CE373" s="126" t="e">
        <f t="shared" si="1105"/>
        <v>#DIV/0!</v>
      </c>
      <c r="CF373" s="123" t="e">
        <f t="shared" si="1106"/>
        <v>#DIV/0!</v>
      </c>
      <c r="CG373" s="124" t="e">
        <f t="shared" si="1107"/>
        <v>#DIV/0!</v>
      </c>
      <c r="CH373" s="125" t="e">
        <f t="shared" si="1108"/>
        <v>#DIV/0!</v>
      </c>
      <c r="CI373" s="123" t="e">
        <f t="shared" si="1109"/>
        <v>#DIV/0!</v>
      </c>
      <c r="CJ373" s="129">
        <f t="shared" ref="CJ373" si="1164">AB373/AB374</f>
        <v>0</v>
      </c>
      <c r="CK373" s="130">
        <f t="shared" ref="CK373" si="1165">AC373/AC374</f>
        <v>0</v>
      </c>
    </row>
    <row r="374" spans="1:89" ht="14.4" thickTop="1" thickBot="1" x14ac:dyDescent="0.3">
      <c r="A374" s="251" t="s">
        <v>13</v>
      </c>
      <c r="B374" s="14">
        <f t="shared" ref="B374" si="1166">SUM(B351:B373)</f>
        <v>31070</v>
      </c>
      <c r="C374" s="1">
        <f t="shared" ref="C374" si="1167">SUM(C351:C373)</f>
        <v>34536</v>
      </c>
      <c r="D374" s="14">
        <f t="shared" ref="D374" si="1168">SUM(D351:D373)</f>
        <v>13981</v>
      </c>
      <c r="E374" s="1">
        <f t="shared" ref="E374" si="1169">SUM(E351:E373)</f>
        <v>13401</v>
      </c>
      <c r="F374" s="14">
        <f t="shared" ref="F374" si="1170">SUM(F351:F373)</f>
        <v>22307</v>
      </c>
      <c r="G374" s="1">
        <f t="shared" ref="G374" si="1171">SUM(G351:G373)</f>
        <v>27788</v>
      </c>
      <c r="H374" s="14">
        <f t="shared" ref="H374" si="1172">SUM(H351:H373)</f>
        <v>41116</v>
      </c>
      <c r="I374" s="1">
        <f t="shared" ref="I374" si="1173">SUM(I351:I373)</f>
        <v>47368</v>
      </c>
      <c r="J374" s="14">
        <f t="shared" ref="J374" si="1174">SUM(J351:J373)</f>
        <v>6593</v>
      </c>
      <c r="K374" s="1">
        <f t="shared" ref="K374" si="1175">SUM(K351:K373)</f>
        <v>6312</v>
      </c>
      <c r="L374" s="14">
        <f t="shared" ref="L374" si="1176">SUM(L351:L373)</f>
        <v>18763</v>
      </c>
      <c r="M374" s="1">
        <f t="shared" ref="M374" si="1177">SUM(M351:M373)</f>
        <v>19648</v>
      </c>
      <c r="N374" s="14">
        <f t="shared" ref="N374" si="1178">SUM(N351:N373)</f>
        <v>41824</v>
      </c>
      <c r="O374" s="1">
        <f t="shared" ref="O374" si="1179">SUM(O351:O373)</f>
        <v>37563</v>
      </c>
      <c r="P374" s="14">
        <f t="shared" ref="P374" si="1180">SUM(P351:P373)</f>
        <v>22383</v>
      </c>
      <c r="Q374" s="1">
        <f t="shared" ref="Q374" si="1181">SUM(Q351:Q373)</f>
        <v>17973</v>
      </c>
      <c r="R374" s="14">
        <f t="shared" ref="R374" si="1182">SUM(R351:R373)</f>
        <v>30283</v>
      </c>
      <c r="S374" s="1">
        <f t="shared" ref="S374" si="1183">SUM(S351:S373)</f>
        <v>26649</v>
      </c>
      <c r="T374" s="14">
        <f t="shared" ref="T374" si="1184">SUM(T351:T373)</f>
        <v>6180</v>
      </c>
      <c r="U374" s="1">
        <f t="shared" ref="U374" si="1185">SUM(U351:U373)</f>
        <v>5612</v>
      </c>
      <c r="V374" s="14">
        <f t="shared" ref="V374" si="1186">SUM(V351:V373)</f>
        <v>25210</v>
      </c>
      <c r="W374" s="1">
        <f t="shared" ref="W374" si="1187">SUM(W351:W373)</f>
        <v>29755</v>
      </c>
      <c r="X374" s="14">
        <f t="shared" ref="X374" si="1188">SUM(X351:X373)</f>
        <v>21259</v>
      </c>
      <c r="Y374" s="1">
        <f t="shared" ref="Y374" si="1189">SUM(Y351:Y373)</f>
        <v>9841</v>
      </c>
      <c r="Z374" s="14">
        <f t="shared" ref="Z374" si="1190">SUM(Z351:Z373)</f>
        <v>48834</v>
      </c>
      <c r="AA374" s="1">
        <f t="shared" ref="AA374" si="1191">SUM(AA351:AA373)</f>
        <v>52214</v>
      </c>
      <c r="AB374" s="166">
        <f t="shared" ref="AB374:AC374" si="1192">SUM(AB350:AB373)</f>
        <v>329803</v>
      </c>
      <c r="AC374" s="167">
        <f t="shared" si="1192"/>
        <v>328660</v>
      </c>
      <c r="BI374" s="251" t="s">
        <v>13</v>
      </c>
      <c r="BJ374" s="147" t="e">
        <f>SUM(BJ350:BJ373)</f>
        <v>#DIV/0!</v>
      </c>
      <c r="BK374" s="148" t="e">
        <f t="shared" ref="BK374:CK374" si="1193">SUM(BK350:BK373)</f>
        <v>#DIV/0!</v>
      </c>
      <c r="BL374" s="147" t="e">
        <f t="shared" si="1193"/>
        <v>#DIV/0!</v>
      </c>
      <c r="BM374" s="148" t="e">
        <f t="shared" si="1193"/>
        <v>#DIV/0!</v>
      </c>
      <c r="BN374" s="147" t="e">
        <f t="shared" si="1193"/>
        <v>#DIV/0!</v>
      </c>
      <c r="BO374" s="148" t="e">
        <f t="shared" si="1193"/>
        <v>#DIV/0!</v>
      </c>
      <c r="BP374" s="147" t="e">
        <f t="shared" si="1193"/>
        <v>#DIV/0!</v>
      </c>
      <c r="BQ374" s="148" t="e">
        <f t="shared" si="1193"/>
        <v>#DIV/0!</v>
      </c>
      <c r="BR374" s="147" t="e">
        <f t="shared" si="1193"/>
        <v>#DIV/0!</v>
      </c>
      <c r="BS374" s="148" t="e">
        <f t="shared" si="1193"/>
        <v>#DIV/0!</v>
      </c>
      <c r="BT374" s="147" t="e">
        <f t="shared" si="1193"/>
        <v>#DIV/0!</v>
      </c>
      <c r="BU374" s="148" t="e">
        <f t="shared" si="1193"/>
        <v>#DIV/0!</v>
      </c>
      <c r="BV374" s="147" t="e">
        <f t="shared" si="1193"/>
        <v>#DIV/0!</v>
      </c>
      <c r="BW374" s="148" t="e">
        <f t="shared" si="1193"/>
        <v>#DIV/0!</v>
      </c>
      <c r="BX374" s="147" t="e">
        <f t="shared" si="1193"/>
        <v>#DIV/0!</v>
      </c>
      <c r="BY374" s="148" t="e">
        <f t="shared" si="1193"/>
        <v>#DIV/0!</v>
      </c>
      <c r="BZ374" s="147" t="e">
        <f t="shared" si="1193"/>
        <v>#DIV/0!</v>
      </c>
      <c r="CA374" s="148" t="e">
        <f t="shared" si="1193"/>
        <v>#DIV/0!</v>
      </c>
      <c r="CB374" s="147" t="e">
        <f t="shared" si="1193"/>
        <v>#DIV/0!</v>
      </c>
      <c r="CC374" s="148" t="e">
        <f t="shared" si="1193"/>
        <v>#DIV/0!</v>
      </c>
      <c r="CD374" s="147" t="e">
        <f t="shared" si="1193"/>
        <v>#DIV/0!</v>
      </c>
      <c r="CE374" s="148" t="e">
        <f t="shared" si="1193"/>
        <v>#DIV/0!</v>
      </c>
      <c r="CF374" s="147" t="e">
        <f t="shared" si="1193"/>
        <v>#DIV/0!</v>
      </c>
      <c r="CG374" s="148" t="e">
        <f t="shared" si="1193"/>
        <v>#DIV/0!</v>
      </c>
      <c r="CH374" s="147" t="e">
        <f t="shared" si="1193"/>
        <v>#DIV/0!</v>
      </c>
      <c r="CI374" s="148" t="e">
        <f t="shared" si="1193"/>
        <v>#DIV/0!</v>
      </c>
      <c r="CJ374" s="147">
        <f t="shared" si="1193"/>
        <v>1</v>
      </c>
      <c r="CK374" s="148">
        <f t="shared" si="1193"/>
        <v>1</v>
      </c>
    </row>
    <row r="375" spans="1:89" ht="13.8" thickTop="1" x14ac:dyDescent="0.25">
      <c r="A375" s="178"/>
    </row>
    <row r="377" spans="1:89" x14ac:dyDescent="0.25">
      <c r="A377" s="305">
        <f>+A346+1</f>
        <v>45151</v>
      </c>
      <c r="B377" s="305"/>
      <c r="C377" s="305"/>
      <c r="D377" s="305"/>
      <c r="BI377" s="304">
        <f>+BI346+1</f>
        <v>45151</v>
      </c>
      <c r="BJ377" s="304"/>
      <c r="BK377" s="304"/>
      <c r="BL377" s="304"/>
    </row>
    <row r="378" spans="1:89" ht="13.8" thickBot="1" x14ac:dyDescent="0.3">
      <c r="AE378" t="s">
        <v>84</v>
      </c>
    </row>
    <row r="379" spans="1:89" ht="14.4" thickTop="1" thickBot="1" x14ac:dyDescent="0.3">
      <c r="A379" s="296" t="s">
        <v>0</v>
      </c>
      <c r="B379" s="298" t="s">
        <v>1</v>
      </c>
      <c r="C379" s="299"/>
      <c r="D379" s="298" t="s">
        <v>2</v>
      </c>
      <c r="E379" s="299"/>
      <c r="F379" s="298" t="s">
        <v>3</v>
      </c>
      <c r="G379" s="299"/>
      <c r="H379" s="298" t="s">
        <v>4</v>
      </c>
      <c r="I379" s="299"/>
      <c r="J379" s="298" t="s">
        <v>5</v>
      </c>
      <c r="K379" s="299"/>
      <c r="L379" s="298" t="s">
        <v>6</v>
      </c>
      <c r="M379" s="299"/>
      <c r="N379" s="298" t="s">
        <v>7</v>
      </c>
      <c r="O379" s="299"/>
      <c r="P379" s="298" t="s">
        <v>8</v>
      </c>
      <c r="Q379" s="299"/>
      <c r="R379" s="298" t="s">
        <v>9</v>
      </c>
      <c r="S379" s="299"/>
      <c r="T379" s="298" t="s">
        <v>10</v>
      </c>
      <c r="U379" s="299"/>
      <c r="V379" s="298" t="s">
        <v>11</v>
      </c>
      <c r="W379" s="299"/>
      <c r="X379" s="298" t="s">
        <v>12</v>
      </c>
      <c r="Y379" s="299"/>
      <c r="Z379" s="300" t="s">
        <v>40</v>
      </c>
      <c r="AA379" s="301"/>
      <c r="AB379" s="302" t="s">
        <v>41</v>
      </c>
      <c r="AC379" s="303"/>
      <c r="AE379" s="296" t="s">
        <v>0</v>
      </c>
      <c r="AF379" s="298" t="s">
        <v>1</v>
      </c>
      <c r="AG379" s="299"/>
      <c r="AH379" s="298" t="s">
        <v>2</v>
      </c>
      <c r="AI379" s="299"/>
      <c r="AJ379" s="298" t="s">
        <v>3</v>
      </c>
      <c r="AK379" s="299"/>
      <c r="AL379" s="298" t="s">
        <v>4</v>
      </c>
      <c r="AM379" s="299"/>
      <c r="AN379" s="298" t="s">
        <v>5</v>
      </c>
      <c r="AO379" s="299"/>
      <c r="AP379" s="298" t="s">
        <v>6</v>
      </c>
      <c r="AQ379" s="299"/>
      <c r="AR379" s="298" t="s">
        <v>7</v>
      </c>
      <c r="AS379" s="299"/>
      <c r="AT379" s="298" t="s">
        <v>8</v>
      </c>
      <c r="AU379" s="299"/>
      <c r="AV379" s="298" t="s">
        <v>9</v>
      </c>
      <c r="AW379" s="299"/>
      <c r="AX379" s="298" t="s">
        <v>10</v>
      </c>
      <c r="AY379" s="299"/>
      <c r="AZ379" s="298" t="s">
        <v>11</v>
      </c>
      <c r="BA379" s="299"/>
      <c r="BB379" s="298" t="s">
        <v>12</v>
      </c>
      <c r="BC379" s="299"/>
      <c r="BD379" s="300" t="s">
        <v>40</v>
      </c>
      <c r="BE379" s="301"/>
      <c r="BF379" s="302" t="s">
        <v>41</v>
      </c>
      <c r="BG379" s="303"/>
      <c r="BI379" s="296" t="s">
        <v>0</v>
      </c>
      <c r="BJ379" s="298" t="s">
        <v>1</v>
      </c>
      <c r="BK379" s="299"/>
      <c r="BL379" s="298" t="s">
        <v>2</v>
      </c>
      <c r="BM379" s="299"/>
      <c r="BN379" s="298" t="s">
        <v>3</v>
      </c>
      <c r="BO379" s="299"/>
      <c r="BP379" s="298" t="s">
        <v>4</v>
      </c>
      <c r="BQ379" s="299"/>
      <c r="BR379" s="298" t="s">
        <v>5</v>
      </c>
      <c r="BS379" s="299"/>
      <c r="BT379" s="298" t="s">
        <v>6</v>
      </c>
      <c r="BU379" s="299"/>
      <c r="BV379" s="298" t="s">
        <v>7</v>
      </c>
      <c r="BW379" s="299"/>
      <c r="BX379" s="298" t="s">
        <v>8</v>
      </c>
      <c r="BY379" s="299"/>
      <c r="BZ379" s="298" t="s">
        <v>9</v>
      </c>
      <c r="CA379" s="299"/>
      <c r="CB379" s="298" t="s">
        <v>10</v>
      </c>
      <c r="CC379" s="299"/>
      <c r="CD379" s="298" t="s">
        <v>11</v>
      </c>
      <c r="CE379" s="299"/>
      <c r="CF379" s="298" t="s">
        <v>12</v>
      </c>
      <c r="CG379" s="299"/>
      <c r="CH379" s="300" t="s">
        <v>40</v>
      </c>
      <c r="CI379" s="301"/>
      <c r="CJ379" s="298" t="s">
        <v>41</v>
      </c>
      <c r="CK379" s="299"/>
    </row>
    <row r="380" spans="1:89" ht="15" thickTop="1" thickBot="1" x14ac:dyDescent="0.35">
      <c r="A380" s="297"/>
      <c r="B380" s="111" t="s">
        <v>14</v>
      </c>
      <c r="C380" s="112" t="s">
        <v>15</v>
      </c>
      <c r="D380" s="113" t="s">
        <v>14</v>
      </c>
      <c r="E380" s="114" t="s">
        <v>15</v>
      </c>
      <c r="F380" s="111" t="s">
        <v>14</v>
      </c>
      <c r="G380" s="112" t="s">
        <v>15</v>
      </c>
      <c r="H380" s="113" t="s">
        <v>14</v>
      </c>
      <c r="I380" s="114" t="s">
        <v>15</v>
      </c>
      <c r="J380" s="111" t="s">
        <v>14</v>
      </c>
      <c r="K380" s="112" t="s">
        <v>15</v>
      </c>
      <c r="L380" s="113" t="s">
        <v>14</v>
      </c>
      <c r="M380" s="111" t="s">
        <v>15</v>
      </c>
      <c r="N380" s="115" t="s">
        <v>14</v>
      </c>
      <c r="O380" s="116" t="s">
        <v>15</v>
      </c>
      <c r="P380" s="111" t="s">
        <v>14</v>
      </c>
      <c r="Q380" s="112" t="s">
        <v>15</v>
      </c>
      <c r="R380" s="113" t="s">
        <v>14</v>
      </c>
      <c r="S380" s="114" t="s">
        <v>15</v>
      </c>
      <c r="T380" s="111" t="s">
        <v>14</v>
      </c>
      <c r="U380" s="112" t="s">
        <v>15</v>
      </c>
      <c r="V380" s="113" t="s">
        <v>14</v>
      </c>
      <c r="W380" s="114" t="s">
        <v>15</v>
      </c>
      <c r="X380" s="111" t="s">
        <v>14</v>
      </c>
      <c r="Y380" s="112" t="s">
        <v>15</v>
      </c>
      <c r="Z380" s="26" t="s">
        <v>14</v>
      </c>
      <c r="AA380" s="117" t="s">
        <v>15</v>
      </c>
      <c r="AB380" s="168" t="s">
        <v>14</v>
      </c>
      <c r="AC380" s="169" t="s">
        <v>15</v>
      </c>
      <c r="AE380" s="297"/>
      <c r="AF380" s="111" t="s">
        <v>14</v>
      </c>
      <c r="AG380" s="112" t="s">
        <v>15</v>
      </c>
      <c r="AH380" s="113" t="s">
        <v>14</v>
      </c>
      <c r="AI380" s="114" t="s">
        <v>15</v>
      </c>
      <c r="AJ380" s="111" t="s">
        <v>14</v>
      </c>
      <c r="AK380" s="112" t="s">
        <v>15</v>
      </c>
      <c r="AL380" s="113" t="s">
        <v>14</v>
      </c>
      <c r="AM380" s="114" t="s">
        <v>15</v>
      </c>
      <c r="AN380" s="111" t="s">
        <v>14</v>
      </c>
      <c r="AO380" s="112" t="s">
        <v>15</v>
      </c>
      <c r="AP380" s="113" t="s">
        <v>14</v>
      </c>
      <c r="AQ380" s="111" t="s">
        <v>15</v>
      </c>
      <c r="AR380" s="115" t="s">
        <v>14</v>
      </c>
      <c r="AS380" s="116" t="s">
        <v>15</v>
      </c>
      <c r="AT380" s="111" t="s">
        <v>14</v>
      </c>
      <c r="AU380" s="112" t="s">
        <v>15</v>
      </c>
      <c r="AV380" s="113" t="s">
        <v>14</v>
      </c>
      <c r="AW380" s="114" t="s">
        <v>15</v>
      </c>
      <c r="AX380" s="111" t="s">
        <v>14</v>
      </c>
      <c r="AY380" s="112" t="s">
        <v>15</v>
      </c>
      <c r="AZ380" s="113" t="s">
        <v>14</v>
      </c>
      <c r="BA380" s="114" t="s">
        <v>15</v>
      </c>
      <c r="BB380" s="111" t="s">
        <v>14</v>
      </c>
      <c r="BC380" s="112" t="s">
        <v>15</v>
      </c>
      <c r="BD380" s="26" t="s">
        <v>14</v>
      </c>
      <c r="BE380" s="117" t="s">
        <v>15</v>
      </c>
      <c r="BF380" s="168" t="s">
        <v>14</v>
      </c>
      <c r="BG380" s="169" t="s">
        <v>15</v>
      </c>
      <c r="BI380" s="297"/>
      <c r="BJ380" s="111" t="s">
        <v>14</v>
      </c>
      <c r="BK380" s="112" t="s">
        <v>15</v>
      </c>
      <c r="BL380" s="113" t="s">
        <v>14</v>
      </c>
      <c r="BM380" s="114" t="s">
        <v>15</v>
      </c>
      <c r="BN380" s="111" t="s">
        <v>14</v>
      </c>
      <c r="BO380" s="112" t="s">
        <v>15</v>
      </c>
      <c r="BP380" s="113" t="s">
        <v>14</v>
      </c>
      <c r="BQ380" s="114" t="s">
        <v>15</v>
      </c>
      <c r="BR380" s="111" t="s">
        <v>14</v>
      </c>
      <c r="BS380" s="112" t="s">
        <v>15</v>
      </c>
      <c r="BT380" s="113" t="s">
        <v>14</v>
      </c>
      <c r="BU380" s="111" t="s">
        <v>15</v>
      </c>
      <c r="BV380" s="115" t="s">
        <v>14</v>
      </c>
      <c r="BW380" s="116" t="s">
        <v>15</v>
      </c>
      <c r="BX380" s="111" t="s">
        <v>14</v>
      </c>
      <c r="BY380" s="112" t="s">
        <v>15</v>
      </c>
      <c r="BZ380" s="113" t="s">
        <v>14</v>
      </c>
      <c r="CA380" s="114" t="s">
        <v>15</v>
      </c>
      <c r="CB380" s="111" t="s">
        <v>14</v>
      </c>
      <c r="CC380" s="112" t="s">
        <v>15</v>
      </c>
      <c r="CD380" s="113" t="s">
        <v>14</v>
      </c>
      <c r="CE380" s="114" t="s">
        <v>15</v>
      </c>
      <c r="CF380" s="111" t="s">
        <v>14</v>
      </c>
      <c r="CG380" s="112" t="s">
        <v>15</v>
      </c>
      <c r="CH380" s="26" t="s">
        <v>14</v>
      </c>
      <c r="CI380" s="117" t="s">
        <v>15</v>
      </c>
      <c r="CJ380" s="115" t="s">
        <v>14</v>
      </c>
      <c r="CK380" s="116" t="s">
        <v>15</v>
      </c>
    </row>
    <row r="381" spans="1:89" ht="13.8" thickTop="1" x14ac:dyDescent="0.25">
      <c r="A381" s="119" t="s">
        <v>16</v>
      </c>
      <c r="B381" s="120"/>
      <c r="C381" s="177"/>
      <c r="D381" s="121"/>
      <c r="E381" s="172"/>
      <c r="F381" s="120"/>
      <c r="G381" s="122"/>
      <c r="H381" s="121"/>
      <c r="I381" s="172"/>
      <c r="J381" s="120"/>
      <c r="K381" s="122"/>
      <c r="L381" s="121"/>
      <c r="M381" s="120"/>
      <c r="N381" s="171"/>
      <c r="O381" s="173"/>
      <c r="P381" s="120"/>
      <c r="Q381" s="122"/>
      <c r="R381" s="121"/>
      <c r="S381" s="172"/>
      <c r="T381" s="120"/>
      <c r="U381" s="122"/>
      <c r="V381" s="121"/>
      <c r="W381" s="172"/>
      <c r="X381" s="120"/>
      <c r="Y381" s="122"/>
      <c r="Z381" s="21"/>
      <c r="AA381" s="176"/>
      <c r="AB381" s="162">
        <f t="shared" ref="AB381:AB404" si="1194">B381+D381+F381+H381+J381+L381+N381+P381+R381+T381+V381+X381+Z381</f>
        <v>0</v>
      </c>
      <c r="AC381" s="163">
        <f>C381+E381+G381+I381+K381+M381+O381+Q381+S381+U381+W381+Y381+AA381</f>
        <v>0</v>
      </c>
      <c r="AE381" s="254" t="str">
        <f>$AE$9</f>
        <v>07:00 - 07:59</v>
      </c>
      <c r="AF381" s="120">
        <f t="shared" ref="AF381:AO382" si="1195">SUMIF($A$9:$A$32,$AE381,B$381:B$404)</f>
        <v>1047</v>
      </c>
      <c r="AG381" s="177">
        <f t="shared" si="1195"/>
        <v>793</v>
      </c>
      <c r="AH381" s="121">
        <f t="shared" si="1195"/>
        <v>489</v>
      </c>
      <c r="AI381" s="172">
        <f t="shared" si="1195"/>
        <v>448</v>
      </c>
      <c r="AJ381" s="120">
        <f t="shared" si="1195"/>
        <v>985</v>
      </c>
      <c r="AK381" s="122">
        <f t="shared" si="1195"/>
        <v>849</v>
      </c>
      <c r="AL381" s="121">
        <f t="shared" si="1195"/>
        <v>1572</v>
      </c>
      <c r="AM381" s="172">
        <f t="shared" si="1195"/>
        <v>1371</v>
      </c>
      <c r="AN381" s="120">
        <f t="shared" si="1195"/>
        <v>168</v>
      </c>
      <c r="AO381" s="122">
        <f t="shared" si="1195"/>
        <v>243</v>
      </c>
      <c r="AP381" s="121">
        <f t="shared" ref="AP381:AY382" si="1196">SUMIF($A$9:$A$32,$AE381,L$381:L$404)</f>
        <v>405</v>
      </c>
      <c r="AQ381" s="120">
        <f t="shared" si="1196"/>
        <v>794</v>
      </c>
      <c r="AR381" s="171">
        <f t="shared" si="1196"/>
        <v>1308</v>
      </c>
      <c r="AS381" s="173">
        <f t="shared" si="1196"/>
        <v>1364</v>
      </c>
      <c r="AT381" s="120">
        <f t="shared" si="1196"/>
        <v>718</v>
      </c>
      <c r="AU381" s="122">
        <f t="shared" si="1196"/>
        <v>576</v>
      </c>
      <c r="AV381" s="121">
        <f t="shared" si="1196"/>
        <v>1242</v>
      </c>
      <c r="AW381" s="172">
        <f t="shared" si="1196"/>
        <v>782</v>
      </c>
      <c r="AX381" s="120">
        <f t="shared" si="1196"/>
        <v>251</v>
      </c>
      <c r="AY381" s="122">
        <f t="shared" si="1196"/>
        <v>210</v>
      </c>
      <c r="AZ381" s="121">
        <f t="shared" ref="AZ381:BE382" si="1197">SUMIF($A$9:$A$32,$AE381,V$381:V$404)</f>
        <v>662</v>
      </c>
      <c r="BA381" s="172">
        <f t="shared" si="1197"/>
        <v>1087</v>
      </c>
      <c r="BB381" s="120">
        <f t="shared" si="1197"/>
        <v>643</v>
      </c>
      <c r="BC381" s="122">
        <f t="shared" si="1197"/>
        <v>337</v>
      </c>
      <c r="BD381" s="21">
        <f t="shared" si="1197"/>
        <v>1938</v>
      </c>
      <c r="BE381" s="176">
        <f t="shared" si="1197"/>
        <v>2061</v>
      </c>
      <c r="BF381" s="162">
        <f>AF381+AH381+AJ381+AL381+AN381+AP381+AR381+AT381+AV381+AX381+AZ381+BB381+BD381</f>
        <v>11428</v>
      </c>
      <c r="BG381" s="163">
        <f>AG381+AI381+AK381+AM381+AO381+AQ381+AS381+AU381+AW381+AY381+BA381+BC381+BE381</f>
        <v>10915</v>
      </c>
      <c r="BI381" s="119" t="s">
        <v>16</v>
      </c>
      <c r="BJ381" s="290" t="e">
        <f>B381/$AB381</f>
        <v>#DIV/0!</v>
      </c>
      <c r="BK381" s="124" t="e">
        <f>C381/$AC381</f>
        <v>#DIV/0!</v>
      </c>
      <c r="BL381" s="125" t="e">
        <f t="shared" ref="BL381:BL404" si="1198">D381/$AB381</f>
        <v>#DIV/0!</v>
      </c>
      <c r="BM381" s="126" t="e">
        <f t="shared" ref="BM381:BM404" si="1199">E381/$AC381</f>
        <v>#DIV/0!</v>
      </c>
      <c r="BN381" s="123" t="e">
        <f t="shared" ref="BN381:BN404" si="1200">F381/$AB381</f>
        <v>#DIV/0!</v>
      </c>
      <c r="BO381" s="124" t="e">
        <f t="shared" ref="BO381:BO404" si="1201">G381/$AC381</f>
        <v>#DIV/0!</v>
      </c>
      <c r="BP381" s="125" t="e">
        <f t="shared" ref="BP381:BP404" si="1202">H381/$AB381</f>
        <v>#DIV/0!</v>
      </c>
      <c r="BQ381" s="126" t="e">
        <f t="shared" ref="BQ381:BQ404" si="1203">I381/$AC381</f>
        <v>#DIV/0!</v>
      </c>
      <c r="BR381" s="123" t="e">
        <f t="shared" ref="BR381:BR404" si="1204">J381/$AB381</f>
        <v>#DIV/0!</v>
      </c>
      <c r="BS381" s="124" t="e">
        <f t="shared" ref="BS381:BS404" si="1205">K381/$AC381</f>
        <v>#DIV/0!</v>
      </c>
      <c r="BT381" s="125" t="e">
        <f t="shared" ref="BT381:BT404" si="1206">L381/$AB381</f>
        <v>#DIV/0!</v>
      </c>
      <c r="BU381" s="123" t="e">
        <f t="shared" ref="BU381:BU404" si="1207">M381/$AC381</f>
        <v>#DIV/0!</v>
      </c>
      <c r="BV381" s="127" t="e">
        <f t="shared" ref="BV381:BV404" si="1208">N381/$AB381</f>
        <v>#DIV/0!</v>
      </c>
      <c r="BW381" s="128" t="e">
        <f t="shared" ref="BW381:BW404" si="1209">O381/$AC381</f>
        <v>#DIV/0!</v>
      </c>
      <c r="BX381" s="123" t="e">
        <f t="shared" ref="BX381:BX404" si="1210">P381/$AB381</f>
        <v>#DIV/0!</v>
      </c>
      <c r="BY381" s="124" t="e">
        <f t="shared" ref="BY381:BY404" si="1211">Q381/$AC381</f>
        <v>#DIV/0!</v>
      </c>
      <c r="BZ381" s="125" t="e">
        <f t="shared" ref="BZ381:BZ404" si="1212">R381/$AB381</f>
        <v>#DIV/0!</v>
      </c>
      <c r="CA381" s="126" t="e">
        <f t="shared" ref="CA381:CA404" si="1213">S381/$AC381</f>
        <v>#DIV/0!</v>
      </c>
      <c r="CB381" s="123" t="e">
        <f t="shared" ref="CB381:CB404" si="1214">T381/$AB381</f>
        <v>#DIV/0!</v>
      </c>
      <c r="CC381" s="124" t="e">
        <f t="shared" ref="CC381:CC404" si="1215">U381/$AC381</f>
        <v>#DIV/0!</v>
      </c>
      <c r="CD381" s="125" t="e">
        <f t="shared" ref="CD381:CD404" si="1216">V381/$AB381</f>
        <v>#DIV/0!</v>
      </c>
      <c r="CE381" s="126" t="e">
        <f t="shared" ref="CE381:CE404" si="1217">W381/$AC381</f>
        <v>#DIV/0!</v>
      </c>
      <c r="CF381" s="123" t="e">
        <f t="shared" ref="CF381:CF404" si="1218">X381/$AB381</f>
        <v>#DIV/0!</v>
      </c>
      <c r="CG381" s="124" t="e">
        <f t="shared" ref="CG381:CG404" si="1219">Y381/$AC381</f>
        <v>#DIV/0!</v>
      </c>
      <c r="CH381" s="123" t="e">
        <f t="shared" ref="CH381:CH404" si="1220">Z381/$AB381</f>
        <v>#DIV/0!</v>
      </c>
      <c r="CI381" s="124" t="e">
        <f t="shared" ref="CI381:CI404" si="1221">AA381/$AC381</f>
        <v>#DIV/0!</v>
      </c>
      <c r="CJ381" s="129">
        <f t="shared" ref="CJ381" si="1222">AB381/AB405</f>
        <v>0</v>
      </c>
      <c r="CK381" s="130">
        <f t="shared" ref="CK381" si="1223">AC381/AC405</f>
        <v>0</v>
      </c>
    </row>
    <row r="382" spans="1:89" x14ac:dyDescent="0.25">
      <c r="A382" s="131" t="s">
        <v>17</v>
      </c>
      <c r="B382" s="180">
        <v>182</v>
      </c>
      <c r="C382" s="181">
        <v>0</v>
      </c>
      <c r="D382" s="182">
        <v>176</v>
      </c>
      <c r="E382" s="183">
        <v>0</v>
      </c>
      <c r="F382" s="180">
        <v>320</v>
      </c>
      <c r="G382" s="184">
        <v>4</v>
      </c>
      <c r="H382" s="182">
        <v>246</v>
      </c>
      <c r="I382" s="183">
        <v>14</v>
      </c>
      <c r="J382" s="180">
        <v>3</v>
      </c>
      <c r="K382" s="184">
        <v>20</v>
      </c>
      <c r="L382" s="182">
        <v>14</v>
      </c>
      <c r="M382" s="180">
        <v>43</v>
      </c>
      <c r="N382" s="185">
        <v>135</v>
      </c>
      <c r="O382" s="186">
        <v>84</v>
      </c>
      <c r="P382" s="180">
        <v>43</v>
      </c>
      <c r="Q382" s="184">
        <v>29</v>
      </c>
      <c r="R382" s="182">
        <v>23</v>
      </c>
      <c r="S382" s="183">
        <v>51</v>
      </c>
      <c r="T382" s="180">
        <v>0</v>
      </c>
      <c r="U382" s="184">
        <v>0</v>
      </c>
      <c r="V382" s="182">
        <v>10</v>
      </c>
      <c r="W382" s="183">
        <v>0</v>
      </c>
      <c r="X382" s="180">
        <v>2</v>
      </c>
      <c r="Y382" s="184">
        <v>0</v>
      </c>
      <c r="Z382" s="182">
        <v>0</v>
      </c>
      <c r="AA382" s="180">
        <v>0</v>
      </c>
      <c r="AB382" s="162">
        <f t="shared" si="1194"/>
        <v>1154</v>
      </c>
      <c r="AC382" s="165">
        <f t="shared" ref="AC382:AC404" si="1224">SUM(C382,E382,G382,I382,K382,M382,O382,Q382,S382,U382,W382,Y382,AA382)</f>
        <v>245</v>
      </c>
      <c r="AE382" s="256" t="str">
        <f>$AE$10</f>
        <v>08:00 - 08:59</v>
      </c>
      <c r="AF382" s="120">
        <f t="shared" si="1195"/>
        <v>1436</v>
      </c>
      <c r="AG382" s="181">
        <f t="shared" si="1195"/>
        <v>885</v>
      </c>
      <c r="AH382" s="182">
        <f t="shared" si="1195"/>
        <v>690</v>
      </c>
      <c r="AI382" s="183">
        <f t="shared" si="1195"/>
        <v>470</v>
      </c>
      <c r="AJ382" s="180">
        <f t="shared" si="1195"/>
        <v>1230</v>
      </c>
      <c r="AK382" s="184">
        <f t="shared" si="1195"/>
        <v>829</v>
      </c>
      <c r="AL382" s="182">
        <f t="shared" si="1195"/>
        <v>1848</v>
      </c>
      <c r="AM382" s="183">
        <f t="shared" si="1195"/>
        <v>1468</v>
      </c>
      <c r="AN382" s="180">
        <f t="shared" si="1195"/>
        <v>115</v>
      </c>
      <c r="AO382" s="184">
        <f t="shared" si="1195"/>
        <v>291</v>
      </c>
      <c r="AP382" s="182">
        <f t="shared" si="1196"/>
        <v>363</v>
      </c>
      <c r="AQ382" s="180">
        <f t="shared" si="1196"/>
        <v>988</v>
      </c>
      <c r="AR382" s="185">
        <f t="shared" si="1196"/>
        <v>1388</v>
      </c>
      <c r="AS382" s="186">
        <f t="shared" si="1196"/>
        <v>1784</v>
      </c>
      <c r="AT382" s="180">
        <f t="shared" si="1196"/>
        <v>878</v>
      </c>
      <c r="AU382" s="184">
        <f t="shared" si="1196"/>
        <v>566</v>
      </c>
      <c r="AV382" s="182">
        <f t="shared" si="1196"/>
        <v>1348</v>
      </c>
      <c r="AW382" s="183">
        <f t="shared" si="1196"/>
        <v>965</v>
      </c>
      <c r="AX382" s="180">
        <f t="shared" si="1196"/>
        <v>134</v>
      </c>
      <c r="AY382" s="184">
        <f t="shared" si="1196"/>
        <v>148</v>
      </c>
      <c r="AZ382" s="182">
        <f t="shared" si="1197"/>
        <v>532</v>
      </c>
      <c r="BA382" s="183">
        <f t="shared" si="1197"/>
        <v>1377</v>
      </c>
      <c r="BB382" s="180">
        <f t="shared" si="1197"/>
        <v>719</v>
      </c>
      <c r="BC382" s="184">
        <f t="shared" si="1197"/>
        <v>389</v>
      </c>
      <c r="BD382" s="182">
        <f t="shared" si="1197"/>
        <v>2165</v>
      </c>
      <c r="BE382" s="180">
        <f t="shared" si="1197"/>
        <v>2087</v>
      </c>
      <c r="BF382" s="164">
        <f>SUM(AF382,AH382,AJ382,AL382,AN382,AP382,AR382,AT382,AV382,AX382,AZ382,BB382,BD382)</f>
        <v>12846</v>
      </c>
      <c r="BG382" s="165">
        <f>SUM(AG382,AI382,AK382,AM382,AO382,AQ382,AS382,AU382,AW382,AY382,BA382,BC382,BE382)</f>
        <v>12247</v>
      </c>
      <c r="BI382" s="131" t="s">
        <v>17</v>
      </c>
      <c r="BJ382" s="123">
        <f t="shared" ref="BJ382:BJ404" si="1225">B382/$AB382</f>
        <v>0.15771230502599654</v>
      </c>
      <c r="BK382" s="124">
        <f t="shared" ref="BK382:BK404" si="1226">C382/$AC382</f>
        <v>0</v>
      </c>
      <c r="BL382" s="125">
        <f t="shared" si="1198"/>
        <v>0.15251299826689774</v>
      </c>
      <c r="BM382" s="126">
        <f t="shared" si="1199"/>
        <v>0</v>
      </c>
      <c r="BN382" s="123">
        <f t="shared" si="1200"/>
        <v>0.27729636048526862</v>
      </c>
      <c r="BO382" s="124">
        <f t="shared" si="1201"/>
        <v>1.6326530612244899E-2</v>
      </c>
      <c r="BP382" s="125">
        <f t="shared" si="1202"/>
        <v>0.21317157712305027</v>
      </c>
      <c r="BQ382" s="126">
        <f t="shared" si="1203"/>
        <v>5.7142857142857141E-2</v>
      </c>
      <c r="BR382" s="123">
        <f t="shared" si="1204"/>
        <v>2.5996533795493936E-3</v>
      </c>
      <c r="BS382" s="124">
        <f t="shared" si="1205"/>
        <v>8.1632653061224483E-2</v>
      </c>
      <c r="BT382" s="125">
        <f t="shared" si="1206"/>
        <v>1.2131715771230503E-2</v>
      </c>
      <c r="BU382" s="123">
        <f t="shared" si="1207"/>
        <v>0.17551020408163265</v>
      </c>
      <c r="BV382" s="127">
        <f t="shared" si="1208"/>
        <v>0.1169844020797227</v>
      </c>
      <c r="BW382" s="128">
        <f t="shared" si="1209"/>
        <v>0.34285714285714286</v>
      </c>
      <c r="BX382" s="123">
        <f t="shared" si="1210"/>
        <v>3.726169844020797E-2</v>
      </c>
      <c r="BY382" s="124">
        <f t="shared" si="1211"/>
        <v>0.11836734693877551</v>
      </c>
      <c r="BZ382" s="125">
        <f t="shared" si="1212"/>
        <v>1.9930675909878681E-2</v>
      </c>
      <c r="CA382" s="126">
        <f t="shared" si="1213"/>
        <v>0.20816326530612245</v>
      </c>
      <c r="CB382" s="123">
        <f t="shared" si="1214"/>
        <v>0</v>
      </c>
      <c r="CC382" s="124">
        <f t="shared" si="1215"/>
        <v>0</v>
      </c>
      <c r="CD382" s="125">
        <f t="shared" si="1216"/>
        <v>8.6655112651646445E-3</v>
      </c>
      <c r="CE382" s="126">
        <f t="shared" si="1217"/>
        <v>0</v>
      </c>
      <c r="CF382" s="123">
        <f t="shared" si="1218"/>
        <v>1.7331022530329288E-3</v>
      </c>
      <c r="CG382" s="124">
        <f t="shared" si="1219"/>
        <v>0</v>
      </c>
      <c r="CH382" s="125">
        <f t="shared" si="1220"/>
        <v>0</v>
      </c>
      <c r="CI382" s="123">
        <f t="shared" si="1221"/>
        <v>0</v>
      </c>
      <c r="CJ382" s="129">
        <f t="shared" ref="CJ382" si="1227">AB382/AB405</f>
        <v>4.7138789832073171E-3</v>
      </c>
      <c r="CK382" s="130">
        <f t="shared" ref="CK382" si="1228">AC382/AC405</f>
        <v>1.0048890930568317E-3</v>
      </c>
    </row>
    <row r="383" spans="1:89" ht="13.8" thickBot="1" x14ac:dyDescent="0.3">
      <c r="A383" s="139" t="s">
        <v>18</v>
      </c>
      <c r="B383" s="187">
        <v>633</v>
      </c>
      <c r="C383" s="188">
        <v>215</v>
      </c>
      <c r="D383" s="189">
        <v>418</v>
      </c>
      <c r="E383" s="190">
        <v>140</v>
      </c>
      <c r="F383" s="187">
        <v>990</v>
      </c>
      <c r="G383" s="191">
        <v>316</v>
      </c>
      <c r="H383" s="189">
        <v>1032</v>
      </c>
      <c r="I383" s="190">
        <v>544</v>
      </c>
      <c r="J383" s="187">
        <v>59</v>
      </c>
      <c r="K383" s="191">
        <v>142</v>
      </c>
      <c r="L383" s="189">
        <v>193</v>
      </c>
      <c r="M383" s="187">
        <v>441</v>
      </c>
      <c r="N383" s="192">
        <v>929</v>
      </c>
      <c r="O383" s="193">
        <v>740</v>
      </c>
      <c r="P383" s="187">
        <v>362</v>
      </c>
      <c r="Q383" s="191">
        <v>454</v>
      </c>
      <c r="R383" s="189">
        <v>714</v>
      </c>
      <c r="S383" s="190">
        <v>545</v>
      </c>
      <c r="T383" s="187">
        <v>95</v>
      </c>
      <c r="U383" s="191">
        <v>269</v>
      </c>
      <c r="V383" s="189">
        <v>327</v>
      </c>
      <c r="W383" s="190">
        <v>626</v>
      </c>
      <c r="X383" s="187">
        <v>431</v>
      </c>
      <c r="Y383" s="191">
        <v>306</v>
      </c>
      <c r="Z383" s="189">
        <v>1211</v>
      </c>
      <c r="AA383" s="187">
        <v>985</v>
      </c>
      <c r="AB383" s="162">
        <f t="shared" si="1194"/>
        <v>7394</v>
      </c>
      <c r="AC383" s="165">
        <f t="shared" si="1224"/>
        <v>5723</v>
      </c>
      <c r="AE383" s="254"/>
      <c r="AF383" s="120"/>
      <c r="AG383" s="188"/>
      <c r="AH383" s="189"/>
      <c r="AI383" s="190"/>
      <c r="AJ383" s="187"/>
      <c r="AK383" s="191"/>
      <c r="AL383" s="189"/>
      <c r="AM383" s="190"/>
      <c r="AN383" s="187"/>
      <c r="AO383" s="191"/>
      <c r="AP383" s="189"/>
      <c r="AQ383" s="187"/>
      <c r="AR383" s="192"/>
      <c r="AS383" s="193"/>
      <c r="AT383" s="187"/>
      <c r="AU383" s="191"/>
      <c r="AV383" s="189"/>
      <c r="AW383" s="190"/>
      <c r="AX383" s="187"/>
      <c r="AY383" s="191"/>
      <c r="AZ383" s="189"/>
      <c r="BA383" s="190"/>
      <c r="BB383" s="187"/>
      <c r="BC383" s="191"/>
      <c r="BD383" s="189"/>
      <c r="BE383" s="187"/>
      <c r="BF383" s="164"/>
      <c r="BG383" s="165"/>
      <c r="BI383" s="139" t="s">
        <v>18</v>
      </c>
      <c r="BJ383" s="123">
        <f t="shared" si="1225"/>
        <v>8.5609954016770351E-2</v>
      </c>
      <c r="BK383" s="124">
        <f t="shared" si="1226"/>
        <v>3.7567709243403809E-2</v>
      </c>
      <c r="BL383" s="125">
        <f t="shared" si="1198"/>
        <v>5.6532323505545039E-2</v>
      </c>
      <c r="BM383" s="126">
        <f t="shared" si="1199"/>
        <v>2.4462694391053644E-2</v>
      </c>
      <c r="BN383" s="123">
        <f t="shared" si="1200"/>
        <v>0.13389234514471193</v>
      </c>
      <c r="BO383" s="124">
        <f t="shared" si="1201"/>
        <v>5.5215795911235363E-2</v>
      </c>
      <c r="BP383" s="125">
        <f t="shared" si="1202"/>
        <v>0.13957262645388152</v>
      </c>
      <c r="BQ383" s="126">
        <f t="shared" si="1203"/>
        <v>9.5055041062379872E-2</v>
      </c>
      <c r="BR383" s="123">
        <f t="shared" si="1204"/>
        <v>7.9794427914525283E-3</v>
      </c>
      <c r="BS383" s="124">
        <f t="shared" si="1205"/>
        <v>2.4812161453782983E-2</v>
      </c>
      <c r="BT383" s="125">
        <f t="shared" si="1206"/>
        <v>2.6102245063565052E-2</v>
      </c>
      <c r="BU383" s="123">
        <f t="shared" si="1207"/>
        <v>7.7057487331818983E-2</v>
      </c>
      <c r="BV383" s="127">
        <f t="shared" si="1208"/>
        <v>0.12564241276710847</v>
      </c>
      <c r="BW383" s="128">
        <f t="shared" si="1209"/>
        <v>0.12930281320985498</v>
      </c>
      <c r="BX383" s="123">
        <f t="shared" si="1210"/>
        <v>4.8958615093318905E-2</v>
      </c>
      <c r="BY383" s="124">
        <f t="shared" si="1211"/>
        <v>7.9329023239559676E-2</v>
      </c>
      <c r="BZ383" s="125">
        <f t="shared" si="1212"/>
        <v>9.656478225588315E-2</v>
      </c>
      <c r="CA383" s="126">
        <f t="shared" si="1213"/>
        <v>9.5229774593744543E-2</v>
      </c>
      <c r="CB383" s="123">
        <f t="shared" si="1214"/>
        <v>1.2848255342169327E-2</v>
      </c>
      <c r="CC383" s="124">
        <f t="shared" si="1215"/>
        <v>4.700331993709593E-2</v>
      </c>
      <c r="CD383" s="125">
        <f t="shared" si="1216"/>
        <v>4.4225047335677579E-2</v>
      </c>
      <c r="CE383" s="126">
        <f t="shared" si="1217"/>
        <v>0.10938319063428271</v>
      </c>
      <c r="CF383" s="123">
        <f t="shared" si="1218"/>
        <v>5.8290505815526104E-2</v>
      </c>
      <c r="CG383" s="124">
        <f t="shared" si="1219"/>
        <v>5.3468460597588675E-2</v>
      </c>
      <c r="CH383" s="125">
        <f t="shared" si="1220"/>
        <v>0.16378144441439005</v>
      </c>
      <c r="CI383" s="123">
        <f t="shared" si="1221"/>
        <v>0.17211252839419885</v>
      </c>
      <c r="CJ383" s="129">
        <f t="shared" ref="CJ383" si="1229">AB383/AB405</f>
        <v>3.0203137956529374E-2</v>
      </c>
      <c r="CK383" s="130">
        <f t="shared" ref="CK383" si="1230">AC383/AC405</f>
        <v>2.34733888961806E-2</v>
      </c>
    </row>
    <row r="384" spans="1:89" ht="14.4" thickTop="1" thickBot="1" x14ac:dyDescent="0.3">
      <c r="A384" s="131" t="s">
        <v>19</v>
      </c>
      <c r="B384" s="180">
        <v>823</v>
      </c>
      <c r="C384" s="181">
        <v>818</v>
      </c>
      <c r="D384" s="182">
        <v>462</v>
      </c>
      <c r="E384" s="183">
        <v>357</v>
      </c>
      <c r="F384" s="180">
        <v>1094</v>
      </c>
      <c r="G384" s="184">
        <v>821</v>
      </c>
      <c r="H384" s="182">
        <v>1399</v>
      </c>
      <c r="I384" s="183">
        <v>1183</v>
      </c>
      <c r="J384" s="180">
        <v>106</v>
      </c>
      <c r="K384" s="184">
        <v>231</v>
      </c>
      <c r="L384" s="182">
        <v>403</v>
      </c>
      <c r="M384" s="180">
        <v>555</v>
      </c>
      <c r="N384" s="185">
        <v>1326</v>
      </c>
      <c r="O384" s="186">
        <v>1274</v>
      </c>
      <c r="P384" s="180">
        <v>729</v>
      </c>
      <c r="Q384" s="184">
        <v>570</v>
      </c>
      <c r="R384" s="182">
        <v>1015</v>
      </c>
      <c r="S384" s="183">
        <v>799</v>
      </c>
      <c r="T384" s="180">
        <v>231</v>
      </c>
      <c r="U384" s="184">
        <v>247</v>
      </c>
      <c r="V384" s="182">
        <v>540</v>
      </c>
      <c r="W384" s="183">
        <v>908</v>
      </c>
      <c r="X384" s="180">
        <v>632</v>
      </c>
      <c r="Y384" s="184">
        <v>438</v>
      </c>
      <c r="Z384" s="182">
        <v>1596</v>
      </c>
      <c r="AA384" s="180">
        <v>1524</v>
      </c>
      <c r="AB384" s="162">
        <f t="shared" si="1194"/>
        <v>10356</v>
      </c>
      <c r="AC384" s="165">
        <f t="shared" si="1224"/>
        <v>9725</v>
      </c>
      <c r="AE384" s="251" t="s">
        <v>13</v>
      </c>
      <c r="AF384" s="14">
        <f t="shared" ref="AF384:BG384" si="1231">SUM(AF381:AF383)</f>
        <v>2483</v>
      </c>
      <c r="AG384" s="1">
        <f t="shared" si="1231"/>
        <v>1678</v>
      </c>
      <c r="AH384" s="14">
        <f t="shared" si="1231"/>
        <v>1179</v>
      </c>
      <c r="AI384" s="1">
        <f t="shared" si="1231"/>
        <v>918</v>
      </c>
      <c r="AJ384" s="14">
        <f t="shared" si="1231"/>
        <v>2215</v>
      </c>
      <c r="AK384" s="1">
        <f t="shared" si="1231"/>
        <v>1678</v>
      </c>
      <c r="AL384" s="14">
        <f t="shared" si="1231"/>
        <v>3420</v>
      </c>
      <c r="AM384" s="1">
        <f t="shared" si="1231"/>
        <v>2839</v>
      </c>
      <c r="AN384" s="14">
        <f t="shared" si="1231"/>
        <v>283</v>
      </c>
      <c r="AO384" s="1">
        <f t="shared" si="1231"/>
        <v>534</v>
      </c>
      <c r="AP384" s="14">
        <f t="shared" si="1231"/>
        <v>768</v>
      </c>
      <c r="AQ384" s="1">
        <f t="shared" si="1231"/>
        <v>1782</v>
      </c>
      <c r="AR384" s="14">
        <f t="shared" si="1231"/>
        <v>2696</v>
      </c>
      <c r="AS384" s="1">
        <f t="shared" si="1231"/>
        <v>3148</v>
      </c>
      <c r="AT384" s="14">
        <f t="shared" si="1231"/>
        <v>1596</v>
      </c>
      <c r="AU384" s="1">
        <f t="shared" si="1231"/>
        <v>1142</v>
      </c>
      <c r="AV384" s="14">
        <f t="shared" si="1231"/>
        <v>2590</v>
      </c>
      <c r="AW384" s="1">
        <f t="shared" si="1231"/>
        <v>1747</v>
      </c>
      <c r="AX384" s="14">
        <f t="shared" si="1231"/>
        <v>385</v>
      </c>
      <c r="AY384" s="1">
        <f t="shared" si="1231"/>
        <v>358</v>
      </c>
      <c r="AZ384" s="14">
        <f t="shared" si="1231"/>
        <v>1194</v>
      </c>
      <c r="BA384" s="1">
        <f t="shared" si="1231"/>
        <v>2464</v>
      </c>
      <c r="BB384" s="14">
        <f t="shared" si="1231"/>
        <v>1362</v>
      </c>
      <c r="BC384" s="1">
        <f t="shared" si="1231"/>
        <v>726</v>
      </c>
      <c r="BD384" s="14">
        <f t="shared" si="1231"/>
        <v>4103</v>
      </c>
      <c r="BE384" s="1">
        <f t="shared" si="1231"/>
        <v>4148</v>
      </c>
      <c r="BF384" s="166">
        <f t="shared" si="1231"/>
        <v>24274</v>
      </c>
      <c r="BG384" s="167">
        <f t="shared" si="1231"/>
        <v>23162</v>
      </c>
      <c r="BI384" s="131" t="s">
        <v>19</v>
      </c>
      <c r="BJ384" s="123">
        <f t="shared" si="1225"/>
        <v>7.9470838161452298E-2</v>
      </c>
      <c r="BK384" s="124">
        <f t="shared" si="1226"/>
        <v>8.4113110539845756E-2</v>
      </c>
      <c r="BL384" s="125">
        <f t="shared" si="1198"/>
        <v>4.4611819235225954E-2</v>
      </c>
      <c r="BM384" s="126">
        <f t="shared" si="1199"/>
        <v>3.6709511568123396E-2</v>
      </c>
      <c r="BN384" s="123">
        <f t="shared" si="1200"/>
        <v>0.10563924295094632</v>
      </c>
      <c r="BO384" s="124">
        <f t="shared" si="1201"/>
        <v>8.4421593830334193E-2</v>
      </c>
      <c r="BP384" s="125">
        <f t="shared" si="1202"/>
        <v>0.13509076863653921</v>
      </c>
      <c r="BQ384" s="126">
        <f t="shared" si="1203"/>
        <v>0.12164524421593831</v>
      </c>
      <c r="BR384" s="123">
        <f t="shared" si="1204"/>
        <v>1.0235612205484744E-2</v>
      </c>
      <c r="BS384" s="124">
        <f t="shared" si="1205"/>
        <v>2.3753213367609254E-2</v>
      </c>
      <c r="BT384" s="125">
        <f t="shared" si="1206"/>
        <v>3.8914638856701426E-2</v>
      </c>
      <c r="BU384" s="123">
        <f t="shared" si="1207"/>
        <v>5.70694087403599E-2</v>
      </c>
      <c r="BV384" s="127">
        <f t="shared" si="1208"/>
        <v>0.12804171494785632</v>
      </c>
      <c r="BW384" s="128">
        <f t="shared" si="1209"/>
        <v>0.13100257069408741</v>
      </c>
      <c r="BX384" s="123">
        <f t="shared" si="1210"/>
        <v>7.0393974507531862E-2</v>
      </c>
      <c r="BY384" s="124">
        <f t="shared" si="1211"/>
        <v>5.8611825192802058E-2</v>
      </c>
      <c r="BZ384" s="125">
        <f t="shared" si="1212"/>
        <v>9.8010814986481273E-2</v>
      </c>
      <c r="CA384" s="126">
        <f t="shared" si="1213"/>
        <v>8.215938303341902E-2</v>
      </c>
      <c r="CB384" s="123">
        <f t="shared" si="1214"/>
        <v>2.2305909617612977E-2</v>
      </c>
      <c r="CC384" s="124">
        <f t="shared" si="1215"/>
        <v>2.5398457583547557E-2</v>
      </c>
      <c r="CD384" s="125">
        <f t="shared" si="1216"/>
        <v>5.2143684820393978E-2</v>
      </c>
      <c r="CE384" s="126">
        <f t="shared" si="1217"/>
        <v>9.3367609254498718E-2</v>
      </c>
      <c r="CF384" s="123">
        <f t="shared" si="1218"/>
        <v>6.1027423715720355E-2</v>
      </c>
      <c r="CG384" s="124">
        <f t="shared" si="1219"/>
        <v>4.5038560411311053E-2</v>
      </c>
      <c r="CH384" s="125">
        <f t="shared" si="1220"/>
        <v>0.15411355735805329</v>
      </c>
      <c r="CI384" s="123">
        <f t="shared" si="1221"/>
        <v>0.15670951156812341</v>
      </c>
      <c r="CJ384" s="129">
        <f t="shared" ref="CJ384" si="1232">AB384/AB405</f>
        <v>4.2302366334571032E-2</v>
      </c>
      <c r="CK384" s="130">
        <f t="shared" ref="CK384" si="1233">AC384/AC405</f>
        <v>3.9887944612153829E-2</v>
      </c>
    </row>
    <row r="385" spans="1:89" ht="13.8" thickTop="1" x14ac:dyDescent="0.25">
      <c r="A385" s="139" t="s">
        <v>20</v>
      </c>
      <c r="B385" s="266">
        <v>1047</v>
      </c>
      <c r="C385" s="267">
        <v>793</v>
      </c>
      <c r="D385" s="268">
        <v>489</v>
      </c>
      <c r="E385" s="269">
        <v>448</v>
      </c>
      <c r="F385" s="266">
        <v>985</v>
      </c>
      <c r="G385" s="270">
        <v>849</v>
      </c>
      <c r="H385" s="268">
        <v>1572</v>
      </c>
      <c r="I385" s="269">
        <v>1371</v>
      </c>
      <c r="J385" s="266">
        <v>168</v>
      </c>
      <c r="K385" s="270">
        <v>243</v>
      </c>
      <c r="L385" s="268">
        <v>405</v>
      </c>
      <c r="M385" s="266">
        <v>794</v>
      </c>
      <c r="N385" s="271">
        <v>1308</v>
      </c>
      <c r="O385" s="272">
        <v>1364</v>
      </c>
      <c r="P385" s="266">
        <v>718</v>
      </c>
      <c r="Q385" s="270">
        <v>576</v>
      </c>
      <c r="R385" s="268">
        <v>1242</v>
      </c>
      <c r="S385" s="269">
        <v>782</v>
      </c>
      <c r="T385" s="266">
        <v>251</v>
      </c>
      <c r="U385" s="270">
        <v>210</v>
      </c>
      <c r="V385" s="268">
        <v>662</v>
      </c>
      <c r="W385" s="269">
        <v>1087</v>
      </c>
      <c r="X385" s="266">
        <v>643</v>
      </c>
      <c r="Y385" s="270">
        <v>337</v>
      </c>
      <c r="Z385" s="268">
        <v>1938</v>
      </c>
      <c r="AA385" s="266">
        <v>2061</v>
      </c>
      <c r="AB385" s="162">
        <f t="shared" si="1194"/>
        <v>11428</v>
      </c>
      <c r="AC385" s="165">
        <f t="shared" si="1224"/>
        <v>10915</v>
      </c>
      <c r="BI385" s="139" t="s">
        <v>20</v>
      </c>
      <c r="BJ385" s="123">
        <f t="shared" si="1225"/>
        <v>9.1617080854042701E-2</v>
      </c>
      <c r="BK385" s="124">
        <f t="shared" si="1226"/>
        <v>7.2652313330279439E-2</v>
      </c>
      <c r="BL385" s="125">
        <f t="shared" si="1198"/>
        <v>4.2789639481974097E-2</v>
      </c>
      <c r="BM385" s="126">
        <f t="shared" si="1199"/>
        <v>4.104443426477325E-2</v>
      </c>
      <c r="BN385" s="123">
        <f t="shared" si="1200"/>
        <v>8.6191809590479521E-2</v>
      </c>
      <c r="BO385" s="124">
        <f t="shared" si="1201"/>
        <v>7.7782867613376092E-2</v>
      </c>
      <c r="BP385" s="125">
        <f t="shared" si="1202"/>
        <v>0.1375568778438922</v>
      </c>
      <c r="BQ385" s="126">
        <f t="shared" si="1203"/>
        <v>0.12560696289509848</v>
      </c>
      <c r="BR385" s="123">
        <f t="shared" si="1204"/>
        <v>1.4700735036751837E-2</v>
      </c>
      <c r="BS385" s="124">
        <f t="shared" si="1205"/>
        <v>2.2262940907008703E-2</v>
      </c>
      <c r="BT385" s="125">
        <f t="shared" si="1206"/>
        <v>3.5439271963598182E-2</v>
      </c>
      <c r="BU385" s="123">
        <f t="shared" si="1207"/>
        <v>7.2743930371049009E-2</v>
      </c>
      <c r="BV385" s="127">
        <f t="shared" si="1208"/>
        <v>0.1144557227861393</v>
      </c>
      <c r="BW385" s="128">
        <f t="shared" si="1209"/>
        <v>0.12496564360971141</v>
      </c>
      <c r="BX385" s="123">
        <f t="shared" si="1210"/>
        <v>6.2828141407070354E-2</v>
      </c>
      <c r="BY385" s="124">
        <f t="shared" si="1211"/>
        <v>5.277141548327989E-2</v>
      </c>
      <c r="BZ385" s="125">
        <f t="shared" si="1212"/>
        <v>0.10868043402170109</v>
      </c>
      <c r="CA385" s="126">
        <f t="shared" si="1213"/>
        <v>7.1644525881814011E-2</v>
      </c>
      <c r="CB385" s="123">
        <f t="shared" si="1214"/>
        <v>2.1963598179908995E-2</v>
      </c>
      <c r="CC385" s="124">
        <f t="shared" si="1215"/>
        <v>1.9239578561612462E-2</v>
      </c>
      <c r="CD385" s="125">
        <f t="shared" si="1216"/>
        <v>5.7927896394819739E-2</v>
      </c>
      <c r="CE385" s="126">
        <f t="shared" si="1217"/>
        <v>9.9587723316536869E-2</v>
      </c>
      <c r="CF385" s="123">
        <f t="shared" si="1218"/>
        <v>5.626531326566328E-2</v>
      </c>
      <c r="CG385" s="124">
        <f t="shared" si="1219"/>
        <v>3.0874942739349518E-2</v>
      </c>
      <c r="CH385" s="125">
        <f t="shared" si="1220"/>
        <v>0.16958347917395869</v>
      </c>
      <c r="CI385" s="123">
        <f t="shared" si="1221"/>
        <v>0.18882272102611086</v>
      </c>
      <c r="CJ385" s="129">
        <f t="shared" ref="CJ385" si="1234">AB385/AB405</f>
        <v>4.668129031203918E-2</v>
      </c>
      <c r="CK385" s="130">
        <f t="shared" ref="CK385" si="1235">AC385/AC405</f>
        <v>4.4768834492715577E-2</v>
      </c>
    </row>
    <row r="386" spans="1:89" ht="13.8" thickBot="1" x14ac:dyDescent="0.3">
      <c r="A386" s="131" t="s">
        <v>21</v>
      </c>
      <c r="B386" s="273">
        <v>1436</v>
      </c>
      <c r="C386" s="274">
        <v>885</v>
      </c>
      <c r="D386" s="275">
        <v>690</v>
      </c>
      <c r="E386" s="276">
        <v>470</v>
      </c>
      <c r="F386" s="273">
        <v>1230</v>
      </c>
      <c r="G386" s="277">
        <v>829</v>
      </c>
      <c r="H386" s="275">
        <v>1848</v>
      </c>
      <c r="I386" s="276">
        <v>1468</v>
      </c>
      <c r="J386" s="273">
        <v>115</v>
      </c>
      <c r="K386" s="277">
        <v>291</v>
      </c>
      <c r="L386" s="275">
        <v>363</v>
      </c>
      <c r="M386" s="273">
        <v>988</v>
      </c>
      <c r="N386" s="278">
        <v>1388</v>
      </c>
      <c r="O386" s="279">
        <v>1784</v>
      </c>
      <c r="P386" s="273">
        <v>878</v>
      </c>
      <c r="Q386" s="277">
        <v>566</v>
      </c>
      <c r="R386" s="275">
        <v>1348</v>
      </c>
      <c r="S386" s="276">
        <v>965</v>
      </c>
      <c r="T386" s="273">
        <v>134</v>
      </c>
      <c r="U386" s="277">
        <v>148</v>
      </c>
      <c r="V386" s="275">
        <v>532</v>
      </c>
      <c r="W386" s="276">
        <v>1377</v>
      </c>
      <c r="X386" s="273">
        <v>719</v>
      </c>
      <c r="Y386" s="277">
        <v>389</v>
      </c>
      <c r="Z386" s="275">
        <v>2165</v>
      </c>
      <c r="AA386" s="273">
        <v>2087</v>
      </c>
      <c r="AB386" s="162">
        <f t="shared" si="1194"/>
        <v>12846</v>
      </c>
      <c r="AC386" s="165">
        <f t="shared" si="1224"/>
        <v>12247</v>
      </c>
      <c r="AE386" t="s">
        <v>85</v>
      </c>
      <c r="BI386" s="131" t="s">
        <v>21</v>
      </c>
      <c r="BJ386" s="123">
        <f t="shared" si="1225"/>
        <v>0.11178576988945975</v>
      </c>
      <c r="BK386" s="124">
        <f t="shared" si="1226"/>
        <v>7.2262594921205195E-2</v>
      </c>
      <c r="BL386" s="125">
        <f t="shared" si="1198"/>
        <v>5.3713218122372723E-2</v>
      </c>
      <c r="BM386" s="126">
        <f t="shared" si="1199"/>
        <v>3.8376745325385805E-2</v>
      </c>
      <c r="BN386" s="123">
        <f t="shared" si="1200"/>
        <v>9.5749649696403552E-2</v>
      </c>
      <c r="BO386" s="124">
        <f t="shared" si="1201"/>
        <v>6.7690046542010288E-2</v>
      </c>
      <c r="BP386" s="125">
        <f t="shared" si="1202"/>
        <v>0.14385801027557216</v>
      </c>
      <c r="BQ386" s="126">
        <f t="shared" si="1203"/>
        <v>0.11986608965460929</v>
      </c>
      <c r="BR386" s="123">
        <f t="shared" si="1204"/>
        <v>8.9522030203954533E-3</v>
      </c>
      <c r="BS386" s="124">
        <f t="shared" si="1205"/>
        <v>2.376092104188781E-2</v>
      </c>
      <c r="BT386" s="125">
        <f t="shared" si="1206"/>
        <v>2.8257823446987389E-2</v>
      </c>
      <c r="BU386" s="123">
        <f t="shared" si="1207"/>
        <v>8.0672817832938684E-2</v>
      </c>
      <c r="BV386" s="127">
        <f t="shared" si="1208"/>
        <v>0.10804919819399035</v>
      </c>
      <c r="BW386" s="128">
        <f t="shared" si="1209"/>
        <v>0.1456683269372091</v>
      </c>
      <c r="BX386" s="123">
        <f t="shared" si="1210"/>
        <v>6.8348123929627899E-2</v>
      </c>
      <c r="BY386" s="124">
        <f t="shared" si="1211"/>
        <v>4.6215399689719931E-2</v>
      </c>
      <c r="BZ386" s="125">
        <f t="shared" si="1212"/>
        <v>0.10493538844776584</v>
      </c>
      <c r="CA386" s="126">
        <f t="shared" si="1213"/>
        <v>7.8794806891483632E-2</v>
      </c>
      <c r="CB386" s="123">
        <f t="shared" si="1214"/>
        <v>1.0431262649852094E-2</v>
      </c>
      <c r="CC386" s="124">
        <f t="shared" si="1215"/>
        <v>1.2084592145015106E-2</v>
      </c>
      <c r="CD386" s="125">
        <f t="shared" si="1216"/>
        <v>4.1413669624785925E-2</v>
      </c>
      <c r="CE386" s="126">
        <f t="shared" si="1217"/>
        <v>0.11243569853841757</v>
      </c>
      <c r="CF386" s="123">
        <f t="shared" si="1218"/>
        <v>5.5970730188385491E-2</v>
      </c>
      <c r="CG386" s="124">
        <f t="shared" si="1219"/>
        <v>3.1762880705478891E-2</v>
      </c>
      <c r="CH386" s="125">
        <f t="shared" si="1220"/>
        <v>0.16853495251440137</v>
      </c>
      <c r="CI386" s="123">
        <f t="shared" si="1221"/>
        <v>0.17040907977463868</v>
      </c>
      <c r="CJ386" s="129">
        <f t="shared" ref="CJ386" si="1236">AB386/AB405</f>
        <v>5.2473561021040893E-2</v>
      </c>
      <c r="CK386" s="130">
        <f t="shared" ref="CK386" si="1237">AC386/AC405</f>
        <v>5.02321498884368E-2</v>
      </c>
    </row>
    <row r="387" spans="1:89" ht="14.4" thickTop="1" thickBot="1" x14ac:dyDescent="0.3">
      <c r="A387" s="139" t="s">
        <v>22</v>
      </c>
      <c r="B387" s="187">
        <v>1612</v>
      </c>
      <c r="C387" s="188">
        <v>1145</v>
      </c>
      <c r="D387" s="189">
        <v>710</v>
      </c>
      <c r="E387" s="190">
        <v>453</v>
      </c>
      <c r="F387" s="187">
        <v>1384</v>
      </c>
      <c r="G387" s="191">
        <v>692</v>
      </c>
      <c r="H387" s="189">
        <v>2148</v>
      </c>
      <c r="I387" s="190">
        <v>1732</v>
      </c>
      <c r="J387" s="187">
        <v>161</v>
      </c>
      <c r="K387" s="191">
        <v>450</v>
      </c>
      <c r="L387" s="189">
        <v>335</v>
      </c>
      <c r="M387" s="187">
        <v>1337</v>
      </c>
      <c r="N387" s="192">
        <v>1420</v>
      </c>
      <c r="O387" s="193">
        <v>2307</v>
      </c>
      <c r="P387" s="187">
        <v>959</v>
      </c>
      <c r="Q387" s="191">
        <v>574</v>
      </c>
      <c r="R387" s="189">
        <v>1690</v>
      </c>
      <c r="S387" s="190">
        <v>962</v>
      </c>
      <c r="T387" s="187">
        <v>107</v>
      </c>
      <c r="U387" s="191">
        <v>153</v>
      </c>
      <c r="V387" s="189">
        <v>540</v>
      </c>
      <c r="W387" s="190">
        <v>1874</v>
      </c>
      <c r="X387" s="187">
        <v>837</v>
      </c>
      <c r="Y387" s="191">
        <v>392</v>
      </c>
      <c r="Z387" s="189">
        <v>2472</v>
      </c>
      <c r="AA387" s="187">
        <v>2192</v>
      </c>
      <c r="AB387" s="162">
        <f t="shared" si="1194"/>
        <v>14375</v>
      </c>
      <c r="AC387" s="165">
        <f t="shared" si="1224"/>
        <v>14263</v>
      </c>
      <c r="AE387" s="296" t="s">
        <v>0</v>
      </c>
      <c r="AF387" s="298" t="s">
        <v>1</v>
      </c>
      <c r="AG387" s="299"/>
      <c r="AH387" s="298" t="s">
        <v>2</v>
      </c>
      <c r="AI387" s="299"/>
      <c r="AJ387" s="298" t="s">
        <v>3</v>
      </c>
      <c r="AK387" s="299"/>
      <c r="AL387" s="298" t="s">
        <v>4</v>
      </c>
      <c r="AM387" s="299"/>
      <c r="AN387" s="298" t="s">
        <v>5</v>
      </c>
      <c r="AO387" s="299"/>
      <c r="AP387" s="298" t="s">
        <v>6</v>
      </c>
      <c r="AQ387" s="299"/>
      <c r="AR387" s="298" t="s">
        <v>7</v>
      </c>
      <c r="AS387" s="299"/>
      <c r="AT387" s="298" t="s">
        <v>8</v>
      </c>
      <c r="AU387" s="299"/>
      <c r="AV387" s="298" t="s">
        <v>9</v>
      </c>
      <c r="AW387" s="299"/>
      <c r="AX387" s="298" t="s">
        <v>10</v>
      </c>
      <c r="AY387" s="299"/>
      <c r="AZ387" s="298" t="s">
        <v>11</v>
      </c>
      <c r="BA387" s="299"/>
      <c r="BB387" s="298" t="s">
        <v>12</v>
      </c>
      <c r="BC387" s="299"/>
      <c r="BD387" s="300" t="s">
        <v>40</v>
      </c>
      <c r="BE387" s="301"/>
      <c r="BF387" s="302" t="s">
        <v>41</v>
      </c>
      <c r="BG387" s="303"/>
      <c r="BI387" s="139" t="s">
        <v>22</v>
      </c>
      <c r="BJ387" s="123">
        <f t="shared" si="1225"/>
        <v>0.1121391304347826</v>
      </c>
      <c r="BK387" s="124">
        <f t="shared" si="1226"/>
        <v>8.0277641449905346E-2</v>
      </c>
      <c r="BL387" s="125">
        <f t="shared" si="1198"/>
        <v>4.9391304347826084E-2</v>
      </c>
      <c r="BM387" s="126">
        <f t="shared" si="1199"/>
        <v>3.1760499193718011E-2</v>
      </c>
      <c r="BN387" s="123">
        <f t="shared" si="1200"/>
        <v>9.6278260869565216E-2</v>
      </c>
      <c r="BO387" s="124">
        <f t="shared" si="1201"/>
        <v>4.8517142256187334E-2</v>
      </c>
      <c r="BP387" s="125">
        <f t="shared" si="1202"/>
        <v>0.14942608695652174</v>
      </c>
      <c r="BQ387" s="126">
        <f t="shared" si="1203"/>
        <v>0.12143307859496599</v>
      </c>
      <c r="BR387" s="123">
        <f t="shared" si="1204"/>
        <v>1.12E-2</v>
      </c>
      <c r="BS387" s="124">
        <f t="shared" si="1205"/>
        <v>3.1550164761971533E-2</v>
      </c>
      <c r="BT387" s="125">
        <f t="shared" si="1206"/>
        <v>2.3304347826086955E-2</v>
      </c>
      <c r="BU387" s="123">
        <f t="shared" si="1207"/>
        <v>9.3739045081679864E-2</v>
      </c>
      <c r="BV387" s="127">
        <f t="shared" si="1208"/>
        <v>9.8782608695652169E-2</v>
      </c>
      <c r="BW387" s="128">
        <f t="shared" si="1209"/>
        <v>0.16174717801304073</v>
      </c>
      <c r="BX387" s="123">
        <f t="shared" si="1210"/>
        <v>6.6713043478260875E-2</v>
      </c>
      <c r="BY387" s="124">
        <f t="shared" si="1211"/>
        <v>4.0243987940825912E-2</v>
      </c>
      <c r="BZ387" s="125">
        <f t="shared" si="1212"/>
        <v>0.11756521739130435</v>
      </c>
      <c r="CA387" s="126">
        <f t="shared" si="1213"/>
        <v>6.7447241113370263E-2</v>
      </c>
      <c r="CB387" s="123">
        <f t="shared" si="1214"/>
        <v>7.4434782608695654E-3</v>
      </c>
      <c r="CC387" s="124">
        <f t="shared" si="1215"/>
        <v>1.0727056019070322E-2</v>
      </c>
      <c r="CD387" s="125">
        <f t="shared" si="1216"/>
        <v>3.7565217391304348E-2</v>
      </c>
      <c r="CE387" s="126">
        <f t="shared" si="1217"/>
        <v>0.13138890836429923</v>
      </c>
      <c r="CF387" s="123">
        <f t="shared" si="1218"/>
        <v>5.822608695652174E-2</v>
      </c>
      <c r="CG387" s="124">
        <f t="shared" si="1219"/>
        <v>2.7483699081539647E-2</v>
      </c>
      <c r="CH387" s="125">
        <f t="shared" si="1220"/>
        <v>0.17196521739130435</v>
      </c>
      <c r="CI387" s="123">
        <f t="shared" si="1221"/>
        <v>0.1536843581294258</v>
      </c>
      <c r="CJ387" s="129">
        <f t="shared" ref="CJ387" si="1238">AB387/AB405</f>
        <v>5.8719246432933428E-2</v>
      </c>
      <c r="CK387" s="130">
        <f t="shared" ref="CK387" si="1239">AC387/AC405</f>
        <v>5.8500951568447306E-2</v>
      </c>
    </row>
    <row r="388" spans="1:89" ht="15" thickTop="1" thickBot="1" x14ac:dyDescent="0.35">
      <c r="A388" s="131" t="s">
        <v>23</v>
      </c>
      <c r="B388" s="180">
        <v>1457</v>
      </c>
      <c r="C388" s="181">
        <v>1503</v>
      </c>
      <c r="D388" s="182">
        <v>631</v>
      </c>
      <c r="E388" s="183">
        <v>407</v>
      </c>
      <c r="F388" s="180">
        <v>1142</v>
      </c>
      <c r="G388" s="184">
        <v>505</v>
      </c>
      <c r="H388" s="182">
        <v>2002</v>
      </c>
      <c r="I388" s="183">
        <v>1607</v>
      </c>
      <c r="J388" s="180">
        <v>144</v>
      </c>
      <c r="K388" s="184">
        <v>414</v>
      </c>
      <c r="L388" s="182">
        <v>337</v>
      </c>
      <c r="M388" s="180">
        <v>1139</v>
      </c>
      <c r="N388" s="185">
        <v>1290</v>
      </c>
      <c r="O388" s="186">
        <v>1906</v>
      </c>
      <c r="P388" s="180">
        <v>1028</v>
      </c>
      <c r="Q388" s="184">
        <v>496</v>
      </c>
      <c r="R388" s="182">
        <v>1545</v>
      </c>
      <c r="S388" s="183">
        <v>999</v>
      </c>
      <c r="T388" s="180">
        <v>133</v>
      </c>
      <c r="U388" s="184">
        <v>129</v>
      </c>
      <c r="V388" s="182">
        <v>546</v>
      </c>
      <c r="W388" s="183">
        <v>1673</v>
      </c>
      <c r="X388" s="180">
        <v>657</v>
      </c>
      <c r="Y388" s="184">
        <v>316</v>
      </c>
      <c r="Z388" s="182">
        <v>2538</v>
      </c>
      <c r="AA388" s="180">
        <v>2454</v>
      </c>
      <c r="AB388" s="162">
        <f t="shared" si="1194"/>
        <v>13450</v>
      </c>
      <c r="AC388" s="165">
        <f t="shared" si="1224"/>
        <v>13548</v>
      </c>
      <c r="AE388" s="297"/>
      <c r="AF388" s="111" t="s">
        <v>14</v>
      </c>
      <c r="AG388" s="112" t="s">
        <v>15</v>
      </c>
      <c r="AH388" s="113" t="s">
        <v>14</v>
      </c>
      <c r="AI388" s="114" t="s">
        <v>15</v>
      </c>
      <c r="AJ388" s="111" t="s">
        <v>14</v>
      </c>
      <c r="AK388" s="112" t="s">
        <v>15</v>
      </c>
      <c r="AL388" s="113" t="s">
        <v>14</v>
      </c>
      <c r="AM388" s="114" t="s">
        <v>15</v>
      </c>
      <c r="AN388" s="111" t="s">
        <v>14</v>
      </c>
      <c r="AO388" s="112" t="s">
        <v>15</v>
      </c>
      <c r="AP388" s="113" t="s">
        <v>14</v>
      </c>
      <c r="AQ388" s="111" t="s">
        <v>15</v>
      </c>
      <c r="AR388" s="115" t="s">
        <v>14</v>
      </c>
      <c r="AS388" s="116" t="s">
        <v>15</v>
      </c>
      <c r="AT388" s="111" t="s">
        <v>14</v>
      </c>
      <c r="AU388" s="112" t="s">
        <v>15</v>
      </c>
      <c r="AV388" s="113" t="s">
        <v>14</v>
      </c>
      <c r="AW388" s="114" t="s">
        <v>15</v>
      </c>
      <c r="AX388" s="111" t="s">
        <v>14</v>
      </c>
      <c r="AY388" s="112" t="s">
        <v>15</v>
      </c>
      <c r="AZ388" s="113" t="s">
        <v>14</v>
      </c>
      <c r="BA388" s="114" t="s">
        <v>15</v>
      </c>
      <c r="BB388" s="111" t="s">
        <v>14</v>
      </c>
      <c r="BC388" s="112" t="s">
        <v>15</v>
      </c>
      <c r="BD388" s="26" t="s">
        <v>14</v>
      </c>
      <c r="BE388" s="117" t="s">
        <v>15</v>
      </c>
      <c r="BF388" s="168" t="s">
        <v>14</v>
      </c>
      <c r="BG388" s="169" t="s">
        <v>15</v>
      </c>
      <c r="BI388" s="131" t="s">
        <v>23</v>
      </c>
      <c r="BJ388" s="123">
        <f t="shared" si="1225"/>
        <v>0.1083271375464684</v>
      </c>
      <c r="BK388" s="124">
        <f t="shared" si="1226"/>
        <v>0.11093888396811337</v>
      </c>
      <c r="BL388" s="125">
        <f t="shared" si="1198"/>
        <v>4.6914498141263944E-2</v>
      </c>
      <c r="BM388" s="126">
        <f t="shared" si="1199"/>
        <v>3.0041334514319458E-2</v>
      </c>
      <c r="BN388" s="123">
        <f t="shared" si="1200"/>
        <v>8.4907063197026025E-2</v>
      </c>
      <c r="BO388" s="124">
        <f t="shared" si="1201"/>
        <v>3.7274874520224384E-2</v>
      </c>
      <c r="BP388" s="125">
        <f t="shared" si="1202"/>
        <v>0.14884758364312267</v>
      </c>
      <c r="BQ388" s="126">
        <f t="shared" si="1203"/>
        <v>0.1186152937702982</v>
      </c>
      <c r="BR388" s="123">
        <f t="shared" si="1204"/>
        <v>1.070631970260223E-2</v>
      </c>
      <c r="BS388" s="124">
        <f t="shared" si="1205"/>
        <v>3.0558015943312665E-2</v>
      </c>
      <c r="BT388" s="125">
        <f t="shared" si="1206"/>
        <v>2.5055762081784387E-2</v>
      </c>
      <c r="BU388" s="123">
        <f t="shared" si="1207"/>
        <v>8.4071449660466493E-2</v>
      </c>
      <c r="BV388" s="127">
        <f t="shared" si="1208"/>
        <v>9.5910780669144977E-2</v>
      </c>
      <c r="BW388" s="128">
        <f t="shared" si="1209"/>
        <v>0.14068497195157956</v>
      </c>
      <c r="BX388" s="123">
        <f t="shared" si="1210"/>
        <v>7.6431226765799262E-2</v>
      </c>
      <c r="BY388" s="124">
        <f t="shared" si="1211"/>
        <v>3.6610569825804545E-2</v>
      </c>
      <c r="BZ388" s="125">
        <f t="shared" si="1212"/>
        <v>0.11486988847583643</v>
      </c>
      <c r="CA388" s="126">
        <f t="shared" si="1213"/>
        <v>7.3737821080602298E-2</v>
      </c>
      <c r="CB388" s="123">
        <f t="shared" si="1214"/>
        <v>9.8884758364312271E-3</v>
      </c>
      <c r="CC388" s="124">
        <f t="shared" si="1215"/>
        <v>9.5217006200177152E-3</v>
      </c>
      <c r="CD388" s="125">
        <f t="shared" si="1216"/>
        <v>4.059479553903346E-2</v>
      </c>
      <c r="CE388" s="126">
        <f t="shared" si="1217"/>
        <v>0.12348686152937703</v>
      </c>
      <c r="CF388" s="123">
        <f t="shared" si="1218"/>
        <v>4.8847583643122673E-2</v>
      </c>
      <c r="CG388" s="124">
        <f t="shared" si="1219"/>
        <v>2.3324475937407736E-2</v>
      </c>
      <c r="CH388" s="125">
        <f t="shared" si="1220"/>
        <v>0.1886988847583643</v>
      </c>
      <c r="CI388" s="123">
        <f t="shared" si="1221"/>
        <v>0.18113374667847654</v>
      </c>
      <c r="CJ388" s="129">
        <f t="shared" ref="CJ388" si="1240">AB388/AB405</f>
        <v>5.4940790575509886E-2</v>
      </c>
      <c r="CK388" s="130">
        <f t="shared" ref="CK388" si="1241">AC388/AC405</f>
        <v>5.5568316051975326E-2</v>
      </c>
    </row>
    <row r="389" spans="1:89" ht="13.8" thickTop="1" x14ac:dyDescent="0.25">
      <c r="A389" s="139" t="s">
        <v>24</v>
      </c>
      <c r="B389" s="194">
        <v>1788</v>
      </c>
      <c r="C389" s="188">
        <v>1540</v>
      </c>
      <c r="D389" s="189">
        <v>725</v>
      </c>
      <c r="E389" s="190">
        <v>428</v>
      </c>
      <c r="F389" s="187">
        <v>1224</v>
      </c>
      <c r="G389" s="191">
        <v>668</v>
      </c>
      <c r="H389" s="189">
        <v>2354</v>
      </c>
      <c r="I389" s="190">
        <v>1920</v>
      </c>
      <c r="J389" s="187">
        <v>184</v>
      </c>
      <c r="K389" s="191">
        <v>410</v>
      </c>
      <c r="L389" s="189">
        <v>363</v>
      </c>
      <c r="M389" s="187">
        <v>1219</v>
      </c>
      <c r="N389" s="192">
        <v>1709</v>
      </c>
      <c r="O389" s="195">
        <v>2036</v>
      </c>
      <c r="P389" s="187">
        <v>1061</v>
      </c>
      <c r="Q389" s="191">
        <v>591</v>
      </c>
      <c r="R389" s="189">
        <v>1578</v>
      </c>
      <c r="S389" s="190">
        <v>1039</v>
      </c>
      <c r="T389" s="187">
        <v>121</v>
      </c>
      <c r="U389" s="191">
        <v>161</v>
      </c>
      <c r="V389" s="189">
        <v>679</v>
      </c>
      <c r="W389" s="196">
        <v>1772</v>
      </c>
      <c r="X389" s="187">
        <v>700</v>
      </c>
      <c r="Y389" s="191">
        <v>294</v>
      </c>
      <c r="Z389" s="189">
        <v>2421</v>
      </c>
      <c r="AA389" s="187">
        <v>2383</v>
      </c>
      <c r="AB389" s="162">
        <f t="shared" si="1194"/>
        <v>14907</v>
      </c>
      <c r="AC389" s="165">
        <f t="shared" si="1224"/>
        <v>14461</v>
      </c>
      <c r="AE389" s="254" t="str">
        <f>$AE$17</f>
        <v>17:00 - 17:59</v>
      </c>
      <c r="AF389" s="120">
        <f t="shared" ref="AF389:AO390" si="1242">SUMIF($A$9:$A$32,$AE389,B$381:B$404)</f>
        <v>2064</v>
      </c>
      <c r="AG389" s="177">
        <f t="shared" si="1242"/>
        <v>1986</v>
      </c>
      <c r="AH389" s="121">
        <f t="shared" si="1242"/>
        <v>646</v>
      </c>
      <c r="AI389" s="172">
        <f t="shared" si="1242"/>
        <v>664</v>
      </c>
      <c r="AJ389" s="120">
        <f t="shared" si="1242"/>
        <v>1064</v>
      </c>
      <c r="AK389" s="122">
        <f t="shared" si="1242"/>
        <v>1248</v>
      </c>
      <c r="AL389" s="121">
        <f t="shared" si="1242"/>
        <v>2426</v>
      </c>
      <c r="AM389" s="172">
        <f t="shared" si="1242"/>
        <v>2557</v>
      </c>
      <c r="AN389" s="120">
        <f t="shared" si="1242"/>
        <v>342</v>
      </c>
      <c r="AO389" s="122">
        <f t="shared" si="1242"/>
        <v>234</v>
      </c>
      <c r="AP389" s="121">
        <f t="shared" ref="AP389:AY390" si="1243">SUMIF($A$9:$A$32,$AE389,L$381:L$404)</f>
        <v>1086</v>
      </c>
      <c r="AQ389" s="120">
        <f t="shared" si="1243"/>
        <v>809</v>
      </c>
      <c r="AR389" s="171">
        <f t="shared" si="1243"/>
        <v>2128</v>
      </c>
      <c r="AS389" s="173">
        <f t="shared" si="1243"/>
        <v>1784</v>
      </c>
      <c r="AT389" s="120">
        <f t="shared" si="1243"/>
        <v>1034</v>
      </c>
      <c r="AU389" s="122">
        <f t="shared" si="1243"/>
        <v>1065</v>
      </c>
      <c r="AV389" s="121">
        <f t="shared" si="1243"/>
        <v>1304</v>
      </c>
      <c r="AW389" s="172">
        <f t="shared" si="1243"/>
        <v>1918</v>
      </c>
      <c r="AX389" s="120">
        <f t="shared" si="1243"/>
        <v>256</v>
      </c>
      <c r="AY389" s="122">
        <f t="shared" si="1243"/>
        <v>281</v>
      </c>
      <c r="AZ389" s="121">
        <f t="shared" ref="AZ389:BE390" si="1244">SUMIF($A$9:$A$32,$AE389,V$381:V$404)</f>
        <v>1589</v>
      </c>
      <c r="BA389" s="172">
        <f t="shared" si="1244"/>
        <v>1424</v>
      </c>
      <c r="BB389" s="120">
        <f t="shared" si="1244"/>
        <v>841</v>
      </c>
      <c r="BC389" s="122">
        <f t="shared" si="1244"/>
        <v>485</v>
      </c>
      <c r="BD389" s="21">
        <f t="shared" si="1244"/>
        <v>3262</v>
      </c>
      <c r="BE389" s="176">
        <f t="shared" si="1244"/>
        <v>2978</v>
      </c>
      <c r="BF389" s="162">
        <f>AF389+AH389+AJ389+AL389+AN389+AP389+AR389+AT389+AV389+AX389+AZ389+BB389+BD389</f>
        <v>18042</v>
      </c>
      <c r="BG389" s="163">
        <f>AG389+AI389+AK389+AM389+AO389+AQ389+AS389+AU389+AW389+AY389+BA389+BC389+BE389</f>
        <v>17433</v>
      </c>
      <c r="BI389" s="139" t="s">
        <v>24</v>
      </c>
      <c r="BJ389" s="123">
        <f t="shared" si="1225"/>
        <v>0.11994365063393037</v>
      </c>
      <c r="BK389" s="124">
        <f t="shared" si="1226"/>
        <v>0.10649332687919232</v>
      </c>
      <c r="BL389" s="125">
        <f t="shared" si="1198"/>
        <v>4.8634869524384519E-2</v>
      </c>
      <c r="BM389" s="126">
        <f t="shared" si="1199"/>
        <v>2.9596846691100201E-2</v>
      </c>
      <c r="BN389" s="123">
        <f t="shared" si="1200"/>
        <v>8.2109076272891934E-2</v>
      </c>
      <c r="BO389" s="124">
        <f t="shared" si="1201"/>
        <v>4.6193209321623678E-2</v>
      </c>
      <c r="BP389" s="125">
        <f t="shared" si="1202"/>
        <v>0.15791239015227745</v>
      </c>
      <c r="BQ389" s="126">
        <f t="shared" si="1203"/>
        <v>0.13277090104418782</v>
      </c>
      <c r="BR389" s="123">
        <f t="shared" si="1204"/>
        <v>1.2343194472395519E-2</v>
      </c>
      <c r="BS389" s="124">
        <f t="shared" si="1205"/>
        <v>2.8352119493810939E-2</v>
      </c>
      <c r="BT389" s="125">
        <f t="shared" si="1206"/>
        <v>2.4350976051519421E-2</v>
      </c>
      <c r="BU389" s="123">
        <f t="shared" si="1207"/>
        <v>8.4295691860867161E-2</v>
      </c>
      <c r="BV389" s="127">
        <f t="shared" si="1208"/>
        <v>0.11464412692023881</v>
      </c>
      <c r="BW389" s="128">
        <f t="shared" si="1209"/>
        <v>0.14079247631560748</v>
      </c>
      <c r="BX389" s="123">
        <f t="shared" si="1210"/>
        <v>7.1174615952237202E-2</v>
      </c>
      <c r="BY389" s="124">
        <f t="shared" si="1211"/>
        <v>4.0868542977664062E-2</v>
      </c>
      <c r="BZ389" s="125">
        <f t="shared" si="1212"/>
        <v>0.10585630911652244</v>
      </c>
      <c r="CA389" s="126">
        <f t="shared" si="1213"/>
        <v>7.1848419887974552E-2</v>
      </c>
      <c r="CB389" s="123">
        <f t="shared" si="1214"/>
        <v>8.1169920171731396E-3</v>
      </c>
      <c r="CC389" s="124">
        <f t="shared" si="1215"/>
        <v>1.1133393264642832E-2</v>
      </c>
      <c r="CD389" s="125">
        <f t="shared" si="1216"/>
        <v>4.5549070906285641E-2</v>
      </c>
      <c r="CE389" s="126">
        <f t="shared" si="1217"/>
        <v>0.12253647742203168</v>
      </c>
      <c r="CF389" s="123">
        <f t="shared" si="1218"/>
        <v>4.6957805058026429E-2</v>
      </c>
      <c r="CG389" s="124">
        <f t="shared" si="1219"/>
        <v>2.0330544222391261E-2</v>
      </c>
      <c r="CH389" s="125">
        <f t="shared" si="1220"/>
        <v>0.16240692292211711</v>
      </c>
      <c r="CI389" s="123">
        <f t="shared" si="1221"/>
        <v>0.16478805061890603</v>
      </c>
      <c r="CJ389" s="129">
        <f t="shared" ref="CJ389" si="1245">AB389/AB405</f>
        <v>6.0892369153094865E-2</v>
      </c>
      <c r="CK389" s="130">
        <f t="shared" ref="CK389" si="1246">AC389/AC405</f>
        <v>5.9313066019162621E-2</v>
      </c>
    </row>
    <row r="390" spans="1:89" x14ac:dyDescent="0.25">
      <c r="A390" s="131" t="s">
        <v>25</v>
      </c>
      <c r="B390" s="197">
        <v>1705</v>
      </c>
      <c r="C390" s="181">
        <v>1715</v>
      </c>
      <c r="D390" s="182">
        <v>796</v>
      </c>
      <c r="E390" s="183">
        <v>506</v>
      </c>
      <c r="F390" s="180">
        <v>1069</v>
      </c>
      <c r="G390" s="184">
        <v>702</v>
      </c>
      <c r="H390" s="182">
        <v>2475</v>
      </c>
      <c r="I390" s="183">
        <v>1791</v>
      </c>
      <c r="J390" s="180">
        <v>217</v>
      </c>
      <c r="K390" s="181">
        <v>294</v>
      </c>
      <c r="L390" s="182">
        <v>435</v>
      </c>
      <c r="M390" s="180">
        <v>1339</v>
      </c>
      <c r="N390" s="185">
        <v>1664</v>
      </c>
      <c r="O390" s="198">
        <v>1972</v>
      </c>
      <c r="P390" s="180">
        <v>1027</v>
      </c>
      <c r="Q390" s="181">
        <v>640</v>
      </c>
      <c r="R390" s="182">
        <v>1493</v>
      </c>
      <c r="S390" s="183">
        <v>1158</v>
      </c>
      <c r="T390" s="189">
        <v>103</v>
      </c>
      <c r="U390" s="180">
        <v>162</v>
      </c>
      <c r="V390" s="182">
        <v>804</v>
      </c>
      <c r="W390" s="199">
        <v>1895</v>
      </c>
      <c r="X390" s="180">
        <v>786</v>
      </c>
      <c r="Y390" s="184">
        <v>322</v>
      </c>
      <c r="Z390" s="182">
        <v>2939</v>
      </c>
      <c r="AA390" s="180">
        <v>2615</v>
      </c>
      <c r="AB390" s="162">
        <f t="shared" si="1194"/>
        <v>15513</v>
      </c>
      <c r="AC390" s="165">
        <f t="shared" si="1224"/>
        <v>15111</v>
      </c>
      <c r="AE390" s="256" t="str">
        <f>$AE$18</f>
        <v>18:00 - 18:59</v>
      </c>
      <c r="AF390" s="120">
        <f t="shared" si="1242"/>
        <v>2110</v>
      </c>
      <c r="AG390" s="181">
        <f t="shared" si="1242"/>
        <v>1825</v>
      </c>
      <c r="AH390" s="182">
        <f t="shared" si="1242"/>
        <v>600</v>
      </c>
      <c r="AI390" s="183">
        <f t="shared" si="1242"/>
        <v>690</v>
      </c>
      <c r="AJ390" s="180">
        <f t="shared" si="1242"/>
        <v>1001</v>
      </c>
      <c r="AK390" s="184">
        <f t="shared" si="1242"/>
        <v>1328</v>
      </c>
      <c r="AL390" s="182">
        <f t="shared" si="1242"/>
        <v>2468</v>
      </c>
      <c r="AM390" s="183">
        <f t="shared" si="1242"/>
        <v>2676</v>
      </c>
      <c r="AN390" s="180">
        <f t="shared" si="1242"/>
        <v>396</v>
      </c>
      <c r="AO390" s="184">
        <f t="shared" si="1242"/>
        <v>188</v>
      </c>
      <c r="AP390" s="182">
        <f t="shared" si="1243"/>
        <v>1267</v>
      </c>
      <c r="AQ390" s="180">
        <f t="shared" si="1243"/>
        <v>674</v>
      </c>
      <c r="AR390" s="185">
        <f t="shared" si="1243"/>
        <v>2259</v>
      </c>
      <c r="AS390" s="186">
        <f t="shared" si="1243"/>
        <v>2066</v>
      </c>
      <c r="AT390" s="180">
        <f t="shared" si="1243"/>
        <v>849</v>
      </c>
      <c r="AU390" s="184">
        <f t="shared" si="1243"/>
        <v>1314</v>
      </c>
      <c r="AV390" s="182">
        <f t="shared" si="1243"/>
        <v>1203</v>
      </c>
      <c r="AW390" s="183">
        <f t="shared" si="1243"/>
        <v>2088</v>
      </c>
      <c r="AX390" s="180">
        <f t="shared" si="1243"/>
        <v>224</v>
      </c>
      <c r="AY390" s="184">
        <f t="shared" si="1243"/>
        <v>204</v>
      </c>
      <c r="AZ390" s="182">
        <f t="shared" si="1244"/>
        <v>1668</v>
      </c>
      <c r="BA390" s="183">
        <f t="shared" si="1244"/>
        <v>1416</v>
      </c>
      <c r="BB390" s="180">
        <f t="shared" si="1244"/>
        <v>931</v>
      </c>
      <c r="BC390" s="184">
        <f t="shared" si="1244"/>
        <v>555</v>
      </c>
      <c r="BD390" s="182">
        <f t="shared" si="1244"/>
        <v>2871</v>
      </c>
      <c r="BE390" s="180">
        <f t="shared" si="1244"/>
        <v>3154</v>
      </c>
      <c r="BF390" s="164">
        <f>SUM(AF390,AH390,AJ390,AL390,AN390,AP390,AR390,AT390,AV390,AX390,AZ390,BB390,BD390)</f>
        <v>17847</v>
      </c>
      <c r="BG390" s="165">
        <f>SUM(AG390,AI390,AK390,AM390,AO390,AQ390,AS390,AU390,AW390,AY390,BA390,BC390,BE390)</f>
        <v>18178</v>
      </c>
      <c r="BI390" s="131" t="s">
        <v>25</v>
      </c>
      <c r="BJ390" s="123">
        <f t="shared" si="1225"/>
        <v>0.10990781924837233</v>
      </c>
      <c r="BK390" s="124">
        <f t="shared" si="1226"/>
        <v>0.11349348156971742</v>
      </c>
      <c r="BL390" s="125">
        <f t="shared" si="1198"/>
        <v>5.1311803003932184E-2</v>
      </c>
      <c r="BM390" s="126">
        <f t="shared" si="1199"/>
        <v>3.3485540334855401E-2</v>
      </c>
      <c r="BN390" s="123">
        <f t="shared" si="1200"/>
        <v>6.8909946496486824E-2</v>
      </c>
      <c r="BO390" s="124">
        <f t="shared" si="1201"/>
        <v>4.6456223942823109E-2</v>
      </c>
      <c r="BP390" s="125">
        <f t="shared" si="1202"/>
        <v>0.15954360858634695</v>
      </c>
      <c r="BQ390" s="126">
        <f t="shared" si="1203"/>
        <v>0.11852293031566409</v>
      </c>
      <c r="BR390" s="123">
        <f t="shared" si="1204"/>
        <v>1.3988267904338297E-2</v>
      </c>
      <c r="BS390" s="124">
        <f t="shared" si="1205"/>
        <v>1.9456025411951558E-2</v>
      </c>
      <c r="BT390" s="125">
        <f t="shared" si="1206"/>
        <v>2.8040997872751886E-2</v>
      </c>
      <c r="BU390" s="123">
        <f t="shared" si="1207"/>
        <v>8.8610945668718147E-2</v>
      </c>
      <c r="BV390" s="127">
        <f t="shared" si="1208"/>
        <v>0.10726487462128538</v>
      </c>
      <c r="BW390" s="128">
        <f t="shared" si="1209"/>
        <v>0.13050095956587915</v>
      </c>
      <c r="BX390" s="123">
        <f t="shared" si="1210"/>
        <v>6.6202539805324562E-2</v>
      </c>
      <c r="BY390" s="124">
        <f t="shared" si="1211"/>
        <v>4.2353252597445566E-2</v>
      </c>
      <c r="BZ390" s="125">
        <f t="shared" si="1212"/>
        <v>9.6241861664410497E-2</v>
      </c>
      <c r="CA390" s="126">
        <f t="shared" si="1213"/>
        <v>7.6632916418503075E-2</v>
      </c>
      <c r="CB390" s="123">
        <f t="shared" si="1214"/>
        <v>6.639592599755044E-3</v>
      </c>
      <c r="CC390" s="124">
        <f t="shared" si="1215"/>
        <v>1.0720667063728409E-2</v>
      </c>
      <c r="CD390" s="125">
        <f t="shared" si="1216"/>
        <v>5.1827499516534523E-2</v>
      </c>
      <c r="CE390" s="126">
        <f t="shared" si="1217"/>
        <v>0.12540533386274899</v>
      </c>
      <c r="CF390" s="123">
        <f t="shared" si="1218"/>
        <v>5.0667182363179269E-2</v>
      </c>
      <c r="CG390" s="124">
        <f t="shared" si="1219"/>
        <v>2.1308980213089801E-2</v>
      </c>
      <c r="CH390" s="125">
        <f t="shared" si="1220"/>
        <v>0.18945400631728229</v>
      </c>
      <c r="CI390" s="123">
        <f t="shared" si="1221"/>
        <v>0.17305274303487525</v>
      </c>
      <c r="CJ390" s="129">
        <f t="shared" ref="CJ390" si="1247">AB390/AB405</f>
        <v>6.3367768341850178E-2</v>
      </c>
      <c r="CK390" s="130">
        <f t="shared" ref="CK390" si="1248">AC390/AC405</f>
        <v>6.1979098306864419E-2</v>
      </c>
    </row>
    <row r="391" spans="1:89" ht="13.8" thickBot="1" x14ac:dyDescent="0.3">
      <c r="A391" s="139" t="s">
        <v>26</v>
      </c>
      <c r="B391" s="194">
        <v>1523</v>
      </c>
      <c r="C391" s="188">
        <v>1656</v>
      </c>
      <c r="D391" s="189">
        <v>677</v>
      </c>
      <c r="E391" s="190">
        <v>464</v>
      </c>
      <c r="F391" s="187">
        <v>1030</v>
      </c>
      <c r="G391" s="191">
        <v>683</v>
      </c>
      <c r="H391" s="189">
        <v>2137</v>
      </c>
      <c r="I391" s="190">
        <v>1876</v>
      </c>
      <c r="J391" s="187">
        <v>240</v>
      </c>
      <c r="K391" s="188">
        <v>286</v>
      </c>
      <c r="L391" s="189">
        <v>533</v>
      </c>
      <c r="M391" s="187">
        <v>1073</v>
      </c>
      <c r="N391" s="192">
        <v>1544</v>
      </c>
      <c r="O391" s="195">
        <v>1861</v>
      </c>
      <c r="P391" s="187">
        <v>969</v>
      </c>
      <c r="Q391" s="188">
        <v>721</v>
      </c>
      <c r="R391" s="189">
        <v>1532</v>
      </c>
      <c r="S391" s="190">
        <v>1196</v>
      </c>
      <c r="T391" s="187">
        <v>90</v>
      </c>
      <c r="U391" s="191">
        <v>179</v>
      </c>
      <c r="V391" s="189">
        <v>731</v>
      </c>
      <c r="W391" s="196">
        <v>1549</v>
      </c>
      <c r="X391" s="187">
        <v>697</v>
      </c>
      <c r="Y391" s="191">
        <v>409</v>
      </c>
      <c r="Z391" s="189">
        <v>2729</v>
      </c>
      <c r="AA391" s="187">
        <v>2806</v>
      </c>
      <c r="AB391" s="162">
        <f t="shared" si="1194"/>
        <v>14432</v>
      </c>
      <c r="AC391" s="165">
        <f t="shared" si="1224"/>
        <v>14759</v>
      </c>
      <c r="AE391" s="254"/>
      <c r="AF391" s="120"/>
      <c r="AG391" s="188"/>
      <c r="AH391" s="189"/>
      <c r="AI391" s="190"/>
      <c r="AJ391" s="187"/>
      <c r="AK391" s="191"/>
      <c r="AL391" s="189"/>
      <c r="AM391" s="190"/>
      <c r="AN391" s="187"/>
      <c r="AO391" s="191"/>
      <c r="AP391" s="189"/>
      <c r="AQ391" s="187"/>
      <c r="AR391" s="192"/>
      <c r="AS391" s="193"/>
      <c r="AT391" s="187"/>
      <c r="AU391" s="191"/>
      <c r="AV391" s="189"/>
      <c r="AW391" s="190"/>
      <c r="AX391" s="187"/>
      <c r="AY391" s="191"/>
      <c r="AZ391" s="189"/>
      <c r="BA391" s="190"/>
      <c r="BB391" s="187"/>
      <c r="BC391" s="191"/>
      <c r="BD391" s="189"/>
      <c r="BE391" s="187"/>
      <c r="BF391" s="164"/>
      <c r="BG391" s="165"/>
      <c r="BI391" s="139" t="s">
        <v>26</v>
      </c>
      <c r="BJ391" s="123">
        <f t="shared" si="1225"/>
        <v>0.10552937915742794</v>
      </c>
      <c r="BK391" s="124">
        <f t="shared" si="1226"/>
        <v>0.11220272376177248</v>
      </c>
      <c r="BL391" s="125">
        <f t="shared" si="1198"/>
        <v>4.6909645232815968E-2</v>
      </c>
      <c r="BM391" s="126">
        <f t="shared" si="1199"/>
        <v>3.1438444339047363E-2</v>
      </c>
      <c r="BN391" s="123">
        <f t="shared" si="1200"/>
        <v>7.1369179600886914E-2</v>
      </c>
      <c r="BO391" s="124">
        <f t="shared" si="1201"/>
        <v>4.6276848024933939E-2</v>
      </c>
      <c r="BP391" s="125">
        <f t="shared" si="1202"/>
        <v>0.14807372505543237</v>
      </c>
      <c r="BQ391" s="126">
        <f t="shared" si="1203"/>
        <v>0.12710888271563114</v>
      </c>
      <c r="BR391" s="123">
        <f t="shared" si="1204"/>
        <v>1.662971175166297E-2</v>
      </c>
      <c r="BS391" s="124">
        <f t="shared" si="1205"/>
        <v>1.9378006640016262E-2</v>
      </c>
      <c r="BT391" s="125">
        <f t="shared" si="1206"/>
        <v>3.6931818181818184E-2</v>
      </c>
      <c r="BU391" s="123">
        <f t="shared" si="1207"/>
        <v>7.2701402534047027E-2</v>
      </c>
      <c r="BV391" s="127">
        <f t="shared" si="1208"/>
        <v>0.10698447893569844</v>
      </c>
      <c r="BW391" s="128">
        <f t="shared" si="1209"/>
        <v>0.12609255369604988</v>
      </c>
      <c r="BX391" s="123">
        <f t="shared" si="1210"/>
        <v>6.7142461197339243E-2</v>
      </c>
      <c r="BY391" s="124">
        <f t="shared" si="1211"/>
        <v>4.8851548207873165E-2</v>
      </c>
      <c r="BZ391" s="125">
        <f t="shared" si="1212"/>
        <v>0.1061529933481153</v>
      </c>
      <c r="CA391" s="126">
        <f t="shared" si="1213"/>
        <v>8.1035300494613452E-2</v>
      </c>
      <c r="CB391" s="123">
        <f t="shared" si="1214"/>
        <v>6.2361419068736141E-3</v>
      </c>
      <c r="CC391" s="124">
        <f t="shared" si="1215"/>
        <v>1.2128192967003185E-2</v>
      </c>
      <c r="CD391" s="125">
        <f t="shared" si="1216"/>
        <v>5.0651330376940133E-2</v>
      </c>
      <c r="CE391" s="126">
        <f t="shared" si="1217"/>
        <v>0.1049529100887594</v>
      </c>
      <c r="CF391" s="123">
        <f t="shared" si="1218"/>
        <v>4.8295454545454544E-2</v>
      </c>
      <c r="CG391" s="124">
        <f t="shared" si="1219"/>
        <v>2.7711904600582694E-2</v>
      </c>
      <c r="CH391" s="125">
        <f t="shared" si="1220"/>
        <v>0.18909368070953436</v>
      </c>
      <c r="CI391" s="123">
        <f t="shared" si="1221"/>
        <v>0.19012128192967004</v>
      </c>
      <c r="CJ391" s="129">
        <f t="shared" ref="CJ391" si="1249">AB391/AB405</f>
        <v>5.8952081010093582E-2</v>
      </c>
      <c r="CK391" s="130">
        <f t="shared" ref="CK391" si="1250">AC391/AC405</f>
        <v>6.0535339283370522E-2</v>
      </c>
    </row>
    <row r="392" spans="1:89" ht="14.4" thickTop="1" thickBot="1" x14ac:dyDescent="0.3">
      <c r="A392" s="131" t="s">
        <v>27</v>
      </c>
      <c r="B392" s="197">
        <v>1445</v>
      </c>
      <c r="C392" s="181">
        <v>1586</v>
      </c>
      <c r="D392" s="182">
        <v>528</v>
      </c>
      <c r="E392" s="183">
        <v>539</v>
      </c>
      <c r="F392" s="180">
        <v>889</v>
      </c>
      <c r="G392" s="184">
        <v>807</v>
      </c>
      <c r="H392" s="182">
        <v>2202</v>
      </c>
      <c r="I392" s="183">
        <v>2036</v>
      </c>
      <c r="J392" s="180">
        <v>268</v>
      </c>
      <c r="K392" s="181">
        <v>261</v>
      </c>
      <c r="L392" s="182">
        <v>668</v>
      </c>
      <c r="M392" s="180">
        <v>939</v>
      </c>
      <c r="N392" s="185">
        <v>1493</v>
      </c>
      <c r="O392" s="198">
        <v>1602</v>
      </c>
      <c r="P392" s="180">
        <v>1025</v>
      </c>
      <c r="Q392" s="181">
        <v>791</v>
      </c>
      <c r="R392" s="182">
        <v>1418</v>
      </c>
      <c r="S392" s="183">
        <v>1274</v>
      </c>
      <c r="T392" s="180">
        <v>141</v>
      </c>
      <c r="U392" s="184">
        <v>142</v>
      </c>
      <c r="V392" s="182">
        <v>1037</v>
      </c>
      <c r="W392" s="199">
        <v>1459</v>
      </c>
      <c r="X392" s="180">
        <v>686</v>
      </c>
      <c r="Y392" s="184">
        <v>385</v>
      </c>
      <c r="Z392" s="182">
        <v>2777</v>
      </c>
      <c r="AA392" s="180">
        <v>2797</v>
      </c>
      <c r="AB392" s="162">
        <f t="shared" si="1194"/>
        <v>14577</v>
      </c>
      <c r="AC392" s="165">
        <f t="shared" si="1224"/>
        <v>14618</v>
      </c>
      <c r="AE392" s="251" t="s">
        <v>13</v>
      </c>
      <c r="AF392" s="14">
        <f t="shared" ref="AF392:BG392" si="1251">SUM(AF389:AF391)</f>
        <v>4174</v>
      </c>
      <c r="AG392" s="1">
        <f t="shared" si="1251"/>
        <v>3811</v>
      </c>
      <c r="AH392" s="14">
        <f t="shared" si="1251"/>
        <v>1246</v>
      </c>
      <c r="AI392" s="1">
        <f t="shared" si="1251"/>
        <v>1354</v>
      </c>
      <c r="AJ392" s="14">
        <f t="shared" si="1251"/>
        <v>2065</v>
      </c>
      <c r="AK392" s="1">
        <f t="shared" si="1251"/>
        <v>2576</v>
      </c>
      <c r="AL392" s="14">
        <f t="shared" si="1251"/>
        <v>4894</v>
      </c>
      <c r="AM392" s="1">
        <f t="shared" si="1251"/>
        <v>5233</v>
      </c>
      <c r="AN392" s="14">
        <f t="shared" si="1251"/>
        <v>738</v>
      </c>
      <c r="AO392" s="1">
        <f t="shared" si="1251"/>
        <v>422</v>
      </c>
      <c r="AP392" s="14">
        <f t="shared" si="1251"/>
        <v>2353</v>
      </c>
      <c r="AQ392" s="1">
        <f t="shared" si="1251"/>
        <v>1483</v>
      </c>
      <c r="AR392" s="14">
        <f t="shared" si="1251"/>
        <v>4387</v>
      </c>
      <c r="AS392" s="1">
        <f t="shared" si="1251"/>
        <v>3850</v>
      </c>
      <c r="AT392" s="14">
        <f t="shared" si="1251"/>
        <v>1883</v>
      </c>
      <c r="AU392" s="1">
        <f t="shared" si="1251"/>
        <v>2379</v>
      </c>
      <c r="AV392" s="14">
        <f t="shared" si="1251"/>
        <v>2507</v>
      </c>
      <c r="AW392" s="1">
        <f t="shared" si="1251"/>
        <v>4006</v>
      </c>
      <c r="AX392" s="14">
        <f t="shared" si="1251"/>
        <v>480</v>
      </c>
      <c r="AY392" s="1">
        <f t="shared" si="1251"/>
        <v>485</v>
      </c>
      <c r="AZ392" s="14">
        <f t="shared" si="1251"/>
        <v>3257</v>
      </c>
      <c r="BA392" s="1">
        <f t="shared" si="1251"/>
        <v>2840</v>
      </c>
      <c r="BB392" s="14">
        <f t="shared" si="1251"/>
        <v>1772</v>
      </c>
      <c r="BC392" s="1">
        <f t="shared" si="1251"/>
        <v>1040</v>
      </c>
      <c r="BD392" s="14">
        <f t="shared" si="1251"/>
        <v>6133</v>
      </c>
      <c r="BE392" s="1">
        <f t="shared" si="1251"/>
        <v>6132</v>
      </c>
      <c r="BF392" s="166">
        <f t="shared" si="1251"/>
        <v>35889</v>
      </c>
      <c r="BG392" s="167">
        <f t="shared" si="1251"/>
        <v>35611</v>
      </c>
      <c r="BI392" s="131" t="s">
        <v>27</v>
      </c>
      <c r="BJ392" s="123">
        <f t="shared" si="1225"/>
        <v>9.9128764492007956E-2</v>
      </c>
      <c r="BK392" s="124">
        <f t="shared" si="1226"/>
        <v>0.1084963743330141</v>
      </c>
      <c r="BL392" s="125">
        <f t="shared" si="1198"/>
        <v>3.6221444741716402E-2</v>
      </c>
      <c r="BM392" s="126">
        <f t="shared" si="1199"/>
        <v>3.6872349158571627E-2</v>
      </c>
      <c r="BN392" s="123">
        <f t="shared" si="1200"/>
        <v>6.0986485559442957E-2</v>
      </c>
      <c r="BO392" s="124">
        <f t="shared" si="1201"/>
        <v>5.5205910521275138E-2</v>
      </c>
      <c r="BP392" s="125">
        <f t="shared" si="1202"/>
        <v>0.15105988886602181</v>
      </c>
      <c r="BQ392" s="126">
        <f t="shared" si="1203"/>
        <v>0.13928033930770284</v>
      </c>
      <c r="BR392" s="123">
        <f t="shared" si="1204"/>
        <v>1.8385127255265143E-2</v>
      </c>
      <c r="BS392" s="124">
        <f t="shared" si="1205"/>
        <v>1.7854699685319469E-2</v>
      </c>
      <c r="BT392" s="125">
        <f t="shared" si="1206"/>
        <v>4.5825615695959387E-2</v>
      </c>
      <c r="BU392" s="123">
        <f t="shared" si="1207"/>
        <v>6.4235873580517175E-2</v>
      </c>
      <c r="BV392" s="127">
        <f t="shared" si="1208"/>
        <v>0.10242162310489127</v>
      </c>
      <c r="BW392" s="128">
        <f t="shared" si="1209"/>
        <v>0.10959091530989191</v>
      </c>
      <c r="BX392" s="123">
        <f t="shared" si="1210"/>
        <v>7.0316251629279E-2</v>
      </c>
      <c r="BY392" s="124">
        <f t="shared" si="1211"/>
        <v>5.4111369544397318E-2</v>
      </c>
      <c r="BZ392" s="125">
        <f t="shared" si="1212"/>
        <v>9.7276531522261095E-2</v>
      </c>
      <c r="CA392" s="126">
        <f t="shared" si="1213"/>
        <v>8.7152825283896562E-2</v>
      </c>
      <c r="CB392" s="123">
        <f t="shared" si="1214"/>
        <v>9.672772175344721E-3</v>
      </c>
      <c r="CC392" s="124">
        <f t="shared" si="1215"/>
        <v>9.714051169790669E-3</v>
      </c>
      <c r="CD392" s="125">
        <f t="shared" si="1216"/>
        <v>7.1139466282499828E-2</v>
      </c>
      <c r="CE392" s="126">
        <f t="shared" si="1217"/>
        <v>9.9808455329046378E-2</v>
      </c>
      <c r="CF392" s="123">
        <f t="shared" si="1218"/>
        <v>4.7060437675790628E-2</v>
      </c>
      <c r="CG392" s="124">
        <f t="shared" si="1219"/>
        <v>2.633739225612259E-2</v>
      </c>
      <c r="CH392" s="125">
        <f t="shared" si="1220"/>
        <v>0.1905055909995198</v>
      </c>
      <c r="CI392" s="123">
        <f t="shared" si="1221"/>
        <v>0.19133944452045423</v>
      </c>
      <c r="CJ392" s="129">
        <f t="shared" ref="CJ392" si="1252">AB392/AB405</f>
        <v>5.9544379495851868E-2</v>
      </c>
      <c r="CK392" s="130">
        <f t="shared" ref="CK392" si="1253">AC392/AC405</f>
        <v>5.9957015356345976E-2</v>
      </c>
    </row>
    <row r="393" spans="1:89" ht="13.8" thickTop="1" x14ac:dyDescent="0.25">
      <c r="A393" s="139" t="s">
        <v>28</v>
      </c>
      <c r="B393" s="194">
        <v>1688</v>
      </c>
      <c r="C393" s="188">
        <v>1921</v>
      </c>
      <c r="D393" s="189">
        <v>568</v>
      </c>
      <c r="E393" s="190">
        <v>585</v>
      </c>
      <c r="F393" s="187">
        <v>832</v>
      </c>
      <c r="G393" s="191">
        <v>1108</v>
      </c>
      <c r="H393" s="189">
        <v>2343</v>
      </c>
      <c r="I393" s="190">
        <v>2188</v>
      </c>
      <c r="J393" s="187">
        <v>267</v>
      </c>
      <c r="K393" s="188">
        <v>219</v>
      </c>
      <c r="L393" s="189">
        <v>923</v>
      </c>
      <c r="M393" s="187">
        <v>915</v>
      </c>
      <c r="N393" s="192">
        <v>2023</v>
      </c>
      <c r="O393" s="195">
        <v>1629</v>
      </c>
      <c r="P393" s="187">
        <v>1183</v>
      </c>
      <c r="Q393" s="188">
        <v>799</v>
      </c>
      <c r="R393" s="189">
        <v>1457</v>
      </c>
      <c r="S393" s="190">
        <v>1484</v>
      </c>
      <c r="T393" s="187">
        <v>178</v>
      </c>
      <c r="U393" s="191">
        <v>127</v>
      </c>
      <c r="V393" s="189">
        <v>1296</v>
      </c>
      <c r="W393" s="196">
        <v>1547</v>
      </c>
      <c r="X393" s="187">
        <v>852</v>
      </c>
      <c r="Y393" s="191">
        <v>367</v>
      </c>
      <c r="Z393" s="189">
        <v>2864</v>
      </c>
      <c r="AA393" s="187">
        <v>2749</v>
      </c>
      <c r="AB393" s="162">
        <f t="shared" si="1194"/>
        <v>16474</v>
      </c>
      <c r="AC393" s="165">
        <f t="shared" si="1224"/>
        <v>15638</v>
      </c>
      <c r="BI393" s="139" t="s">
        <v>28</v>
      </c>
      <c r="BJ393" s="123">
        <f t="shared" si="1225"/>
        <v>0.10246448949860386</v>
      </c>
      <c r="BK393" s="124">
        <f t="shared" si="1226"/>
        <v>0.12284179562603914</v>
      </c>
      <c r="BL393" s="125">
        <f t="shared" si="1198"/>
        <v>3.4478572295738738E-2</v>
      </c>
      <c r="BM393" s="126">
        <f t="shared" si="1199"/>
        <v>3.7408875815321652E-2</v>
      </c>
      <c r="BN393" s="123">
        <f t="shared" si="1200"/>
        <v>5.0503824207842662E-2</v>
      </c>
      <c r="BO393" s="124">
        <f t="shared" si="1201"/>
        <v>7.085305026218186E-2</v>
      </c>
      <c r="BP393" s="125">
        <f t="shared" si="1202"/>
        <v>0.1422241107199223</v>
      </c>
      <c r="BQ393" s="126">
        <f t="shared" si="1203"/>
        <v>0.13991559022892952</v>
      </c>
      <c r="BR393" s="123">
        <f t="shared" si="1204"/>
        <v>1.6207357047468739E-2</v>
      </c>
      <c r="BS393" s="124">
        <f t="shared" si="1205"/>
        <v>1.4004348382146054E-2</v>
      </c>
      <c r="BT393" s="125">
        <f t="shared" si="1206"/>
        <v>5.6027679980575451E-2</v>
      </c>
      <c r="BU393" s="123">
        <f t="shared" si="1207"/>
        <v>5.8511318582938995E-2</v>
      </c>
      <c r="BV393" s="127">
        <f t="shared" si="1208"/>
        <v>0.12279956294767512</v>
      </c>
      <c r="BW393" s="128">
        <f t="shared" si="1209"/>
        <v>0.10416933111651107</v>
      </c>
      <c r="BX393" s="123">
        <f t="shared" si="1210"/>
        <v>7.181012504552628E-2</v>
      </c>
      <c r="BY393" s="124">
        <f t="shared" si="1211"/>
        <v>5.1093490216140174E-2</v>
      </c>
      <c r="BZ393" s="125">
        <f t="shared" si="1212"/>
        <v>8.8442394075512923E-2</v>
      </c>
      <c r="CA393" s="126">
        <f t="shared" si="1213"/>
        <v>9.4897045658012533E-2</v>
      </c>
      <c r="CB393" s="123">
        <f t="shared" si="1214"/>
        <v>1.0804904698312492E-2</v>
      </c>
      <c r="CC393" s="124">
        <f t="shared" si="1215"/>
        <v>8.1212431257194021E-3</v>
      </c>
      <c r="CD393" s="125">
        <f t="shared" si="1216"/>
        <v>7.8669418477601075E-2</v>
      </c>
      <c r="CE393" s="126">
        <f t="shared" si="1217"/>
        <v>9.8925693822739483E-2</v>
      </c>
      <c r="CF393" s="123">
        <f t="shared" si="1218"/>
        <v>5.1717858443608107E-2</v>
      </c>
      <c r="CG393" s="124">
        <f t="shared" si="1219"/>
        <v>2.3468474229441105E-2</v>
      </c>
      <c r="CH393" s="125">
        <f t="shared" si="1220"/>
        <v>0.17384970256161222</v>
      </c>
      <c r="CI393" s="123">
        <f t="shared" si="1221"/>
        <v>0.175789742933879</v>
      </c>
      <c r="CJ393" s="129">
        <f t="shared" ref="CJ393" si="1254">AB393/AB405</f>
        <v>6.7293277616427505E-2</v>
      </c>
      <c r="CK393" s="130">
        <f t="shared" ref="CK393" si="1255">AC393/AC405</f>
        <v>6.4140635253970332E-2</v>
      </c>
    </row>
    <row r="394" spans="1:89" x14ac:dyDescent="0.25">
      <c r="A394" s="131" t="s">
        <v>29</v>
      </c>
      <c r="B394" s="197">
        <v>1975</v>
      </c>
      <c r="C394" s="181">
        <v>1889</v>
      </c>
      <c r="D394" s="182">
        <v>633</v>
      </c>
      <c r="E394" s="183">
        <v>709</v>
      </c>
      <c r="F394" s="180">
        <v>982</v>
      </c>
      <c r="G394" s="184">
        <v>1383</v>
      </c>
      <c r="H394" s="182">
        <v>2242</v>
      </c>
      <c r="I394" s="183">
        <v>2613</v>
      </c>
      <c r="J394" s="180">
        <v>397</v>
      </c>
      <c r="K394" s="181">
        <v>256</v>
      </c>
      <c r="L394" s="182">
        <v>1051</v>
      </c>
      <c r="M394" s="180">
        <v>802</v>
      </c>
      <c r="N394" s="185">
        <v>2534</v>
      </c>
      <c r="O394" s="198">
        <v>1857</v>
      </c>
      <c r="P394" s="180">
        <v>1138</v>
      </c>
      <c r="Q394" s="181">
        <v>935</v>
      </c>
      <c r="R394" s="182">
        <v>1426</v>
      </c>
      <c r="S394" s="183">
        <v>1688</v>
      </c>
      <c r="T394" s="180">
        <v>241</v>
      </c>
      <c r="U394" s="184">
        <v>139</v>
      </c>
      <c r="V394" s="182">
        <v>1379</v>
      </c>
      <c r="W394" s="199">
        <v>1493</v>
      </c>
      <c r="X394" s="180">
        <v>826</v>
      </c>
      <c r="Y394" s="184">
        <v>417</v>
      </c>
      <c r="Z394" s="182">
        <v>2762</v>
      </c>
      <c r="AA394" s="180">
        <v>3122</v>
      </c>
      <c r="AB394" s="162">
        <f t="shared" si="1194"/>
        <v>17586</v>
      </c>
      <c r="AC394" s="165">
        <f t="shared" si="1224"/>
        <v>17303</v>
      </c>
      <c r="BI394" s="131" t="s">
        <v>29</v>
      </c>
      <c r="BJ394" s="123">
        <f t="shared" si="1225"/>
        <v>0.11230524280677812</v>
      </c>
      <c r="BK394" s="124">
        <f t="shared" si="1226"/>
        <v>0.10917181991562157</v>
      </c>
      <c r="BL394" s="125">
        <f t="shared" si="1198"/>
        <v>3.5994541112248382E-2</v>
      </c>
      <c r="BM394" s="126">
        <f t="shared" si="1199"/>
        <v>4.0975553372247585E-2</v>
      </c>
      <c r="BN394" s="123">
        <f t="shared" si="1200"/>
        <v>5.5839872625952462E-2</v>
      </c>
      <c r="BO394" s="124">
        <f t="shared" si="1201"/>
        <v>7.9928336126683236E-2</v>
      </c>
      <c r="BP394" s="125">
        <f t="shared" si="1202"/>
        <v>0.12748777436597294</v>
      </c>
      <c r="BQ394" s="126">
        <f t="shared" si="1203"/>
        <v>0.15101427498121714</v>
      </c>
      <c r="BR394" s="123">
        <f t="shared" si="1204"/>
        <v>2.2574775389514388E-2</v>
      </c>
      <c r="BS394" s="124">
        <f t="shared" si="1205"/>
        <v>1.4795122233138763E-2</v>
      </c>
      <c r="BT394" s="125">
        <f t="shared" si="1206"/>
        <v>5.9763448197429771E-2</v>
      </c>
      <c r="BU394" s="123">
        <f t="shared" si="1207"/>
        <v>4.6350343871005027E-2</v>
      </c>
      <c r="BV394" s="127">
        <f t="shared" si="1208"/>
        <v>0.14409189127715227</v>
      </c>
      <c r="BW394" s="128">
        <f t="shared" si="1209"/>
        <v>0.10732242963647923</v>
      </c>
      <c r="BX394" s="123">
        <f t="shared" si="1210"/>
        <v>6.4710565222335953E-2</v>
      </c>
      <c r="BY394" s="124">
        <f t="shared" si="1211"/>
        <v>5.4036872218690399E-2</v>
      </c>
      <c r="BZ394" s="125">
        <f t="shared" si="1212"/>
        <v>8.1087228477197765E-2</v>
      </c>
      <c r="CA394" s="126">
        <f t="shared" si="1213"/>
        <v>9.7555337224758717E-2</v>
      </c>
      <c r="CB394" s="123">
        <f t="shared" si="1214"/>
        <v>1.3704082793130899E-2</v>
      </c>
      <c r="CC394" s="124">
        <f t="shared" si="1215"/>
        <v>8.033289025024563E-3</v>
      </c>
      <c r="CD394" s="125">
        <f t="shared" si="1216"/>
        <v>7.8414648015466853E-2</v>
      </c>
      <c r="CE394" s="126">
        <f t="shared" si="1217"/>
        <v>8.6285615211235039E-2</v>
      </c>
      <c r="CF394" s="123">
        <f t="shared" si="1218"/>
        <v>4.6969180029568978E-2</v>
      </c>
      <c r="CG394" s="124">
        <f t="shared" si="1219"/>
        <v>2.4099867075073687E-2</v>
      </c>
      <c r="CH394" s="125">
        <f t="shared" si="1220"/>
        <v>0.15705674968725122</v>
      </c>
      <c r="CI394" s="123">
        <f t="shared" si="1221"/>
        <v>0.18043113910882505</v>
      </c>
      <c r="CJ394" s="129">
        <f t="shared" ref="CJ394" si="1256">AB394/AB405</f>
        <v>7.1835594279622078E-2</v>
      </c>
      <c r="CK394" s="130">
        <f t="shared" ref="CK394" si="1257">AC394/AC405</f>
        <v>7.0969779498621863E-2</v>
      </c>
    </row>
    <row r="395" spans="1:89" x14ac:dyDescent="0.25">
      <c r="A395" s="139" t="s">
        <v>30</v>
      </c>
      <c r="B395" s="280">
        <v>2064</v>
      </c>
      <c r="C395" s="267">
        <v>1986</v>
      </c>
      <c r="D395" s="268">
        <v>646</v>
      </c>
      <c r="E395" s="269">
        <v>664</v>
      </c>
      <c r="F395" s="266">
        <v>1064</v>
      </c>
      <c r="G395" s="270">
        <v>1248</v>
      </c>
      <c r="H395" s="268">
        <v>2426</v>
      </c>
      <c r="I395" s="269">
        <v>2557</v>
      </c>
      <c r="J395" s="266">
        <v>342</v>
      </c>
      <c r="K395" s="267">
        <v>234</v>
      </c>
      <c r="L395" s="268">
        <v>1086</v>
      </c>
      <c r="M395" s="266">
        <v>809</v>
      </c>
      <c r="N395" s="271">
        <v>2128</v>
      </c>
      <c r="O395" s="281">
        <v>1784</v>
      </c>
      <c r="P395" s="266">
        <v>1034</v>
      </c>
      <c r="Q395" s="267">
        <v>1065</v>
      </c>
      <c r="R395" s="268">
        <v>1304</v>
      </c>
      <c r="S395" s="269">
        <v>1918</v>
      </c>
      <c r="T395" s="266">
        <v>256</v>
      </c>
      <c r="U395" s="270">
        <v>281</v>
      </c>
      <c r="V395" s="268">
        <v>1589</v>
      </c>
      <c r="W395" s="282">
        <v>1424</v>
      </c>
      <c r="X395" s="266">
        <v>841</v>
      </c>
      <c r="Y395" s="270">
        <v>485</v>
      </c>
      <c r="Z395" s="268">
        <v>3262</v>
      </c>
      <c r="AA395" s="266">
        <v>2978</v>
      </c>
      <c r="AB395" s="162">
        <f t="shared" si="1194"/>
        <v>18042</v>
      </c>
      <c r="AC395" s="165">
        <f t="shared" si="1224"/>
        <v>17433</v>
      </c>
      <c r="BI395" s="139" t="s">
        <v>30</v>
      </c>
      <c r="BJ395" s="123">
        <f t="shared" si="1225"/>
        <v>0.11439973395410709</v>
      </c>
      <c r="BK395" s="124">
        <f t="shared" si="1226"/>
        <v>0.11392187231113406</v>
      </c>
      <c r="BL395" s="125">
        <f t="shared" si="1198"/>
        <v>3.5805343088349408E-2</v>
      </c>
      <c r="BM395" s="126">
        <f t="shared" si="1199"/>
        <v>3.8088682383984399E-2</v>
      </c>
      <c r="BN395" s="123">
        <f t="shared" si="1200"/>
        <v>5.8973506263163729E-2</v>
      </c>
      <c r="BO395" s="124">
        <f t="shared" si="1201"/>
        <v>7.1588366890380312E-2</v>
      </c>
      <c r="BP395" s="125">
        <f t="shared" si="1202"/>
        <v>0.13446402837822857</v>
      </c>
      <c r="BQ395" s="126">
        <f t="shared" si="1203"/>
        <v>0.14667584466242184</v>
      </c>
      <c r="BR395" s="123">
        <f t="shared" si="1204"/>
        <v>1.8955769870302626E-2</v>
      </c>
      <c r="BS395" s="124">
        <f t="shared" si="1205"/>
        <v>1.3422818791946308E-2</v>
      </c>
      <c r="BT395" s="125">
        <f t="shared" si="1206"/>
        <v>6.0192883272364481E-2</v>
      </c>
      <c r="BU395" s="123">
        <f t="shared" si="1207"/>
        <v>4.6406241037113521E-2</v>
      </c>
      <c r="BV395" s="127">
        <f t="shared" si="1208"/>
        <v>0.11794701252632746</v>
      </c>
      <c r="BW395" s="128">
        <f t="shared" si="1209"/>
        <v>0.10233465267022314</v>
      </c>
      <c r="BX395" s="123">
        <f t="shared" si="1210"/>
        <v>5.7310719432435431E-2</v>
      </c>
      <c r="BY395" s="124">
        <f t="shared" si="1211"/>
        <v>6.1091034245396664E-2</v>
      </c>
      <c r="BZ395" s="125">
        <f t="shared" si="1212"/>
        <v>7.2275800908990134E-2</v>
      </c>
      <c r="CA395" s="126">
        <f t="shared" si="1213"/>
        <v>0.11002122411518385</v>
      </c>
      <c r="CB395" s="123">
        <f t="shared" si="1214"/>
        <v>1.41891142888815E-2</v>
      </c>
      <c r="CC395" s="124">
        <f t="shared" si="1215"/>
        <v>1.6118855045029541E-2</v>
      </c>
      <c r="CD395" s="125">
        <f t="shared" si="1216"/>
        <v>8.8072275800908983E-2</v>
      </c>
      <c r="CE395" s="126">
        <f t="shared" si="1217"/>
        <v>8.1684162221074968E-2</v>
      </c>
      <c r="CF395" s="123">
        <f t="shared" si="1218"/>
        <v>4.6613457488083362E-2</v>
      </c>
      <c r="CG395" s="124">
        <f t="shared" si="1219"/>
        <v>2.7820799632880169E-2</v>
      </c>
      <c r="CH395" s="125">
        <f t="shared" si="1220"/>
        <v>0.18080035472785722</v>
      </c>
      <c r="CI395" s="123">
        <f t="shared" si="1221"/>
        <v>0.17082544599323124</v>
      </c>
      <c r="CJ395" s="129">
        <f t="shared" ref="CJ395" si="1258">AB395/AB405</f>
        <v>7.3698270896903298E-2</v>
      </c>
      <c r="CK395" s="130">
        <f t="shared" ref="CK395" si="1259">AC395/AC405</f>
        <v>7.1502985956162224E-2</v>
      </c>
    </row>
    <row r="396" spans="1:89" x14ac:dyDescent="0.25">
      <c r="A396" s="131" t="s">
        <v>31</v>
      </c>
      <c r="B396" s="283">
        <v>2110</v>
      </c>
      <c r="C396" s="274">
        <v>1825</v>
      </c>
      <c r="D396" s="275">
        <v>600</v>
      </c>
      <c r="E396" s="276">
        <v>690</v>
      </c>
      <c r="F396" s="273">
        <v>1001</v>
      </c>
      <c r="G396" s="277">
        <v>1328</v>
      </c>
      <c r="H396" s="275">
        <v>2468</v>
      </c>
      <c r="I396" s="276">
        <v>2676</v>
      </c>
      <c r="J396" s="273">
        <v>396</v>
      </c>
      <c r="K396" s="274">
        <v>188</v>
      </c>
      <c r="L396" s="275">
        <v>1267</v>
      </c>
      <c r="M396" s="273">
        <v>674</v>
      </c>
      <c r="N396" s="278">
        <v>2259</v>
      </c>
      <c r="O396" s="284">
        <v>2066</v>
      </c>
      <c r="P396" s="273">
        <v>849</v>
      </c>
      <c r="Q396" s="274">
        <v>1314</v>
      </c>
      <c r="R396" s="275">
        <v>1203</v>
      </c>
      <c r="S396" s="276">
        <v>2088</v>
      </c>
      <c r="T396" s="273">
        <v>224</v>
      </c>
      <c r="U396" s="277">
        <v>204</v>
      </c>
      <c r="V396" s="275">
        <v>1668</v>
      </c>
      <c r="W396" s="285">
        <v>1416</v>
      </c>
      <c r="X396" s="273">
        <v>931</v>
      </c>
      <c r="Y396" s="277">
        <v>555</v>
      </c>
      <c r="Z396" s="275">
        <v>2871</v>
      </c>
      <c r="AA396" s="273">
        <v>3154</v>
      </c>
      <c r="AB396" s="162">
        <f t="shared" si="1194"/>
        <v>17847</v>
      </c>
      <c r="AC396" s="165">
        <f t="shared" si="1224"/>
        <v>18178</v>
      </c>
      <c r="BI396" s="131" t="s">
        <v>31</v>
      </c>
      <c r="BJ396" s="123">
        <f t="shared" si="1225"/>
        <v>0.11822715302291702</v>
      </c>
      <c r="BK396" s="124">
        <f t="shared" si="1226"/>
        <v>0.10039608317746727</v>
      </c>
      <c r="BL396" s="125">
        <f t="shared" si="1198"/>
        <v>3.3619095646327112E-2</v>
      </c>
      <c r="BM396" s="126">
        <f t="shared" si="1199"/>
        <v>3.7957971173946531E-2</v>
      </c>
      <c r="BN396" s="123">
        <f t="shared" si="1200"/>
        <v>5.6087857903289066E-2</v>
      </c>
      <c r="BO396" s="124">
        <f t="shared" si="1201"/>
        <v>7.3055341621740572E-2</v>
      </c>
      <c r="BP396" s="125">
        <f t="shared" si="1202"/>
        <v>0.13828654675855886</v>
      </c>
      <c r="BQ396" s="126">
        <f t="shared" si="1203"/>
        <v>0.14721091429200131</v>
      </c>
      <c r="BR396" s="123">
        <f t="shared" si="1204"/>
        <v>2.2188603126575897E-2</v>
      </c>
      <c r="BS396" s="124">
        <f t="shared" si="1205"/>
        <v>1.034217185608978E-2</v>
      </c>
      <c r="BT396" s="125">
        <f t="shared" si="1206"/>
        <v>7.0992323639827423E-2</v>
      </c>
      <c r="BU396" s="123">
        <f t="shared" si="1207"/>
        <v>3.7077786335130376E-2</v>
      </c>
      <c r="BV396" s="127">
        <f t="shared" si="1208"/>
        <v>0.12657589510842157</v>
      </c>
      <c r="BW396" s="128">
        <f t="shared" si="1209"/>
        <v>0.11365386731213555</v>
      </c>
      <c r="BX396" s="123">
        <f t="shared" si="1210"/>
        <v>4.7571020339552864E-2</v>
      </c>
      <c r="BY396" s="124">
        <f t="shared" si="1211"/>
        <v>7.2285179887776427E-2</v>
      </c>
      <c r="BZ396" s="125">
        <f t="shared" si="1212"/>
        <v>6.7406286770885865E-2</v>
      </c>
      <c r="CA396" s="126">
        <f t="shared" si="1213"/>
        <v>0.11486412146550776</v>
      </c>
      <c r="CB396" s="123">
        <f t="shared" si="1214"/>
        <v>1.2551129041295456E-2</v>
      </c>
      <c r="CC396" s="124">
        <f t="shared" si="1215"/>
        <v>1.1222356694905931E-2</v>
      </c>
      <c r="CD396" s="125">
        <f t="shared" si="1216"/>
        <v>9.3461085896789378E-2</v>
      </c>
      <c r="CE396" s="126">
        <f t="shared" si="1217"/>
        <v>7.7896358235229404E-2</v>
      </c>
      <c r="CF396" s="123">
        <f t="shared" si="1218"/>
        <v>5.2165630077884238E-2</v>
      </c>
      <c r="CG396" s="124">
        <f t="shared" si="1219"/>
        <v>3.053141159643525E-2</v>
      </c>
      <c r="CH396" s="125">
        <f t="shared" si="1220"/>
        <v>0.16086737266767523</v>
      </c>
      <c r="CI396" s="123">
        <f t="shared" si="1221"/>
        <v>0.17350643635163385</v>
      </c>
      <c r="CJ396" s="129">
        <f t="shared" ref="CJ396" si="1260">AB396/AB405</f>
        <v>7.2901731553986993E-2</v>
      </c>
      <c r="CK396" s="130">
        <f t="shared" ref="CK396" si="1261">AC396/AC405</f>
        <v>7.4558669116681978E-2</v>
      </c>
    </row>
    <row r="397" spans="1:89" x14ac:dyDescent="0.25">
      <c r="A397" s="139" t="s">
        <v>32</v>
      </c>
      <c r="B397" s="194">
        <v>2140</v>
      </c>
      <c r="C397" s="188">
        <v>1772</v>
      </c>
      <c r="D397" s="189">
        <v>515</v>
      </c>
      <c r="E397" s="190">
        <v>738</v>
      </c>
      <c r="F397" s="187">
        <v>942</v>
      </c>
      <c r="G397" s="191">
        <v>1378</v>
      </c>
      <c r="H397" s="189">
        <v>2214</v>
      </c>
      <c r="I397" s="190">
        <v>2604</v>
      </c>
      <c r="J397" s="187">
        <v>364</v>
      </c>
      <c r="K397" s="188">
        <v>217</v>
      </c>
      <c r="L397" s="189">
        <v>1222</v>
      </c>
      <c r="M397" s="187">
        <v>554</v>
      </c>
      <c r="N397" s="192">
        <v>2128</v>
      </c>
      <c r="O397" s="195">
        <v>2004</v>
      </c>
      <c r="P397" s="187">
        <v>677</v>
      </c>
      <c r="Q397" s="188">
        <v>1357</v>
      </c>
      <c r="R397" s="189">
        <v>1147</v>
      </c>
      <c r="S397" s="190">
        <v>2024</v>
      </c>
      <c r="T397" s="187">
        <v>235</v>
      </c>
      <c r="U397" s="191">
        <v>255</v>
      </c>
      <c r="V397" s="189">
        <v>1840</v>
      </c>
      <c r="W397" s="196">
        <v>1204</v>
      </c>
      <c r="X397" s="187">
        <v>863</v>
      </c>
      <c r="Y397" s="191">
        <v>541</v>
      </c>
      <c r="Z397" s="189">
        <v>2762</v>
      </c>
      <c r="AA397" s="187">
        <v>2973</v>
      </c>
      <c r="AB397" s="162">
        <f t="shared" si="1194"/>
        <v>17049</v>
      </c>
      <c r="AC397" s="165">
        <f t="shared" si="1224"/>
        <v>17621</v>
      </c>
      <c r="BI397" s="139" t="s">
        <v>32</v>
      </c>
      <c r="BJ397" s="123">
        <f t="shared" si="1225"/>
        <v>0.12552055839052143</v>
      </c>
      <c r="BK397" s="124">
        <f t="shared" si="1226"/>
        <v>0.1005618296350945</v>
      </c>
      <c r="BL397" s="125">
        <f t="shared" si="1198"/>
        <v>3.0207050266877821E-2</v>
      </c>
      <c r="BM397" s="126">
        <f t="shared" si="1199"/>
        <v>4.1881845525225586E-2</v>
      </c>
      <c r="BN397" s="123">
        <f t="shared" si="1200"/>
        <v>5.5252507478444485E-2</v>
      </c>
      <c r="BO397" s="124">
        <f t="shared" si="1201"/>
        <v>7.8202145167697634E-2</v>
      </c>
      <c r="BP397" s="125">
        <f t="shared" si="1202"/>
        <v>0.12986098891430584</v>
      </c>
      <c r="BQ397" s="126">
        <f t="shared" si="1203"/>
        <v>0.14777821917030814</v>
      </c>
      <c r="BR397" s="123">
        <f t="shared" si="1204"/>
        <v>2.1350225819696169E-2</v>
      </c>
      <c r="BS397" s="124">
        <f t="shared" si="1205"/>
        <v>1.231485159752568E-2</v>
      </c>
      <c r="BT397" s="125">
        <f t="shared" si="1206"/>
        <v>7.1675758108979998E-2</v>
      </c>
      <c r="BU397" s="123">
        <f t="shared" si="1207"/>
        <v>3.1439759378014867E-2</v>
      </c>
      <c r="BV397" s="127">
        <f t="shared" si="1208"/>
        <v>0.12481670479206991</v>
      </c>
      <c r="BW397" s="128">
        <f t="shared" si="1209"/>
        <v>0.1137279382554906</v>
      </c>
      <c r="BX397" s="123">
        <f t="shared" si="1210"/>
        <v>3.9709073845973372E-2</v>
      </c>
      <c r="BY397" s="124">
        <f t="shared" si="1211"/>
        <v>7.7010385335679013E-2</v>
      </c>
      <c r="BZ397" s="125">
        <f t="shared" si="1212"/>
        <v>6.7276673118657981E-2</v>
      </c>
      <c r="CA397" s="126">
        <f t="shared" si="1213"/>
        <v>0.11486294761931785</v>
      </c>
      <c r="CB397" s="123">
        <f t="shared" si="1214"/>
        <v>1.3783799636342308E-2</v>
      </c>
      <c r="CC397" s="124">
        <f t="shared" si="1215"/>
        <v>1.4471369388797457E-2</v>
      </c>
      <c r="CD397" s="125">
        <f t="shared" si="1216"/>
        <v>0.10792421842923339</v>
      </c>
      <c r="CE397" s="126">
        <f t="shared" si="1217"/>
        <v>6.8327563702400548E-2</v>
      </c>
      <c r="CF397" s="123">
        <f t="shared" si="1218"/>
        <v>5.0618804621971963E-2</v>
      </c>
      <c r="CG397" s="124">
        <f t="shared" si="1219"/>
        <v>3.0702003291527155E-2</v>
      </c>
      <c r="CH397" s="125">
        <f t="shared" si="1220"/>
        <v>0.16200363657692532</v>
      </c>
      <c r="CI397" s="123">
        <f t="shared" si="1221"/>
        <v>0.16871914193292095</v>
      </c>
      <c r="CJ397" s="129">
        <f t="shared" ref="CJ397" si="1262">AB397/AB405</f>
        <v>6.9642047473744834E-2</v>
      </c>
      <c r="CK397" s="130">
        <f t="shared" ref="CK397" si="1263">AC397/AC405</f>
        <v>7.227408452552829E-2</v>
      </c>
    </row>
    <row r="398" spans="1:89" x14ac:dyDescent="0.25">
      <c r="A398" s="131" t="s">
        <v>33</v>
      </c>
      <c r="B398" s="197">
        <v>2015</v>
      </c>
      <c r="C398" s="181">
        <v>1397</v>
      </c>
      <c r="D398" s="182">
        <v>457</v>
      </c>
      <c r="E398" s="183">
        <v>699</v>
      </c>
      <c r="F398" s="180">
        <v>832</v>
      </c>
      <c r="G398" s="184">
        <v>1143</v>
      </c>
      <c r="H398" s="182">
        <v>2056</v>
      </c>
      <c r="I398" s="183">
        <v>2391</v>
      </c>
      <c r="J398" s="180">
        <v>344</v>
      </c>
      <c r="K398" s="181">
        <v>146</v>
      </c>
      <c r="L398" s="182">
        <v>968</v>
      </c>
      <c r="M398" s="180">
        <v>505</v>
      </c>
      <c r="N398" s="185">
        <v>1947</v>
      </c>
      <c r="O398" s="198">
        <v>1711</v>
      </c>
      <c r="P398" s="180">
        <v>459</v>
      </c>
      <c r="Q398" s="181">
        <v>1323</v>
      </c>
      <c r="R398" s="182">
        <v>973</v>
      </c>
      <c r="S398" s="183">
        <v>1684</v>
      </c>
      <c r="T398" s="180">
        <v>128</v>
      </c>
      <c r="U398" s="184">
        <v>218</v>
      </c>
      <c r="V398" s="182">
        <v>1696</v>
      </c>
      <c r="W398" s="199">
        <v>1048</v>
      </c>
      <c r="X398" s="180">
        <v>590</v>
      </c>
      <c r="Y398" s="184">
        <v>494</v>
      </c>
      <c r="Z398" s="182">
        <v>2397</v>
      </c>
      <c r="AA398" s="180">
        <v>2552</v>
      </c>
      <c r="AB398" s="162">
        <f t="shared" si="1194"/>
        <v>14862</v>
      </c>
      <c r="AC398" s="165">
        <f t="shared" si="1224"/>
        <v>15311</v>
      </c>
      <c r="BI398" s="131" t="s">
        <v>33</v>
      </c>
      <c r="BJ398" s="123">
        <f t="shared" si="1225"/>
        <v>0.13558067554837841</v>
      </c>
      <c r="BK398" s="124">
        <f t="shared" si="1226"/>
        <v>9.1241591012997197E-2</v>
      </c>
      <c r="BL398" s="125">
        <f t="shared" si="1198"/>
        <v>3.0749562642982103E-2</v>
      </c>
      <c r="BM398" s="126">
        <f t="shared" si="1199"/>
        <v>4.5653451766703677E-2</v>
      </c>
      <c r="BN398" s="123">
        <f t="shared" si="1200"/>
        <v>5.5981698290943342E-2</v>
      </c>
      <c r="BO398" s="124">
        <f t="shared" si="1201"/>
        <v>7.4652210828815888E-2</v>
      </c>
      <c r="BP398" s="125">
        <f t="shared" si="1202"/>
        <v>0.13833938904588886</v>
      </c>
      <c r="BQ398" s="126">
        <f t="shared" si="1203"/>
        <v>0.15616223630069884</v>
      </c>
      <c r="BR398" s="123">
        <f t="shared" si="1204"/>
        <v>2.3146279101063115E-2</v>
      </c>
      <c r="BS398" s="124">
        <f t="shared" si="1205"/>
        <v>9.5356279798837432E-3</v>
      </c>
      <c r="BT398" s="125">
        <f t="shared" si="1206"/>
        <v>6.513255281927062E-2</v>
      </c>
      <c r="BU398" s="123">
        <f t="shared" si="1207"/>
        <v>3.2982822807132127E-2</v>
      </c>
      <c r="BV398" s="127">
        <f t="shared" si="1208"/>
        <v>0.13100524828421478</v>
      </c>
      <c r="BW398" s="128">
        <f t="shared" si="1209"/>
        <v>0.11174972242178825</v>
      </c>
      <c r="BX398" s="123">
        <f t="shared" si="1210"/>
        <v>3.0884134033104561E-2</v>
      </c>
      <c r="BY398" s="124">
        <f t="shared" si="1211"/>
        <v>8.6408464502645152E-2</v>
      </c>
      <c r="BZ398" s="125">
        <f t="shared" si="1212"/>
        <v>6.5468981294576775E-2</v>
      </c>
      <c r="CA398" s="126">
        <f t="shared" si="1213"/>
        <v>0.10998628437071387</v>
      </c>
      <c r="CB398" s="123">
        <f t="shared" si="1214"/>
        <v>8.6125689678374379E-3</v>
      </c>
      <c r="CC398" s="124">
        <f t="shared" si="1215"/>
        <v>1.4238129449415453E-2</v>
      </c>
      <c r="CD398" s="125">
        <f t="shared" si="1216"/>
        <v>0.11411653882384605</v>
      </c>
      <c r="CE398" s="126">
        <f t="shared" si="1217"/>
        <v>6.8447521389850441E-2</v>
      </c>
      <c r="CF398" s="123">
        <f t="shared" si="1218"/>
        <v>3.9698560086125691E-2</v>
      </c>
      <c r="CG398" s="124">
        <f t="shared" si="1219"/>
        <v>3.2264385082620341E-2</v>
      </c>
      <c r="CH398" s="125">
        <f t="shared" si="1220"/>
        <v>0.16128381106176826</v>
      </c>
      <c r="CI398" s="123">
        <f t="shared" si="1221"/>
        <v>0.16667755208673501</v>
      </c>
      <c r="CJ398" s="129">
        <f t="shared" ref="CJ398" si="1264">AB398/AB405</f>
        <v>6.0708552381652632E-2</v>
      </c>
      <c r="CK398" s="130">
        <f t="shared" ref="CK398" si="1265">AC398/AC405</f>
        <v>6.2799415933849592E-2</v>
      </c>
    </row>
    <row r="399" spans="1:89" x14ac:dyDescent="0.25">
      <c r="A399" s="139" t="s">
        <v>34</v>
      </c>
      <c r="B399" s="194">
        <v>882</v>
      </c>
      <c r="C399" s="188">
        <v>1355</v>
      </c>
      <c r="D399" s="189">
        <v>252</v>
      </c>
      <c r="E399" s="190">
        <v>637</v>
      </c>
      <c r="F399" s="187">
        <v>315</v>
      </c>
      <c r="G399" s="191">
        <v>1190</v>
      </c>
      <c r="H399" s="189">
        <v>1054</v>
      </c>
      <c r="I399" s="190">
        <v>2034</v>
      </c>
      <c r="J399" s="187">
        <v>306</v>
      </c>
      <c r="K399" s="188">
        <v>93</v>
      </c>
      <c r="L399" s="189">
        <v>941</v>
      </c>
      <c r="M399" s="187">
        <v>360</v>
      </c>
      <c r="N399" s="192">
        <v>1785</v>
      </c>
      <c r="O399" s="195">
        <v>1387</v>
      </c>
      <c r="P399" s="187">
        <v>372</v>
      </c>
      <c r="Q399" s="188">
        <v>1162</v>
      </c>
      <c r="R399" s="189">
        <v>742</v>
      </c>
      <c r="S399" s="190">
        <v>1535</v>
      </c>
      <c r="T399" s="187">
        <v>126</v>
      </c>
      <c r="U399" s="191">
        <v>210</v>
      </c>
      <c r="V399" s="189">
        <v>1650</v>
      </c>
      <c r="W399" s="196">
        <v>812</v>
      </c>
      <c r="X399" s="187">
        <v>402</v>
      </c>
      <c r="Y399" s="191">
        <v>408</v>
      </c>
      <c r="Z399" s="189">
        <v>1805</v>
      </c>
      <c r="AA399" s="187">
        <v>2127</v>
      </c>
      <c r="AB399" s="162">
        <f t="shared" si="1194"/>
        <v>10632</v>
      </c>
      <c r="AC399" s="165">
        <f t="shared" si="1224"/>
        <v>13310</v>
      </c>
      <c r="BI399" s="139" t="s">
        <v>34</v>
      </c>
      <c r="BJ399" s="123">
        <f t="shared" si="1225"/>
        <v>8.2957110609480814E-2</v>
      </c>
      <c r="BK399" s="124">
        <f t="shared" si="1226"/>
        <v>0.10180315552216379</v>
      </c>
      <c r="BL399" s="125">
        <f t="shared" si="1198"/>
        <v>2.3702031602708805E-2</v>
      </c>
      <c r="BM399" s="126">
        <f t="shared" si="1199"/>
        <v>4.7858752817430503E-2</v>
      </c>
      <c r="BN399" s="123">
        <f t="shared" si="1200"/>
        <v>2.9627539503386004E-2</v>
      </c>
      <c r="BO399" s="124">
        <f t="shared" si="1201"/>
        <v>8.9406461307287757E-2</v>
      </c>
      <c r="BP399" s="125">
        <f t="shared" si="1202"/>
        <v>9.9134687735139199E-2</v>
      </c>
      <c r="BQ399" s="126">
        <f t="shared" si="1203"/>
        <v>0.15281743050338092</v>
      </c>
      <c r="BR399" s="123">
        <f t="shared" si="1204"/>
        <v>2.8781038374717832E-2</v>
      </c>
      <c r="BS399" s="124">
        <f t="shared" si="1205"/>
        <v>6.9872276483846736E-3</v>
      </c>
      <c r="BT399" s="125">
        <f t="shared" si="1206"/>
        <v>8.8506395786305495E-2</v>
      </c>
      <c r="BU399" s="123">
        <f t="shared" si="1207"/>
        <v>2.7047332832456798E-2</v>
      </c>
      <c r="BV399" s="127">
        <f t="shared" si="1208"/>
        <v>0.16788939051918736</v>
      </c>
      <c r="BW399" s="128">
        <f t="shared" si="1209"/>
        <v>0.10420736288504884</v>
      </c>
      <c r="BX399" s="123">
        <f t="shared" si="1210"/>
        <v>3.4988713318284424E-2</v>
      </c>
      <c r="BY399" s="124">
        <f t="shared" si="1211"/>
        <v>8.7302779864763341E-2</v>
      </c>
      <c r="BZ399" s="125">
        <f t="shared" si="1212"/>
        <v>6.9789315274642591E-2</v>
      </c>
      <c r="CA399" s="126">
        <f t="shared" si="1213"/>
        <v>0.11532682193839218</v>
      </c>
      <c r="CB399" s="123">
        <f t="shared" si="1214"/>
        <v>1.1851015801354402E-2</v>
      </c>
      <c r="CC399" s="124">
        <f t="shared" si="1215"/>
        <v>1.5777610818933134E-2</v>
      </c>
      <c r="CD399" s="125">
        <f t="shared" si="1216"/>
        <v>0.15519187358916478</v>
      </c>
      <c r="CE399" s="126">
        <f t="shared" si="1217"/>
        <v>6.1006761833208113E-2</v>
      </c>
      <c r="CF399" s="123">
        <f t="shared" si="1218"/>
        <v>3.7810383747178329E-2</v>
      </c>
      <c r="CG399" s="124">
        <f t="shared" si="1219"/>
        <v>3.0653643876784372E-2</v>
      </c>
      <c r="CH399" s="125">
        <f t="shared" si="1220"/>
        <v>0.16977050413844996</v>
      </c>
      <c r="CI399" s="123">
        <f t="shared" si="1221"/>
        <v>0.15980465815176559</v>
      </c>
      <c r="CJ399" s="129">
        <f t="shared" ref="CJ399" si="1266">AB399/AB405</f>
        <v>4.3429775866083355E-2</v>
      </c>
      <c r="CK399" s="130">
        <f t="shared" ref="CK399" si="1267">AC399/AC405</f>
        <v>5.4592138075862974E-2</v>
      </c>
    </row>
    <row r="400" spans="1:89" x14ac:dyDescent="0.25">
      <c r="A400" s="131" t="s">
        <v>35</v>
      </c>
      <c r="B400" s="197">
        <v>0</v>
      </c>
      <c r="C400" s="181">
        <v>629</v>
      </c>
      <c r="D400" s="182">
        <v>5</v>
      </c>
      <c r="E400" s="183">
        <v>413</v>
      </c>
      <c r="F400" s="180">
        <v>16</v>
      </c>
      <c r="G400" s="184">
        <v>652</v>
      </c>
      <c r="H400" s="182">
        <v>63</v>
      </c>
      <c r="I400" s="183">
        <v>851</v>
      </c>
      <c r="J400" s="180">
        <v>65</v>
      </c>
      <c r="K400" s="181">
        <v>50</v>
      </c>
      <c r="L400" s="182">
        <v>655</v>
      </c>
      <c r="M400" s="180">
        <v>87</v>
      </c>
      <c r="N400" s="185">
        <v>395</v>
      </c>
      <c r="O400" s="198">
        <v>235</v>
      </c>
      <c r="P400" s="180">
        <v>75</v>
      </c>
      <c r="Q400" s="181">
        <v>192</v>
      </c>
      <c r="R400" s="182">
        <v>136</v>
      </c>
      <c r="S400" s="183">
        <v>144</v>
      </c>
      <c r="T400" s="180">
        <v>33</v>
      </c>
      <c r="U400" s="184">
        <v>3</v>
      </c>
      <c r="V400" s="182">
        <v>350</v>
      </c>
      <c r="W400" s="199">
        <v>11</v>
      </c>
      <c r="X400" s="180">
        <v>34</v>
      </c>
      <c r="Y400" s="184">
        <v>7</v>
      </c>
      <c r="Z400" s="182">
        <v>58</v>
      </c>
      <c r="AA400" s="180">
        <v>125</v>
      </c>
      <c r="AB400" s="162">
        <f t="shared" si="1194"/>
        <v>1885</v>
      </c>
      <c r="AC400" s="165">
        <f t="shared" si="1224"/>
        <v>3399</v>
      </c>
      <c r="BI400" s="131" t="s">
        <v>35</v>
      </c>
      <c r="BJ400" s="123">
        <f t="shared" si="1225"/>
        <v>0</v>
      </c>
      <c r="BK400" s="124">
        <f t="shared" si="1226"/>
        <v>0.18505442777287437</v>
      </c>
      <c r="BL400" s="125">
        <f t="shared" si="1198"/>
        <v>2.6525198938992041E-3</v>
      </c>
      <c r="BM400" s="126">
        <f t="shared" si="1199"/>
        <v>0.12150632538982054</v>
      </c>
      <c r="BN400" s="123">
        <f t="shared" si="1200"/>
        <v>8.4880636604774528E-3</v>
      </c>
      <c r="BO400" s="124">
        <f t="shared" si="1201"/>
        <v>0.19182112385995881</v>
      </c>
      <c r="BP400" s="125">
        <f t="shared" si="1202"/>
        <v>3.3421750663129975E-2</v>
      </c>
      <c r="BQ400" s="126">
        <f t="shared" si="1203"/>
        <v>0.25036775522212418</v>
      </c>
      <c r="BR400" s="123">
        <f t="shared" si="1204"/>
        <v>3.4482758620689655E-2</v>
      </c>
      <c r="BS400" s="124">
        <f t="shared" si="1205"/>
        <v>1.4710208884966167E-2</v>
      </c>
      <c r="BT400" s="125">
        <f t="shared" si="1206"/>
        <v>0.34748010610079577</v>
      </c>
      <c r="BU400" s="123">
        <f t="shared" si="1207"/>
        <v>2.5595763459841131E-2</v>
      </c>
      <c r="BV400" s="127">
        <f t="shared" si="1208"/>
        <v>0.20954907161803712</v>
      </c>
      <c r="BW400" s="128">
        <f t="shared" si="1209"/>
        <v>6.913798175934098E-2</v>
      </c>
      <c r="BX400" s="123">
        <f t="shared" si="1210"/>
        <v>3.9787798408488062E-2</v>
      </c>
      <c r="BY400" s="124">
        <f t="shared" si="1211"/>
        <v>5.6487202118270081E-2</v>
      </c>
      <c r="BZ400" s="125">
        <f t="shared" si="1212"/>
        <v>7.2148541114058357E-2</v>
      </c>
      <c r="CA400" s="126">
        <f t="shared" si="1213"/>
        <v>4.2365401588702563E-2</v>
      </c>
      <c r="CB400" s="123">
        <f t="shared" si="1214"/>
        <v>1.7506631299734749E-2</v>
      </c>
      <c r="CC400" s="124">
        <f t="shared" si="1215"/>
        <v>8.8261253309797002E-4</v>
      </c>
      <c r="CD400" s="125">
        <f t="shared" si="1216"/>
        <v>0.1856763925729443</v>
      </c>
      <c r="CE400" s="126">
        <f t="shared" si="1217"/>
        <v>3.2362459546925568E-3</v>
      </c>
      <c r="CF400" s="123">
        <f t="shared" si="1218"/>
        <v>1.8037135278514589E-2</v>
      </c>
      <c r="CG400" s="124">
        <f t="shared" si="1219"/>
        <v>2.0594292438952631E-3</v>
      </c>
      <c r="CH400" s="125">
        <f t="shared" si="1220"/>
        <v>3.0769230769230771E-2</v>
      </c>
      <c r="CI400" s="123">
        <f t="shared" si="1221"/>
        <v>3.6775522212415417E-2</v>
      </c>
      <c r="CJ400" s="129">
        <f t="shared" ref="CJ400" si="1268">AB400/AB405</f>
        <v>7.6998803148577051E-3</v>
      </c>
      <c r="CK400" s="130">
        <f t="shared" ref="CK400" si="1269">AC400/AC405</f>
        <v>1.3941298070612942E-2</v>
      </c>
    </row>
    <row r="401" spans="1:89" x14ac:dyDescent="0.25">
      <c r="A401" s="139" t="s">
        <v>36</v>
      </c>
      <c r="B401" s="194">
        <v>0</v>
      </c>
      <c r="C401" s="188">
        <v>0</v>
      </c>
      <c r="D401" s="189">
        <v>0</v>
      </c>
      <c r="E401" s="190">
        <v>0</v>
      </c>
      <c r="F401" s="187">
        <v>0</v>
      </c>
      <c r="G401" s="191">
        <v>0</v>
      </c>
      <c r="H401" s="189">
        <v>0</v>
      </c>
      <c r="I401" s="190">
        <v>0</v>
      </c>
      <c r="J401" s="187">
        <v>0</v>
      </c>
      <c r="K401" s="191">
        <v>0</v>
      </c>
      <c r="L401" s="189">
        <v>0</v>
      </c>
      <c r="M401" s="187">
        <v>0</v>
      </c>
      <c r="N401" s="192">
        <v>0</v>
      </c>
      <c r="O401" s="195">
        <v>0</v>
      </c>
      <c r="P401" s="187">
        <v>0</v>
      </c>
      <c r="Q401" s="191">
        <v>0</v>
      </c>
      <c r="R401" s="189">
        <v>0</v>
      </c>
      <c r="S401" s="190">
        <v>0</v>
      </c>
      <c r="T401" s="187">
        <v>0</v>
      </c>
      <c r="U401" s="191">
        <v>0</v>
      </c>
      <c r="V401" s="189">
        <v>0</v>
      </c>
      <c r="W401" s="190">
        <v>0</v>
      </c>
      <c r="X401" s="187">
        <v>0</v>
      </c>
      <c r="Y401" s="191">
        <v>0</v>
      </c>
      <c r="Z401" s="189">
        <v>0</v>
      </c>
      <c r="AA401" s="187">
        <v>0</v>
      </c>
      <c r="AB401" s="162">
        <f t="shared" si="1194"/>
        <v>0</v>
      </c>
      <c r="AC401" s="165">
        <f t="shared" si="1224"/>
        <v>0</v>
      </c>
      <c r="BI401" s="139" t="s">
        <v>36</v>
      </c>
      <c r="BJ401" s="123" t="e">
        <f t="shared" si="1225"/>
        <v>#DIV/0!</v>
      </c>
      <c r="BK401" s="124" t="e">
        <f t="shared" si="1226"/>
        <v>#DIV/0!</v>
      </c>
      <c r="BL401" s="125" t="e">
        <f t="shared" si="1198"/>
        <v>#DIV/0!</v>
      </c>
      <c r="BM401" s="126" t="e">
        <f t="shared" si="1199"/>
        <v>#DIV/0!</v>
      </c>
      <c r="BN401" s="123" t="e">
        <f t="shared" si="1200"/>
        <v>#DIV/0!</v>
      </c>
      <c r="BO401" s="124" t="e">
        <f t="shared" si="1201"/>
        <v>#DIV/0!</v>
      </c>
      <c r="BP401" s="125" t="e">
        <f t="shared" si="1202"/>
        <v>#DIV/0!</v>
      </c>
      <c r="BQ401" s="126" t="e">
        <f t="shared" si="1203"/>
        <v>#DIV/0!</v>
      </c>
      <c r="BR401" s="123" t="e">
        <f t="shared" si="1204"/>
        <v>#DIV/0!</v>
      </c>
      <c r="BS401" s="124" t="e">
        <f t="shared" si="1205"/>
        <v>#DIV/0!</v>
      </c>
      <c r="BT401" s="125" t="e">
        <f t="shared" si="1206"/>
        <v>#DIV/0!</v>
      </c>
      <c r="BU401" s="123" t="e">
        <f t="shared" si="1207"/>
        <v>#DIV/0!</v>
      </c>
      <c r="BV401" s="127" t="e">
        <f t="shared" si="1208"/>
        <v>#DIV/0!</v>
      </c>
      <c r="BW401" s="128" t="e">
        <f t="shared" si="1209"/>
        <v>#DIV/0!</v>
      </c>
      <c r="BX401" s="123" t="e">
        <f t="shared" si="1210"/>
        <v>#DIV/0!</v>
      </c>
      <c r="BY401" s="124" t="e">
        <f t="shared" si="1211"/>
        <v>#DIV/0!</v>
      </c>
      <c r="BZ401" s="125" t="e">
        <f t="shared" si="1212"/>
        <v>#DIV/0!</v>
      </c>
      <c r="CA401" s="126" t="e">
        <f t="shared" si="1213"/>
        <v>#DIV/0!</v>
      </c>
      <c r="CB401" s="123" t="e">
        <f t="shared" si="1214"/>
        <v>#DIV/0!</v>
      </c>
      <c r="CC401" s="124" t="e">
        <f t="shared" si="1215"/>
        <v>#DIV/0!</v>
      </c>
      <c r="CD401" s="125" t="e">
        <f t="shared" si="1216"/>
        <v>#DIV/0!</v>
      </c>
      <c r="CE401" s="126" t="e">
        <f t="shared" si="1217"/>
        <v>#DIV/0!</v>
      </c>
      <c r="CF401" s="123" t="e">
        <f t="shared" si="1218"/>
        <v>#DIV/0!</v>
      </c>
      <c r="CG401" s="124" t="e">
        <f t="shared" si="1219"/>
        <v>#DIV/0!</v>
      </c>
      <c r="CH401" s="125" t="e">
        <f t="shared" si="1220"/>
        <v>#DIV/0!</v>
      </c>
      <c r="CI401" s="123" t="e">
        <f t="shared" si="1221"/>
        <v>#DIV/0!</v>
      </c>
      <c r="CJ401" s="129">
        <f t="shared" ref="CJ401" si="1270">AB401/AB405</f>
        <v>0</v>
      </c>
      <c r="CK401" s="130">
        <f t="shared" ref="CK401" si="1271">AC401/AC405</f>
        <v>0</v>
      </c>
    </row>
    <row r="402" spans="1:89" x14ac:dyDescent="0.25">
      <c r="A402" s="131" t="s">
        <v>37</v>
      </c>
      <c r="B402" s="56"/>
      <c r="C402" s="57"/>
      <c r="D402" s="133"/>
      <c r="E402" s="134"/>
      <c r="F402" s="132"/>
      <c r="G402" s="135"/>
      <c r="H402" s="133"/>
      <c r="I402" s="134"/>
      <c r="J402" s="132"/>
      <c r="K402" s="135"/>
      <c r="L402" s="133"/>
      <c r="M402" s="132"/>
      <c r="N402" s="136"/>
      <c r="O402" s="137"/>
      <c r="P402" s="132"/>
      <c r="Q402" s="135"/>
      <c r="R402" s="133"/>
      <c r="S402" s="134"/>
      <c r="T402" s="132"/>
      <c r="U402" s="135"/>
      <c r="V402" s="133"/>
      <c r="W402" s="134"/>
      <c r="X402" s="132"/>
      <c r="Y402" s="135"/>
      <c r="Z402" s="138"/>
      <c r="AA402" s="2"/>
      <c r="AB402" s="162">
        <f t="shared" si="1194"/>
        <v>0</v>
      </c>
      <c r="AC402" s="165">
        <f t="shared" si="1224"/>
        <v>0</v>
      </c>
      <c r="BI402" s="131" t="s">
        <v>37</v>
      </c>
      <c r="BJ402" s="123" t="e">
        <f t="shared" si="1225"/>
        <v>#DIV/0!</v>
      </c>
      <c r="BK402" s="124" t="e">
        <f t="shared" si="1226"/>
        <v>#DIV/0!</v>
      </c>
      <c r="BL402" s="125" t="e">
        <f t="shared" si="1198"/>
        <v>#DIV/0!</v>
      </c>
      <c r="BM402" s="126" t="e">
        <f t="shared" si="1199"/>
        <v>#DIV/0!</v>
      </c>
      <c r="BN402" s="123" t="e">
        <f t="shared" si="1200"/>
        <v>#DIV/0!</v>
      </c>
      <c r="BO402" s="124" t="e">
        <f t="shared" si="1201"/>
        <v>#DIV/0!</v>
      </c>
      <c r="BP402" s="125" t="e">
        <f t="shared" si="1202"/>
        <v>#DIV/0!</v>
      </c>
      <c r="BQ402" s="126" t="e">
        <f t="shared" si="1203"/>
        <v>#DIV/0!</v>
      </c>
      <c r="BR402" s="123" t="e">
        <f t="shared" si="1204"/>
        <v>#DIV/0!</v>
      </c>
      <c r="BS402" s="124" t="e">
        <f t="shared" si="1205"/>
        <v>#DIV/0!</v>
      </c>
      <c r="BT402" s="125" t="e">
        <f t="shared" si="1206"/>
        <v>#DIV/0!</v>
      </c>
      <c r="BU402" s="123" t="e">
        <f t="shared" si="1207"/>
        <v>#DIV/0!</v>
      </c>
      <c r="BV402" s="127" t="e">
        <f t="shared" si="1208"/>
        <v>#DIV/0!</v>
      </c>
      <c r="BW402" s="128" t="e">
        <f t="shared" si="1209"/>
        <v>#DIV/0!</v>
      </c>
      <c r="BX402" s="123" t="e">
        <f t="shared" si="1210"/>
        <v>#DIV/0!</v>
      </c>
      <c r="BY402" s="124" t="e">
        <f t="shared" si="1211"/>
        <v>#DIV/0!</v>
      </c>
      <c r="BZ402" s="125" t="e">
        <f t="shared" si="1212"/>
        <v>#DIV/0!</v>
      </c>
      <c r="CA402" s="126" t="e">
        <f t="shared" si="1213"/>
        <v>#DIV/0!</v>
      </c>
      <c r="CB402" s="123" t="e">
        <f t="shared" si="1214"/>
        <v>#DIV/0!</v>
      </c>
      <c r="CC402" s="124" t="e">
        <f t="shared" si="1215"/>
        <v>#DIV/0!</v>
      </c>
      <c r="CD402" s="125" t="e">
        <f t="shared" si="1216"/>
        <v>#DIV/0!</v>
      </c>
      <c r="CE402" s="126" t="e">
        <f t="shared" si="1217"/>
        <v>#DIV/0!</v>
      </c>
      <c r="CF402" s="123" t="e">
        <f t="shared" si="1218"/>
        <v>#DIV/0!</v>
      </c>
      <c r="CG402" s="124" t="e">
        <f t="shared" si="1219"/>
        <v>#DIV/0!</v>
      </c>
      <c r="CH402" s="125" t="e">
        <f t="shared" si="1220"/>
        <v>#DIV/0!</v>
      </c>
      <c r="CI402" s="123" t="e">
        <f t="shared" si="1221"/>
        <v>#DIV/0!</v>
      </c>
      <c r="CJ402" s="129">
        <f t="shared" ref="CJ402" si="1272">AB402/AB405</f>
        <v>0</v>
      </c>
      <c r="CK402" s="130">
        <f t="shared" ref="CK402" si="1273">AC402/AC405</f>
        <v>0</v>
      </c>
    </row>
    <row r="403" spans="1:89" x14ac:dyDescent="0.25">
      <c r="A403" s="139" t="s">
        <v>38</v>
      </c>
      <c r="B403" s="54"/>
      <c r="C403" s="55"/>
      <c r="D403" s="144"/>
      <c r="E403" s="141"/>
      <c r="F403" s="142"/>
      <c r="G403" s="143"/>
      <c r="H403" s="144"/>
      <c r="I403" s="141"/>
      <c r="J403" s="142"/>
      <c r="K403" s="143"/>
      <c r="L403" s="144"/>
      <c r="M403" s="142"/>
      <c r="N403" s="146"/>
      <c r="O403" s="145"/>
      <c r="P403" s="142"/>
      <c r="Q403" s="143"/>
      <c r="R403" s="144"/>
      <c r="S403" s="141"/>
      <c r="T403" s="142"/>
      <c r="U403" s="143"/>
      <c r="V403" s="144"/>
      <c r="W403" s="141"/>
      <c r="X403" s="142"/>
      <c r="Y403" s="143"/>
      <c r="Z403" s="3"/>
      <c r="AA403" s="140"/>
      <c r="AB403" s="162">
        <f t="shared" si="1194"/>
        <v>0</v>
      </c>
      <c r="AC403" s="165">
        <f t="shared" si="1224"/>
        <v>0</v>
      </c>
      <c r="BI403" s="139" t="s">
        <v>38</v>
      </c>
      <c r="BJ403" s="123" t="e">
        <f t="shared" si="1225"/>
        <v>#DIV/0!</v>
      </c>
      <c r="BK403" s="124" t="e">
        <f t="shared" si="1226"/>
        <v>#DIV/0!</v>
      </c>
      <c r="BL403" s="125" t="e">
        <f t="shared" si="1198"/>
        <v>#DIV/0!</v>
      </c>
      <c r="BM403" s="126" t="e">
        <f t="shared" si="1199"/>
        <v>#DIV/0!</v>
      </c>
      <c r="BN403" s="123" t="e">
        <f t="shared" si="1200"/>
        <v>#DIV/0!</v>
      </c>
      <c r="BO403" s="124" t="e">
        <f t="shared" si="1201"/>
        <v>#DIV/0!</v>
      </c>
      <c r="BP403" s="125" t="e">
        <f t="shared" si="1202"/>
        <v>#DIV/0!</v>
      </c>
      <c r="BQ403" s="126" t="e">
        <f t="shared" si="1203"/>
        <v>#DIV/0!</v>
      </c>
      <c r="BR403" s="123" t="e">
        <f t="shared" si="1204"/>
        <v>#DIV/0!</v>
      </c>
      <c r="BS403" s="124" t="e">
        <f t="shared" si="1205"/>
        <v>#DIV/0!</v>
      </c>
      <c r="BT403" s="125" t="e">
        <f t="shared" si="1206"/>
        <v>#DIV/0!</v>
      </c>
      <c r="BU403" s="123" t="e">
        <f t="shared" si="1207"/>
        <v>#DIV/0!</v>
      </c>
      <c r="BV403" s="127" t="e">
        <f t="shared" si="1208"/>
        <v>#DIV/0!</v>
      </c>
      <c r="BW403" s="128" t="e">
        <f t="shared" si="1209"/>
        <v>#DIV/0!</v>
      </c>
      <c r="BX403" s="123" t="e">
        <f t="shared" si="1210"/>
        <v>#DIV/0!</v>
      </c>
      <c r="BY403" s="124" t="e">
        <f t="shared" si="1211"/>
        <v>#DIV/0!</v>
      </c>
      <c r="BZ403" s="125" t="e">
        <f t="shared" si="1212"/>
        <v>#DIV/0!</v>
      </c>
      <c r="CA403" s="126" t="e">
        <f t="shared" si="1213"/>
        <v>#DIV/0!</v>
      </c>
      <c r="CB403" s="123" t="e">
        <f t="shared" si="1214"/>
        <v>#DIV/0!</v>
      </c>
      <c r="CC403" s="124" t="e">
        <f t="shared" si="1215"/>
        <v>#DIV/0!</v>
      </c>
      <c r="CD403" s="125" t="e">
        <f t="shared" si="1216"/>
        <v>#DIV/0!</v>
      </c>
      <c r="CE403" s="126" t="e">
        <f t="shared" si="1217"/>
        <v>#DIV/0!</v>
      </c>
      <c r="CF403" s="123" t="e">
        <f t="shared" si="1218"/>
        <v>#DIV/0!</v>
      </c>
      <c r="CG403" s="124" t="e">
        <f t="shared" si="1219"/>
        <v>#DIV/0!</v>
      </c>
      <c r="CH403" s="125" t="e">
        <f t="shared" si="1220"/>
        <v>#DIV/0!</v>
      </c>
      <c r="CI403" s="123" t="e">
        <f t="shared" si="1221"/>
        <v>#DIV/0!</v>
      </c>
      <c r="CJ403" s="129">
        <f t="shared" ref="CJ403" si="1274">AB403/AB405</f>
        <v>0</v>
      </c>
      <c r="CK403" s="130">
        <f t="shared" ref="CK403" si="1275">AC403/AC405</f>
        <v>0</v>
      </c>
    </row>
    <row r="404" spans="1:89" ht="13.8" thickBot="1" x14ac:dyDescent="0.3">
      <c r="A404" s="131" t="s">
        <v>39</v>
      </c>
      <c r="B404" s="56"/>
      <c r="C404" s="57"/>
      <c r="D404" s="133"/>
      <c r="E404" s="134"/>
      <c r="F404" s="132"/>
      <c r="G404" s="135"/>
      <c r="H404" s="133"/>
      <c r="I404" s="134"/>
      <c r="J404" s="132"/>
      <c r="K404" s="135"/>
      <c r="L404" s="133"/>
      <c r="M404" s="132"/>
      <c r="N404" s="136"/>
      <c r="O404" s="137"/>
      <c r="P404" s="132"/>
      <c r="Q404" s="135"/>
      <c r="R404" s="133"/>
      <c r="S404" s="134"/>
      <c r="T404" s="132"/>
      <c r="U404" s="135"/>
      <c r="V404" s="133"/>
      <c r="W404" s="134"/>
      <c r="X404" s="132"/>
      <c r="Y404" s="135"/>
      <c r="Z404" s="138"/>
      <c r="AA404" s="2"/>
      <c r="AB404" s="162">
        <f t="shared" si="1194"/>
        <v>0</v>
      </c>
      <c r="AC404" s="165">
        <f t="shared" si="1224"/>
        <v>0</v>
      </c>
      <c r="BI404" s="131" t="s">
        <v>39</v>
      </c>
      <c r="BJ404" s="123" t="e">
        <f t="shared" si="1225"/>
        <v>#DIV/0!</v>
      </c>
      <c r="BK404" s="124" t="e">
        <f t="shared" si="1226"/>
        <v>#DIV/0!</v>
      </c>
      <c r="BL404" s="125" t="e">
        <f t="shared" si="1198"/>
        <v>#DIV/0!</v>
      </c>
      <c r="BM404" s="126" t="e">
        <f t="shared" si="1199"/>
        <v>#DIV/0!</v>
      </c>
      <c r="BN404" s="123" t="e">
        <f t="shared" si="1200"/>
        <v>#DIV/0!</v>
      </c>
      <c r="BO404" s="124" t="e">
        <f t="shared" si="1201"/>
        <v>#DIV/0!</v>
      </c>
      <c r="BP404" s="125" t="e">
        <f t="shared" si="1202"/>
        <v>#DIV/0!</v>
      </c>
      <c r="BQ404" s="126" t="e">
        <f t="shared" si="1203"/>
        <v>#DIV/0!</v>
      </c>
      <c r="BR404" s="123" t="e">
        <f t="shared" si="1204"/>
        <v>#DIV/0!</v>
      </c>
      <c r="BS404" s="124" t="e">
        <f t="shared" si="1205"/>
        <v>#DIV/0!</v>
      </c>
      <c r="BT404" s="125" t="e">
        <f t="shared" si="1206"/>
        <v>#DIV/0!</v>
      </c>
      <c r="BU404" s="123" t="e">
        <f t="shared" si="1207"/>
        <v>#DIV/0!</v>
      </c>
      <c r="BV404" s="127" t="e">
        <f t="shared" si="1208"/>
        <v>#DIV/0!</v>
      </c>
      <c r="BW404" s="128" t="e">
        <f t="shared" si="1209"/>
        <v>#DIV/0!</v>
      </c>
      <c r="BX404" s="123" t="e">
        <f t="shared" si="1210"/>
        <v>#DIV/0!</v>
      </c>
      <c r="BY404" s="124" t="e">
        <f t="shared" si="1211"/>
        <v>#DIV/0!</v>
      </c>
      <c r="BZ404" s="125" t="e">
        <f t="shared" si="1212"/>
        <v>#DIV/0!</v>
      </c>
      <c r="CA404" s="126" t="e">
        <f t="shared" si="1213"/>
        <v>#DIV/0!</v>
      </c>
      <c r="CB404" s="123" t="e">
        <f t="shared" si="1214"/>
        <v>#DIV/0!</v>
      </c>
      <c r="CC404" s="124" t="e">
        <f t="shared" si="1215"/>
        <v>#DIV/0!</v>
      </c>
      <c r="CD404" s="125" t="e">
        <f t="shared" si="1216"/>
        <v>#DIV/0!</v>
      </c>
      <c r="CE404" s="126" t="e">
        <f t="shared" si="1217"/>
        <v>#DIV/0!</v>
      </c>
      <c r="CF404" s="123" t="e">
        <f t="shared" si="1218"/>
        <v>#DIV/0!</v>
      </c>
      <c r="CG404" s="124" t="e">
        <f t="shared" si="1219"/>
        <v>#DIV/0!</v>
      </c>
      <c r="CH404" s="125" t="e">
        <f t="shared" si="1220"/>
        <v>#DIV/0!</v>
      </c>
      <c r="CI404" s="123" t="e">
        <f t="shared" si="1221"/>
        <v>#DIV/0!</v>
      </c>
      <c r="CJ404" s="129">
        <f t="shared" ref="CJ404" si="1276">AB404/AB405</f>
        <v>0</v>
      </c>
      <c r="CK404" s="130">
        <f t="shared" ref="CK404" si="1277">AC404/AC405</f>
        <v>0</v>
      </c>
    </row>
    <row r="405" spans="1:89" ht="14.4" thickTop="1" thickBot="1" x14ac:dyDescent="0.3">
      <c r="A405" s="251" t="s">
        <v>13</v>
      </c>
      <c r="B405" s="14">
        <f t="shared" ref="B405:AA405" si="1278">SUM(B382:B404)</f>
        <v>26525</v>
      </c>
      <c r="C405" s="1">
        <f t="shared" si="1278"/>
        <v>24630</v>
      </c>
      <c r="D405" s="14">
        <f t="shared" si="1278"/>
        <v>9978</v>
      </c>
      <c r="E405" s="1">
        <f t="shared" si="1278"/>
        <v>9347</v>
      </c>
      <c r="F405" s="14">
        <f t="shared" si="1278"/>
        <v>17341</v>
      </c>
      <c r="G405" s="1">
        <f t="shared" si="1278"/>
        <v>16306</v>
      </c>
      <c r="H405" s="14">
        <f t="shared" si="1278"/>
        <v>34281</v>
      </c>
      <c r="I405" s="1">
        <f t="shared" si="1278"/>
        <v>33456</v>
      </c>
      <c r="J405" s="14">
        <f t="shared" si="1278"/>
        <v>4146</v>
      </c>
      <c r="K405" s="1">
        <f t="shared" si="1278"/>
        <v>4445</v>
      </c>
      <c r="L405" s="14">
        <f t="shared" si="1278"/>
        <v>12162</v>
      </c>
      <c r="M405" s="1">
        <f t="shared" si="1278"/>
        <v>14573</v>
      </c>
      <c r="N405" s="14">
        <f t="shared" si="1278"/>
        <v>29405</v>
      </c>
      <c r="O405" s="1">
        <f t="shared" si="1278"/>
        <v>29603</v>
      </c>
      <c r="P405" s="14">
        <f t="shared" si="1278"/>
        <v>14586</v>
      </c>
      <c r="Q405" s="1">
        <f t="shared" si="1278"/>
        <v>14155</v>
      </c>
      <c r="R405" s="14">
        <f t="shared" si="1278"/>
        <v>21986</v>
      </c>
      <c r="S405" s="1">
        <f t="shared" si="1278"/>
        <v>22335</v>
      </c>
      <c r="T405" s="14">
        <f t="shared" si="1278"/>
        <v>2827</v>
      </c>
      <c r="U405" s="1">
        <f t="shared" si="1278"/>
        <v>3237</v>
      </c>
      <c r="V405" s="14">
        <f t="shared" si="1278"/>
        <v>17876</v>
      </c>
      <c r="W405" s="1">
        <f t="shared" si="1278"/>
        <v>23175</v>
      </c>
      <c r="X405" s="14">
        <f t="shared" si="1278"/>
        <v>12129</v>
      </c>
      <c r="Y405" s="1">
        <f t="shared" si="1278"/>
        <v>6862</v>
      </c>
      <c r="Z405" s="14">
        <f t="shared" si="1278"/>
        <v>41567</v>
      </c>
      <c r="AA405" s="1">
        <f t="shared" si="1278"/>
        <v>41684</v>
      </c>
      <c r="AB405" s="166">
        <f t="shared" ref="AB405" si="1279">SUM(AB381:AB404)</f>
        <v>244809</v>
      </c>
      <c r="AC405" s="167">
        <f t="shared" ref="AC405" si="1280">SUM(AC381:AC404)</f>
        <v>243808</v>
      </c>
      <c r="BI405" s="251" t="s">
        <v>13</v>
      </c>
      <c r="BJ405" s="147" t="e">
        <f>SUM(BJ381:BJ404)</f>
        <v>#DIV/0!</v>
      </c>
      <c r="BK405" s="148" t="e">
        <f t="shared" ref="BK405:CK405" si="1281">SUM(BK381:BK404)</f>
        <v>#DIV/0!</v>
      </c>
      <c r="BL405" s="147" t="e">
        <f t="shared" si="1281"/>
        <v>#DIV/0!</v>
      </c>
      <c r="BM405" s="148" t="e">
        <f t="shared" si="1281"/>
        <v>#DIV/0!</v>
      </c>
      <c r="BN405" s="147" t="e">
        <f t="shared" si="1281"/>
        <v>#DIV/0!</v>
      </c>
      <c r="BO405" s="148" t="e">
        <f t="shared" si="1281"/>
        <v>#DIV/0!</v>
      </c>
      <c r="BP405" s="147" t="e">
        <f t="shared" si="1281"/>
        <v>#DIV/0!</v>
      </c>
      <c r="BQ405" s="148" t="e">
        <f t="shared" si="1281"/>
        <v>#DIV/0!</v>
      </c>
      <c r="BR405" s="147" t="e">
        <f t="shared" si="1281"/>
        <v>#DIV/0!</v>
      </c>
      <c r="BS405" s="148" t="e">
        <f t="shared" si="1281"/>
        <v>#DIV/0!</v>
      </c>
      <c r="BT405" s="147" t="e">
        <f t="shared" si="1281"/>
        <v>#DIV/0!</v>
      </c>
      <c r="BU405" s="148" t="e">
        <f t="shared" si="1281"/>
        <v>#DIV/0!</v>
      </c>
      <c r="BV405" s="147" t="e">
        <f t="shared" si="1281"/>
        <v>#DIV/0!</v>
      </c>
      <c r="BW405" s="148" t="e">
        <f t="shared" si="1281"/>
        <v>#DIV/0!</v>
      </c>
      <c r="BX405" s="147" t="e">
        <f t="shared" si="1281"/>
        <v>#DIV/0!</v>
      </c>
      <c r="BY405" s="148" t="e">
        <f t="shared" si="1281"/>
        <v>#DIV/0!</v>
      </c>
      <c r="BZ405" s="147" t="e">
        <f t="shared" si="1281"/>
        <v>#DIV/0!</v>
      </c>
      <c r="CA405" s="148" t="e">
        <f t="shared" si="1281"/>
        <v>#DIV/0!</v>
      </c>
      <c r="CB405" s="147" t="e">
        <f t="shared" si="1281"/>
        <v>#DIV/0!</v>
      </c>
      <c r="CC405" s="148" t="e">
        <f t="shared" si="1281"/>
        <v>#DIV/0!</v>
      </c>
      <c r="CD405" s="147" t="e">
        <f t="shared" si="1281"/>
        <v>#DIV/0!</v>
      </c>
      <c r="CE405" s="148" t="e">
        <f t="shared" si="1281"/>
        <v>#DIV/0!</v>
      </c>
      <c r="CF405" s="147" t="e">
        <f t="shared" si="1281"/>
        <v>#DIV/0!</v>
      </c>
      <c r="CG405" s="148" t="e">
        <f t="shared" si="1281"/>
        <v>#DIV/0!</v>
      </c>
      <c r="CH405" s="147" t="e">
        <f t="shared" si="1281"/>
        <v>#DIV/0!</v>
      </c>
      <c r="CI405" s="148" t="e">
        <f t="shared" si="1281"/>
        <v>#DIV/0!</v>
      </c>
      <c r="CJ405" s="147">
        <f t="shared" si="1281"/>
        <v>0.99999999999999978</v>
      </c>
      <c r="CK405" s="148">
        <f t="shared" si="1281"/>
        <v>1</v>
      </c>
    </row>
    <row r="406" spans="1:89" ht="13.8" thickTop="1" x14ac:dyDescent="0.25">
      <c r="A406" s="178"/>
    </row>
    <row r="408" spans="1:89" x14ac:dyDescent="0.25">
      <c r="A408" s="305">
        <f>+A377+1</f>
        <v>45152</v>
      </c>
      <c r="B408" s="305"/>
      <c r="C408" s="305"/>
      <c r="D408" s="305"/>
      <c r="BI408" s="304">
        <f>+BI377+1</f>
        <v>45152</v>
      </c>
      <c r="BJ408" s="304"/>
      <c r="BK408" s="304"/>
      <c r="BL408" s="304"/>
    </row>
    <row r="409" spans="1:89" ht="13.8" thickBot="1" x14ac:dyDescent="0.3">
      <c r="AE409" t="s">
        <v>84</v>
      </c>
    </row>
    <row r="410" spans="1:89" ht="14.4" thickTop="1" thickBot="1" x14ac:dyDescent="0.3">
      <c r="A410" s="296" t="s">
        <v>0</v>
      </c>
      <c r="B410" s="298" t="s">
        <v>1</v>
      </c>
      <c r="C410" s="299"/>
      <c r="D410" s="298" t="s">
        <v>2</v>
      </c>
      <c r="E410" s="299"/>
      <c r="F410" s="298" t="s">
        <v>3</v>
      </c>
      <c r="G410" s="299"/>
      <c r="H410" s="298" t="s">
        <v>4</v>
      </c>
      <c r="I410" s="299"/>
      <c r="J410" s="298" t="s">
        <v>5</v>
      </c>
      <c r="K410" s="299"/>
      <c r="L410" s="298" t="s">
        <v>6</v>
      </c>
      <c r="M410" s="299"/>
      <c r="N410" s="298" t="s">
        <v>7</v>
      </c>
      <c r="O410" s="299"/>
      <c r="P410" s="298" t="s">
        <v>8</v>
      </c>
      <c r="Q410" s="299"/>
      <c r="R410" s="298" t="s">
        <v>9</v>
      </c>
      <c r="S410" s="299"/>
      <c r="T410" s="298" t="s">
        <v>10</v>
      </c>
      <c r="U410" s="299"/>
      <c r="V410" s="298" t="s">
        <v>11</v>
      </c>
      <c r="W410" s="299"/>
      <c r="X410" s="298" t="s">
        <v>12</v>
      </c>
      <c r="Y410" s="299"/>
      <c r="Z410" s="300" t="s">
        <v>40</v>
      </c>
      <c r="AA410" s="301"/>
      <c r="AB410" s="302" t="s">
        <v>41</v>
      </c>
      <c r="AC410" s="303"/>
      <c r="AE410" s="296" t="s">
        <v>0</v>
      </c>
      <c r="AF410" s="298" t="s">
        <v>1</v>
      </c>
      <c r="AG410" s="299"/>
      <c r="AH410" s="298" t="s">
        <v>2</v>
      </c>
      <c r="AI410" s="299"/>
      <c r="AJ410" s="298" t="s">
        <v>3</v>
      </c>
      <c r="AK410" s="299"/>
      <c r="AL410" s="298" t="s">
        <v>4</v>
      </c>
      <c r="AM410" s="299"/>
      <c r="AN410" s="298" t="s">
        <v>5</v>
      </c>
      <c r="AO410" s="299"/>
      <c r="AP410" s="298" t="s">
        <v>6</v>
      </c>
      <c r="AQ410" s="299"/>
      <c r="AR410" s="298" t="s">
        <v>7</v>
      </c>
      <c r="AS410" s="299"/>
      <c r="AT410" s="298" t="s">
        <v>8</v>
      </c>
      <c r="AU410" s="299"/>
      <c r="AV410" s="298" t="s">
        <v>9</v>
      </c>
      <c r="AW410" s="299"/>
      <c r="AX410" s="298" t="s">
        <v>10</v>
      </c>
      <c r="AY410" s="299"/>
      <c r="AZ410" s="298" t="s">
        <v>11</v>
      </c>
      <c r="BA410" s="299"/>
      <c r="BB410" s="298" t="s">
        <v>12</v>
      </c>
      <c r="BC410" s="299"/>
      <c r="BD410" s="300" t="s">
        <v>40</v>
      </c>
      <c r="BE410" s="301"/>
      <c r="BF410" s="302" t="s">
        <v>41</v>
      </c>
      <c r="BG410" s="303"/>
      <c r="BI410" s="296" t="s">
        <v>0</v>
      </c>
      <c r="BJ410" s="298" t="s">
        <v>1</v>
      </c>
      <c r="BK410" s="299"/>
      <c r="BL410" s="298" t="s">
        <v>2</v>
      </c>
      <c r="BM410" s="299"/>
      <c r="BN410" s="298" t="s">
        <v>3</v>
      </c>
      <c r="BO410" s="299"/>
      <c r="BP410" s="298" t="s">
        <v>4</v>
      </c>
      <c r="BQ410" s="299"/>
      <c r="BR410" s="298" t="s">
        <v>5</v>
      </c>
      <c r="BS410" s="299"/>
      <c r="BT410" s="298" t="s">
        <v>6</v>
      </c>
      <c r="BU410" s="299"/>
      <c r="BV410" s="298" t="s">
        <v>7</v>
      </c>
      <c r="BW410" s="299"/>
      <c r="BX410" s="298" t="s">
        <v>8</v>
      </c>
      <c r="BY410" s="299"/>
      <c r="BZ410" s="298" t="s">
        <v>9</v>
      </c>
      <c r="CA410" s="299"/>
      <c r="CB410" s="298" t="s">
        <v>10</v>
      </c>
      <c r="CC410" s="299"/>
      <c r="CD410" s="298" t="s">
        <v>11</v>
      </c>
      <c r="CE410" s="299"/>
      <c r="CF410" s="298" t="s">
        <v>12</v>
      </c>
      <c r="CG410" s="299"/>
      <c r="CH410" s="300" t="s">
        <v>40</v>
      </c>
      <c r="CI410" s="301"/>
      <c r="CJ410" s="298" t="s">
        <v>41</v>
      </c>
      <c r="CK410" s="299"/>
    </row>
    <row r="411" spans="1:89" ht="15" thickTop="1" thickBot="1" x14ac:dyDescent="0.35">
      <c r="A411" s="297"/>
      <c r="B411" s="111" t="s">
        <v>14</v>
      </c>
      <c r="C411" s="112" t="s">
        <v>15</v>
      </c>
      <c r="D411" s="113" t="s">
        <v>14</v>
      </c>
      <c r="E411" s="114" t="s">
        <v>15</v>
      </c>
      <c r="F411" s="111" t="s">
        <v>14</v>
      </c>
      <c r="G411" s="112" t="s">
        <v>15</v>
      </c>
      <c r="H411" s="113" t="s">
        <v>14</v>
      </c>
      <c r="I411" s="114" t="s">
        <v>15</v>
      </c>
      <c r="J411" s="111" t="s">
        <v>14</v>
      </c>
      <c r="K411" s="112" t="s">
        <v>15</v>
      </c>
      <c r="L411" s="113" t="s">
        <v>14</v>
      </c>
      <c r="M411" s="111" t="s">
        <v>15</v>
      </c>
      <c r="N411" s="115" t="s">
        <v>14</v>
      </c>
      <c r="O411" s="116" t="s">
        <v>15</v>
      </c>
      <c r="P411" s="111" t="s">
        <v>14</v>
      </c>
      <c r="Q411" s="112" t="s">
        <v>15</v>
      </c>
      <c r="R411" s="113" t="s">
        <v>14</v>
      </c>
      <c r="S411" s="114" t="s">
        <v>15</v>
      </c>
      <c r="T411" s="111" t="s">
        <v>14</v>
      </c>
      <c r="U411" s="112" t="s">
        <v>15</v>
      </c>
      <c r="V411" s="113" t="s">
        <v>14</v>
      </c>
      <c r="W411" s="114" t="s">
        <v>15</v>
      </c>
      <c r="X411" s="111" t="s">
        <v>14</v>
      </c>
      <c r="Y411" s="112" t="s">
        <v>15</v>
      </c>
      <c r="Z411" s="26" t="s">
        <v>14</v>
      </c>
      <c r="AA411" s="117" t="s">
        <v>15</v>
      </c>
      <c r="AB411" s="168" t="s">
        <v>14</v>
      </c>
      <c r="AC411" s="169" t="s">
        <v>15</v>
      </c>
      <c r="AE411" s="297"/>
      <c r="AF411" s="111" t="s">
        <v>14</v>
      </c>
      <c r="AG411" s="112" t="s">
        <v>15</v>
      </c>
      <c r="AH411" s="113" t="s">
        <v>14</v>
      </c>
      <c r="AI411" s="114" t="s">
        <v>15</v>
      </c>
      <c r="AJ411" s="111" t="s">
        <v>14</v>
      </c>
      <c r="AK411" s="112" t="s">
        <v>15</v>
      </c>
      <c r="AL411" s="113" t="s">
        <v>14</v>
      </c>
      <c r="AM411" s="114" t="s">
        <v>15</v>
      </c>
      <c r="AN411" s="111" t="s">
        <v>14</v>
      </c>
      <c r="AO411" s="112" t="s">
        <v>15</v>
      </c>
      <c r="AP411" s="113" t="s">
        <v>14</v>
      </c>
      <c r="AQ411" s="111" t="s">
        <v>15</v>
      </c>
      <c r="AR411" s="115" t="s">
        <v>14</v>
      </c>
      <c r="AS411" s="116" t="s">
        <v>15</v>
      </c>
      <c r="AT411" s="111" t="s">
        <v>14</v>
      </c>
      <c r="AU411" s="112" t="s">
        <v>15</v>
      </c>
      <c r="AV411" s="113" t="s">
        <v>14</v>
      </c>
      <c r="AW411" s="114" t="s">
        <v>15</v>
      </c>
      <c r="AX411" s="111" t="s">
        <v>14</v>
      </c>
      <c r="AY411" s="112" t="s">
        <v>15</v>
      </c>
      <c r="AZ411" s="113" t="s">
        <v>14</v>
      </c>
      <c r="BA411" s="114" t="s">
        <v>15</v>
      </c>
      <c r="BB411" s="111" t="s">
        <v>14</v>
      </c>
      <c r="BC411" s="112" t="s">
        <v>15</v>
      </c>
      <c r="BD411" s="26" t="s">
        <v>14</v>
      </c>
      <c r="BE411" s="117" t="s">
        <v>15</v>
      </c>
      <c r="BF411" s="168" t="s">
        <v>14</v>
      </c>
      <c r="BG411" s="169" t="s">
        <v>15</v>
      </c>
      <c r="BI411" s="297"/>
      <c r="BJ411" s="111" t="s">
        <v>14</v>
      </c>
      <c r="BK411" s="112" t="s">
        <v>15</v>
      </c>
      <c r="BL411" s="113" t="s">
        <v>14</v>
      </c>
      <c r="BM411" s="114" t="s">
        <v>15</v>
      </c>
      <c r="BN411" s="111" t="s">
        <v>14</v>
      </c>
      <c r="BO411" s="112" t="s">
        <v>15</v>
      </c>
      <c r="BP411" s="113" t="s">
        <v>14</v>
      </c>
      <c r="BQ411" s="114" t="s">
        <v>15</v>
      </c>
      <c r="BR411" s="111" t="s">
        <v>14</v>
      </c>
      <c r="BS411" s="112" t="s">
        <v>15</v>
      </c>
      <c r="BT411" s="113" t="s">
        <v>14</v>
      </c>
      <c r="BU411" s="111" t="s">
        <v>15</v>
      </c>
      <c r="BV411" s="115" t="s">
        <v>14</v>
      </c>
      <c r="BW411" s="116" t="s">
        <v>15</v>
      </c>
      <c r="BX411" s="111" t="s">
        <v>14</v>
      </c>
      <c r="BY411" s="112" t="s">
        <v>15</v>
      </c>
      <c r="BZ411" s="113" t="s">
        <v>14</v>
      </c>
      <c r="CA411" s="114" t="s">
        <v>15</v>
      </c>
      <c r="CB411" s="111" t="s">
        <v>14</v>
      </c>
      <c r="CC411" s="112" t="s">
        <v>15</v>
      </c>
      <c r="CD411" s="113" t="s">
        <v>14</v>
      </c>
      <c r="CE411" s="114" t="s">
        <v>15</v>
      </c>
      <c r="CF411" s="111" t="s">
        <v>14</v>
      </c>
      <c r="CG411" s="112" t="s">
        <v>15</v>
      </c>
      <c r="CH411" s="26" t="s">
        <v>14</v>
      </c>
      <c r="CI411" s="117" t="s">
        <v>15</v>
      </c>
      <c r="CJ411" s="115" t="s">
        <v>14</v>
      </c>
      <c r="CK411" s="116" t="s">
        <v>15</v>
      </c>
    </row>
    <row r="412" spans="1:89" ht="13.8" thickTop="1" x14ac:dyDescent="0.25">
      <c r="A412" s="119" t="s">
        <v>16</v>
      </c>
      <c r="B412" s="120"/>
      <c r="C412" s="177"/>
      <c r="D412" s="121"/>
      <c r="E412" s="172"/>
      <c r="F412" s="120"/>
      <c r="G412" s="122"/>
      <c r="H412" s="121"/>
      <c r="I412" s="172"/>
      <c r="J412" s="120"/>
      <c r="K412" s="122"/>
      <c r="L412" s="121"/>
      <c r="M412" s="120"/>
      <c r="N412" s="171"/>
      <c r="O412" s="173"/>
      <c r="P412" s="120"/>
      <c r="Q412" s="122"/>
      <c r="R412" s="121"/>
      <c r="S412" s="172"/>
      <c r="T412" s="120"/>
      <c r="U412" s="122"/>
      <c r="V412" s="121"/>
      <c r="W412" s="172"/>
      <c r="X412" s="120"/>
      <c r="Y412" s="122"/>
      <c r="Z412" s="21"/>
      <c r="AA412" s="176"/>
      <c r="AB412" s="162">
        <f t="shared" ref="AB412:AB435" si="1282">B412+D412+F412+H412+J412+L412+N412+P412+R412+T412+V412+X412+Z412</f>
        <v>0</v>
      </c>
      <c r="AC412" s="163">
        <f>C412+E412+G412+I412+K412+M412+O412+Q412+S412+U412+W412+Y412+AA412</f>
        <v>0</v>
      </c>
      <c r="AE412" s="254" t="str">
        <f>$AE$9</f>
        <v>07:00 - 07:59</v>
      </c>
      <c r="AF412" s="120">
        <f t="shared" ref="AF412:AO413" si="1283">SUMIF($A$9:$A$32,$AE412,B$412:B$435)</f>
        <v>4784</v>
      </c>
      <c r="AG412" s="177">
        <f t="shared" si="1283"/>
        <v>1391</v>
      </c>
      <c r="AH412" s="121">
        <f t="shared" si="1283"/>
        <v>1651</v>
      </c>
      <c r="AI412" s="172">
        <f t="shared" si="1283"/>
        <v>1367</v>
      </c>
      <c r="AJ412" s="120">
        <f t="shared" si="1283"/>
        <v>3612</v>
      </c>
      <c r="AK412" s="122">
        <f t="shared" si="1283"/>
        <v>1287</v>
      </c>
      <c r="AL412" s="121">
        <f t="shared" si="1283"/>
        <v>3937</v>
      </c>
      <c r="AM412" s="172">
        <f t="shared" si="1283"/>
        <v>2249</v>
      </c>
      <c r="AN412" s="120">
        <f t="shared" si="1283"/>
        <v>315</v>
      </c>
      <c r="AO412" s="122">
        <f t="shared" si="1283"/>
        <v>1110</v>
      </c>
      <c r="AP412" s="121">
        <f t="shared" ref="AP412:AY413" si="1284">SUMIF($A$9:$A$32,$AE412,L$412:L$435)</f>
        <v>728</v>
      </c>
      <c r="AQ412" s="120">
        <f t="shared" si="1284"/>
        <v>3800</v>
      </c>
      <c r="AR412" s="171">
        <f t="shared" si="1284"/>
        <v>2356</v>
      </c>
      <c r="AS412" s="173">
        <f t="shared" si="1284"/>
        <v>4940</v>
      </c>
      <c r="AT412" s="120">
        <f t="shared" si="1284"/>
        <v>2156</v>
      </c>
      <c r="AU412" s="122">
        <f t="shared" si="1284"/>
        <v>2762</v>
      </c>
      <c r="AV412" s="121">
        <f t="shared" si="1284"/>
        <v>2847</v>
      </c>
      <c r="AW412" s="172">
        <f t="shared" si="1284"/>
        <v>2217</v>
      </c>
      <c r="AX412" s="120">
        <f t="shared" si="1284"/>
        <v>304</v>
      </c>
      <c r="AY412" s="122">
        <f t="shared" si="1284"/>
        <v>1839</v>
      </c>
      <c r="AZ412" s="121">
        <f t="shared" ref="AZ412:BE413" si="1285">SUMIF($A$9:$A$32,$AE412,V$412:V$435)</f>
        <v>945</v>
      </c>
      <c r="BA412" s="172">
        <f t="shared" si="1285"/>
        <v>4054</v>
      </c>
      <c r="BB412" s="120">
        <f t="shared" si="1285"/>
        <v>2165</v>
      </c>
      <c r="BC412" s="122">
        <f t="shared" si="1285"/>
        <v>2114</v>
      </c>
      <c r="BD412" s="21">
        <f t="shared" si="1285"/>
        <v>5290</v>
      </c>
      <c r="BE412" s="176">
        <f t="shared" si="1285"/>
        <v>3077</v>
      </c>
      <c r="BF412" s="162">
        <f>AF412+AH412+AJ412+AL412+AN412+AP412+AR412+AT412+AV412+AX412+AZ412+BB412+BD412</f>
        <v>31090</v>
      </c>
      <c r="BG412" s="163">
        <f>AG412+AI412+AK412+AM412+AO412+AQ412+AS412+AU412+AW412+AY412+BA412+BC412+BE412</f>
        <v>32207</v>
      </c>
      <c r="BI412" s="119" t="s">
        <v>16</v>
      </c>
      <c r="BJ412" s="290" t="e">
        <f>B412/$AB412</f>
        <v>#DIV/0!</v>
      </c>
      <c r="BK412" s="124" t="e">
        <f>C412/$AC412</f>
        <v>#DIV/0!</v>
      </c>
      <c r="BL412" s="125" t="e">
        <f t="shared" ref="BL412:BL435" si="1286">D412/$AB412</f>
        <v>#DIV/0!</v>
      </c>
      <c r="BM412" s="126" t="e">
        <f t="shared" ref="BM412:BM435" si="1287">E412/$AC412</f>
        <v>#DIV/0!</v>
      </c>
      <c r="BN412" s="123" t="e">
        <f t="shared" ref="BN412:BN435" si="1288">F412/$AB412</f>
        <v>#DIV/0!</v>
      </c>
      <c r="BO412" s="124" t="e">
        <f t="shared" ref="BO412:BO435" si="1289">G412/$AC412</f>
        <v>#DIV/0!</v>
      </c>
      <c r="BP412" s="125" t="e">
        <f t="shared" ref="BP412:BP435" si="1290">H412/$AB412</f>
        <v>#DIV/0!</v>
      </c>
      <c r="BQ412" s="126" t="e">
        <f t="shared" ref="BQ412:BQ435" si="1291">I412/$AC412</f>
        <v>#DIV/0!</v>
      </c>
      <c r="BR412" s="123" t="e">
        <f t="shared" ref="BR412:BR435" si="1292">J412/$AB412</f>
        <v>#DIV/0!</v>
      </c>
      <c r="BS412" s="124" t="e">
        <f t="shared" ref="BS412:BS435" si="1293">K412/$AC412</f>
        <v>#DIV/0!</v>
      </c>
      <c r="BT412" s="125" t="e">
        <f t="shared" ref="BT412:BT435" si="1294">L412/$AB412</f>
        <v>#DIV/0!</v>
      </c>
      <c r="BU412" s="123" t="e">
        <f t="shared" ref="BU412:BU435" si="1295">M412/$AC412</f>
        <v>#DIV/0!</v>
      </c>
      <c r="BV412" s="127" t="e">
        <f t="shared" ref="BV412:BV435" si="1296">N412/$AB412</f>
        <v>#DIV/0!</v>
      </c>
      <c r="BW412" s="128" t="e">
        <f t="shared" ref="BW412:BW435" si="1297">O412/$AC412</f>
        <v>#DIV/0!</v>
      </c>
      <c r="BX412" s="123" t="e">
        <f t="shared" ref="BX412:BX435" si="1298">P412/$AB412</f>
        <v>#DIV/0!</v>
      </c>
      <c r="BY412" s="124" t="e">
        <f t="shared" ref="BY412:BY435" si="1299">Q412/$AC412</f>
        <v>#DIV/0!</v>
      </c>
      <c r="BZ412" s="125" t="e">
        <f t="shared" ref="BZ412:BZ435" si="1300">R412/$AB412</f>
        <v>#DIV/0!</v>
      </c>
      <c r="CA412" s="126" t="e">
        <f t="shared" ref="CA412:CA435" si="1301">S412/$AC412</f>
        <v>#DIV/0!</v>
      </c>
      <c r="CB412" s="123" t="e">
        <f t="shared" ref="CB412:CB435" si="1302">T412/$AB412</f>
        <v>#DIV/0!</v>
      </c>
      <c r="CC412" s="124" t="e">
        <f t="shared" ref="CC412:CC435" si="1303">U412/$AC412</f>
        <v>#DIV/0!</v>
      </c>
      <c r="CD412" s="125" t="e">
        <f t="shared" ref="CD412:CD435" si="1304">V412/$AB412</f>
        <v>#DIV/0!</v>
      </c>
      <c r="CE412" s="126" t="e">
        <f t="shared" ref="CE412:CE435" si="1305">W412/$AC412</f>
        <v>#DIV/0!</v>
      </c>
      <c r="CF412" s="123" t="e">
        <f t="shared" ref="CF412:CF435" si="1306">X412/$AB412</f>
        <v>#DIV/0!</v>
      </c>
      <c r="CG412" s="124" t="e">
        <f t="shared" ref="CG412:CG435" si="1307">Y412/$AC412</f>
        <v>#DIV/0!</v>
      </c>
      <c r="CH412" s="123" t="e">
        <f t="shared" ref="CH412:CH435" si="1308">Z412/$AB412</f>
        <v>#DIV/0!</v>
      </c>
      <c r="CI412" s="124" t="e">
        <f t="shared" ref="CI412:CI435" si="1309">AA412/$AC412</f>
        <v>#DIV/0!</v>
      </c>
      <c r="CJ412" s="129">
        <f t="shared" ref="CJ412" si="1310">AB412/AB436</f>
        <v>0</v>
      </c>
      <c r="CK412" s="130">
        <f t="shared" ref="CK412" si="1311">AC412/AC436</f>
        <v>0</v>
      </c>
    </row>
    <row r="413" spans="1:89" x14ac:dyDescent="0.25">
      <c r="A413" s="131" t="s">
        <v>17</v>
      </c>
      <c r="B413" s="180">
        <v>773</v>
      </c>
      <c r="C413" s="181">
        <v>0</v>
      </c>
      <c r="D413" s="182">
        <v>492</v>
      </c>
      <c r="E413" s="183">
        <v>2</v>
      </c>
      <c r="F413" s="180">
        <v>1177</v>
      </c>
      <c r="G413" s="184">
        <v>9</v>
      </c>
      <c r="H413" s="182">
        <v>803</v>
      </c>
      <c r="I413" s="183">
        <v>39</v>
      </c>
      <c r="J413" s="180">
        <v>24</v>
      </c>
      <c r="K413" s="184">
        <v>41</v>
      </c>
      <c r="L413" s="182">
        <v>42</v>
      </c>
      <c r="M413" s="180">
        <v>133</v>
      </c>
      <c r="N413" s="185">
        <v>290</v>
      </c>
      <c r="O413" s="186">
        <v>264</v>
      </c>
      <c r="P413" s="180">
        <v>112</v>
      </c>
      <c r="Q413" s="184">
        <v>87</v>
      </c>
      <c r="R413" s="182">
        <v>21</v>
      </c>
      <c r="S413" s="183">
        <v>128</v>
      </c>
      <c r="T413" s="180">
        <v>2</v>
      </c>
      <c r="U413" s="184">
        <v>0</v>
      </c>
      <c r="V413" s="182">
        <v>6</v>
      </c>
      <c r="W413" s="183">
        <v>0</v>
      </c>
      <c r="X413" s="180">
        <v>0</v>
      </c>
      <c r="Y413" s="184">
        <v>0</v>
      </c>
      <c r="Z413" s="182">
        <v>0</v>
      </c>
      <c r="AA413" s="180">
        <v>0</v>
      </c>
      <c r="AB413" s="162">
        <f t="shared" si="1282"/>
        <v>3742</v>
      </c>
      <c r="AC413" s="165">
        <f t="shared" ref="AC413:AC435" si="1312">SUM(C413,E413,G413,I413,K413,M413,O413,Q413,S413,U413,W413,Y413,AA413)</f>
        <v>703</v>
      </c>
      <c r="AE413" s="256" t="str">
        <f>$AE$10</f>
        <v>08:00 - 08:59</v>
      </c>
      <c r="AF413" s="120">
        <f t="shared" si="1283"/>
        <v>4033</v>
      </c>
      <c r="AG413" s="181">
        <f t="shared" si="1283"/>
        <v>1053</v>
      </c>
      <c r="AH413" s="182">
        <f t="shared" si="1283"/>
        <v>1409</v>
      </c>
      <c r="AI413" s="183">
        <f t="shared" si="1283"/>
        <v>1188</v>
      </c>
      <c r="AJ413" s="180">
        <f t="shared" si="1283"/>
        <v>2939</v>
      </c>
      <c r="AK413" s="184">
        <f t="shared" si="1283"/>
        <v>1108</v>
      </c>
      <c r="AL413" s="182">
        <f t="shared" si="1283"/>
        <v>3522</v>
      </c>
      <c r="AM413" s="183">
        <f t="shared" si="1283"/>
        <v>2169</v>
      </c>
      <c r="AN413" s="180">
        <f t="shared" si="1283"/>
        <v>229</v>
      </c>
      <c r="AO413" s="184">
        <f t="shared" si="1283"/>
        <v>1068</v>
      </c>
      <c r="AP413" s="182">
        <f t="shared" si="1284"/>
        <v>613</v>
      </c>
      <c r="AQ413" s="180">
        <f t="shared" si="1284"/>
        <v>3723</v>
      </c>
      <c r="AR413" s="185">
        <f t="shared" si="1284"/>
        <v>2135</v>
      </c>
      <c r="AS413" s="186">
        <f t="shared" si="1284"/>
        <v>4298</v>
      </c>
      <c r="AT413" s="180">
        <f t="shared" si="1284"/>
        <v>1905</v>
      </c>
      <c r="AU413" s="184">
        <f t="shared" si="1284"/>
        <v>2297</v>
      </c>
      <c r="AV413" s="182">
        <f t="shared" si="1284"/>
        <v>2991</v>
      </c>
      <c r="AW413" s="183">
        <f t="shared" si="1284"/>
        <v>1917</v>
      </c>
      <c r="AX413" s="180">
        <f t="shared" si="1284"/>
        <v>263</v>
      </c>
      <c r="AY413" s="184">
        <f t="shared" si="1284"/>
        <v>1661</v>
      </c>
      <c r="AZ413" s="182">
        <f t="shared" si="1285"/>
        <v>867</v>
      </c>
      <c r="BA413" s="183">
        <f t="shared" si="1285"/>
        <v>3627</v>
      </c>
      <c r="BB413" s="180">
        <f t="shared" si="1285"/>
        <v>1223</v>
      </c>
      <c r="BC413" s="184">
        <f t="shared" si="1285"/>
        <v>1880</v>
      </c>
      <c r="BD413" s="182">
        <f t="shared" si="1285"/>
        <v>5001</v>
      </c>
      <c r="BE413" s="180">
        <f t="shared" si="1285"/>
        <v>2697</v>
      </c>
      <c r="BF413" s="164">
        <f>SUM(AF413,AH413,AJ413,AL413,AN413,AP413,AR413,AT413,AV413,AX413,AZ413,BB413,BD413)</f>
        <v>27130</v>
      </c>
      <c r="BG413" s="165">
        <f>SUM(AG413,AI413,AK413,AM413,AO413,AQ413,AS413,AU413,AW413,AY413,BA413,BC413,BE413)</f>
        <v>28686</v>
      </c>
      <c r="BI413" s="131" t="s">
        <v>17</v>
      </c>
      <c r="BJ413" s="123">
        <f t="shared" ref="BJ413:BJ435" si="1313">B413/$AB413</f>
        <v>0.206574024585783</v>
      </c>
      <c r="BK413" s="124">
        <f t="shared" ref="BK413:BK435" si="1314">C413/$AC413</f>
        <v>0</v>
      </c>
      <c r="BL413" s="125">
        <f t="shared" si="1286"/>
        <v>0.13148049171566006</v>
      </c>
      <c r="BM413" s="126">
        <f t="shared" si="1287"/>
        <v>2.8449502133712661E-3</v>
      </c>
      <c r="BN413" s="123">
        <f t="shared" si="1288"/>
        <v>0.31453768038482094</v>
      </c>
      <c r="BO413" s="124">
        <f t="shared" si="1289"/>
        <v>1.2802275960170697E-2</v>
      </c>
      <c r="BP413" s="125">
        <f t="shared" si="1290"/>
        <v>0.21459112773917691</v>
      </c>
      <c r="BQ413" s="126">
        <f t="shared" si="1291"/>
        <v>5.5476529160739689E-2</v>
      </c>
      <c r="BR413" s="123">
        <f t="shared" si="1292"/>
        <v>6.4136825227151259E-3</v>
      </c>
      <c r="BS413" s="124">
        <f t="shared" si="1293"/>
        <v>5.8321479374110953E-2</v>
      </c>
      <c r="BT413" s="125">
        <f t="shared" si="1294"/>
        <v>1.1223944414751471E-2</v>
      </c>
      <c r="BU413" s="123">
        <f t="shared" si="1295"/>
        <v>0.1891891891891892</v>
      </c>
      <c r="BV413" s="127">
        <f t="shared" si="1296"/>
        <v>7.7498663816141095E-2</v>
      </c>
      <c r="BW413" s="128">
        <f t="shared" si="1297"/>
        <v>0.37553342816500712</v>
      </c>
      <c r="BX413" s="123">
        <f t="shared" si="1298"/>
        <v>2.9930518439337254E-2</v>
      </c>
      <c r="BY413" s="124">
        <f t="shared" si="1299"/>
        <v>0.12375533428165007</v>
      </c>
      <c r="BZ413" s="125">
        <f t="shared" si="1300"/>
        <v>5.6119722073757353E-3</v>
      </c>
      <c r="CA413" s="126">
        <f t="shared" si="1301"/>
        <v>0.18207681365576103</v>
      </c>
      <c r="CB413" s="123">
        <f t="shared" si="1302"/>
        <v>5.3447354355959376E-4</v>
      </c>
      <c r="CC413" s="124">
        <f t="shared" si="1303"/>
        <v>0</v>
      </c>
      <c r="CD413" s="125">
        <f t="shared" si="1304"/>
        <v>1.6034206306787815E-3</v>
      </c>
      <c r="CE413" s="126">
        <f t="shared" si="1305"/>
        <v>0</v>
      </c>
      <c r="CF413" s="123">
        <f t="shared" si="1306"/>
        <v>0</v>
      </c>
      <c r="CG413" s="124">
        <f t="shared" si="1307"/>
        <v>0</v>
      </c>
      <c r="CH413" s="125">
        <f t="shared" si="1308"/>
        <v>0</v>
      </c>
      <c r="CI413" s="123">
        <f t="shared" si="1309"/>
        <v>0</v>
      </c>
      <c r="CJ413" s="129">
        <f t="shared" ref="CJ413" si="1315">AB413/AB436</f>
        <v>9.0731868174500022E-3</v>
      </c>
      <c r="CK413" s="130">
        <f t="shared" ref="CK413" si="1316">AC413/AC436</f>
        <v>1.7091565081665103E-3</v>
      </c>
    </row>
    <row r="414" spans="1:89" ht="13.8" thickBot="1" x14ac:dyDescent="0.3">
      <c r="A414" s="139" t="s">
        <v>18</v>
      </c>
      <c r="B414" s="187">
        <v>2956</v>
      </c>
      <c r="C414" s="188">
        <v>271</v>
      </c>
      <c r="D414" s="189">
        <v>1538</v>
      </c>
      <c r="E414" s="190">
        <v>339</v>
      </c>
      <c r="F414" s="187">
        <v>3498</v>
      </c>
      <c r="G414" s="191">
        <v>422</v>
      </c>
      <c r="H414" s="189">
        <v>2848</v>
      </c>
      <c r="I414" s="190">
        <v>884</v>
      </c>
      <c r="J414" s="187">
        <v>124</v>
      </c>
      <c r="K414" s="191">
        <v>368</v>
      </c>
      <c r="L414" s="189">
        <v>346</v>
      </c>
      <c r="M414" s="187">
        <v>1466</v>
      </c>
      <c r="N414" s="192">
        <v>1733</v>
      </c>
      <c r="O414" s="193">
        <v>2349</v>
      </c>
      <c r="P414" s="187">
        <v>773</v>
      </c>
      <c r="Q414" s="191">
        <v>1307</v>
      </c>
      <c r="R414" s="189">
        <v>1383</v>
      </c>
      <c r="S414" s="190">
        <v>1368</v>
      </c>
      <c r="T414" s="187">
        <v>93</v>
      </c>
      <c r="U414" s="191">
        <v>781</v>
      </c>
      <c r="V414" s="189">
        <v>543</v>
      </c>
      <c r="W414" s="190">
        <v>1889</v>
      </c>
      <c r="X414" s="187">
        <v>1339</v>
      </c>
      <c r="Y414" s="191">
        <v>1091</v>
      </c>
      <c r="Z414" s="189">
        <v>3343</v>
      </c>
      <c r="AA414" s="187">
        <v>1952</v>
      </c>
      <c r="AB414" s="162">
        <f t="shared" si="1282"/>
        <v>20517</v>
      </c>
      <c r="AC414" s="165">
        <f t="shared" si="1312"/>
        <v>14487</v>
      </c>
      <c r="AE414" s="254"/>
      <c r="AF414" s="120"/>
      <c r="AG414" s="188"/>
      <c r="AH414" s="189"/>
      <c r="AI414" s="190"/>
      <c r="AJ414" s="187"/>
      <c r="AK414" s="191"/>
      <c r="AL414" s="189"/>
      <c r="AM414" s="190"/>
      <c r="AN414" s="187"/>
      <c r="AO414" s="191"/>
      <c r="AP414" s="189"/>
      <c r="AQ414" s="187"/>
      <c r="AR414" s="192"/>
      <c r="AS414" s="193"/>
      <c r="AT414" s="187"/>
      <c r="AU414" s="191"/>
      <c r="AV414" s="189"/>
      <c r="AW414" s="190"/>
      <c r="AX414" s="187"/>
      <c r="AY414" s="191"/>
      <c r="AZ414" s="189"/>
      <c r="BA414" s="190"/>
      <c r="BB414" s="187"/>
      <c r="BC414" s="191"/>
      <c r="BD414" s="189"/>
      <c r="BE414" s="187"/>
      <c r="BF414" s="164"/>
      <c r="BG414" s="165"/>
      <c r="BI414" s="139" t="s">
        <v>18</v>
      </c>
      <c r="BJ414" s="123">
        <f t="shared" si="1313"/>
        <v>0.14407564458741531</v>
      </c>
      <c r="BK414" s="124">
        <f t="shared" si="1314"/>
        <v>1.8706426451301168E-2</v>
      </c>
      <c r="BL414" s="125">
        <f t="shared" si="1286"/>
        <v>7.4962226446361552E-2</v>
      </c>
      <c r="BM414" s="126">
        <f t="shared" si="1287"/>
        <v>2.3400289915096292E-2</v>
      </c>
      <c r="BN414" s="123">
        <f t="shared" si="1288"/>
        <v>0.17049276209972219</v>
      </c>
      <c r="BO414" s="124">
        <f t="shared" si="1289"/>
        <v>2.912956443708152E-2</v>
      </c>
      <c r="BP414" s="125">
        <f t="shared" si="1290"/>
        <v>0.13881171711263829</v>
      </c>
      <c r="BQ414" s="126">
        <f t="shared" si="1291"/>
        <v>6.1020225029336649E-2</v>
      </c>
      <c r="BR414" s="123">
        <f t="shared" si="1292"/>
        <v>6.0437685821513867E-3</v>
      </c>
      <c r="BS414" s="124">
        <f t="shared" si="1293"/>
        <v>2.5402084627597157E-2</v>
      </c>
      <c r="BT414" s="125">
        <f t="shared" si="1294"/>
        <v>1.6864063946970806E-2</v>
      </c>
      <c r="BU414" s="123">
        <f t="shared" si="1295"/>
        <v>0.10119417408711258</v>
      </c>
      <c r="BV414" s="127">
        <f t="shared" si="1296"/>
        <v>8.4466539942486721E-2</v>
      </c>
      <c r="BW414" s="128">
        <f t="shared" si="1297"/>
        <v>0.1621453717125699</v>
      </c>
      <c r="BX414" s="123">
        <f t="shared" si="1298"/>
        <v>3.7676073500024373E-2</v>
      </c>
      <c r="BY414" s="124">
        <f t="shared" si="1299"/>
        <v>9.0218816870297508E-2</v>
      </c>
      <c r="BZ414" s="125">
        <f t="shared" si="1300"/>
        <v>6.7407515718672317E-2</v>
      </c>
      <c r="CA414" s="126">
        <f t="shared" si="1301"/>
        <v>9.4429488506937248E-2</v>
      </c>
      <c r="CB414" s="123">
        <f t="shared" si="1302"/>
        <v>4.5328264366135398E-3</v>
      </c>
      <c r="CC414" s="124">
        <f t="shared" si="1303"/>
        <v>5.3910402429764616E-2</v>
      </c>
      <c r="CD414" s="125">
        <f t="shared" si="1304"/>
        <v>2.6465857581517767E-2</v>
      </c>
      <c r="CE414" s="126">
        <f t="shared" si="1305"/>
        <v>0.13039276592807345</v>
      </c>
      <c r="CF414" s="123">
        <f t="shared" si="1306"/>
        <v>6.5262952673392799E-2</v>
      </c>
      <c r="CG414" s="124">
        <f t="shared" si="1307"/>
        <v>7.5308897632360053E-2</v>
      </c>
      <c r="CH414" s="125">
        <f t="shared" si="1308"/>
        <v>0.16293805137203296</v>
      </c>
      <c r="CI414" s="123">
        <f t="shared" si="1309"/>
        <v>0.13474149237247188</v>
      </c>
      <c r="CJ414" s="129">
        <f t="shared" ref="CJ414" si="1317">AB414/AB436</f>
        <v>4.9747347390064596E-2</v>
      </c>
      <c r="CK414" s="130">
        <f t="shared" ref="CK414" si="1318">AC414/AC436</f>
        <v>3.5221266477678856E-2</v>
      </c>
    </row>
    <row r="415" spans="1:89" ht="14.4" thickTop="1" thickBot="1" x14ac:dyDescent="0.3">
      <c r="A415" s="131" t="s">
        <v>19</v>
      </c>
      <c r="B415" s="180">
        <v>4342</v>
      </c>
      <c r="C415" s="181">
        <v>1436</v>
      </c>
      <c r="D415" s="182">
        <v>2046</v>
      </c>
      <c r="E415" s="183">
        <v>1051</v>
      </c>
      <c r="F415" s="180">
        <v>3844</v>
      </c>
      <c r="G415" s="184">
        <v>1251</v>
      </c>
      <c r="H415" s="182">
        <v>3605</v>
      </c>
      <c r="I415" s="183">
        <v>2178</v>
      </c>
      <c r="J415" s="180">
        <v>223</v>
      </c>
      <c r="K415" s="184">
        <v>912</v>
      </c>
      <c r="L415" s="182">
        <v>704</v>
      </c>
      <c r="M415" s="180">
        <v>2951</v>
      </c>
      <c r="N415" s="185">
        <v>2641</v>
      </c>
      <c r="O415" s="186">
        <v>4165</v>
      </c>
      <c r="P415" s="180">
        <v>1844</v>
      </c>
      <c r="Q415" s="184">
        <v>2363</v>
      </c>
      <c r="R415" s="182">
        <v>2492</v>
      </c>
      <c r="S415" s="183">
        <v>2136</v>
      </c>
      <c r="T415" s="180">
        <v>278</v>
      </c>
      <c r="U415" s="184">
        <v>1456</v>
      </c>
      <c r="V415" s="182">
        <v>906</v>
      </c>
      <c r="W415" s="183">
        <v>3543</v>
      </c>
      <c r="X415" s="180">
        <v>2048</v>
      </c>
      <c r="Y415" s="184">
        <v>1869</v>
      </c>
      <c r="Z415" s="182">
        <v>4975</v>
      </c>
      <c r="AA415" s="180">
        <v>3072</v>
      </c>
      <c r="AB415" s="162">
        <f t="shared" si="1282"/>
        <v>29948</v>
      </c>
      <c r="AC415" s="165">
        <f t="shared" si="1312"/>
        <v>28383</v>
      </c>
      <c r="AE415" s="251" t="s">
        <v>13</v>
      </c>
      <c r="AF415" s="14">
        <f t="shared" ref="AF415:BG415" si="1319">SUM(AF412:AF414)</f>
        <v>8817</v>
      </c>
      <c r="AG415" s="1">
        <f t="shared" si="1319"/>
        <v>2444</v>
      </c>
      <c r="AH415" s="14">
        <f t="shared" si="1319"/>
        <v>3060</v>
      </c>
      <c r="AI415" s="1">
        <f t="shared" si="1319"/>
        <v>2555</v>
      </c>
      <c r="AJ415" s="14">
        <f t="shared" si="1319"/>
        <v>6551</v>
      </c>
      <c r="AK415" s="1">
        <f t="shared" si="1319"/>
        <v>2395</v>
      </c>
      <c r="AL415" s="14">
        <f t="shared" si="1319"/>
        <v>7459</v>
      </c>
      <c r="AM415" s="1">
        <f t="shared" si="1319"/>
        <v>4418</v>
      </c>
      <c r="AN415" s="14">
        <f t="shared" si="1319"/>
        <v>544</v>
      </c>
      <c r="AO415" s="1">
        <f t="shared" si="1319"/>
        <v>2178</v>
      </c>
      <c r="AP415" s="14">
        <f t="shared" si="1319"/>
        <v>1341</v>
      </c>
      <c r="AQ415" s="1">
        <f t="shared" si="1319"/>
        <v>7523</v>
      </c>
      <c r="AR415" s="14">
        <f t="shared" si="1319"/>
        <v>4491</v>
      </c>
      <c r="AS415" s="1">
        <f t="shared" si="1319"/>
        <v>9238</v>
      </c>
      <c r="AT415" s="14">
        <f t="shared" si="1319"/>
        <v>4061</v>
      </c>
      <c r="AU415" s="1">
        <f t="shared" si="1319"/>
        <v>5059</v>
      </c>
      <c r="AV415" s="14">
        <f t="shared" si="1319"/>
        <v>5838</v>
      </c>
      <c r="AW415" s="1">
        <f t="shared" si="1319"/>
        <v>4134</v>
      </c>
      <c r="AX415" s="14">
        <f t="shared" si="1319"/>
        <v>567</v>
      </c>
      <c r="AY415" s="1">
        <f t="shared" si="1319"/>
        <v>3500</v>
      </c>
      <c r="AZ415" s="14">
        <f t="shared" si="1319"/>
        <v>1812</v>
      </c>
      <c r="BA415" s="1">
        <f t="shared" si="1319"/>
        <v>7681</v>
      </c>
      <c r="BB415" s="14">
        <f t="shared" si="1319"/>
        <v>3388</v>
      </c>
      <c r="BC415" s="1">
        <f t="shared" si="1319"/>
        <v>3994</v>
      </c>
      <c r="BD415" s="14">
        <f t="shared" si="1319"/>
        <v>10291</v>
      </c>
      <c r="BE415" s="1">
        <f t="shared" si="1319"/>
        <v>5774</v>
      </c>
      <c r="BF415" s="166">
        <f t="shared" si="1319"/>
        <v>58220</v>
      </c>
      <c r="BG415" s="167">
        <f t="shared" si="1319"/>
        <v>60893</v>
      </c>
      <c r="BI415" s="131" t="s">
        <v>19</v>
      </c>
      <c r="BJ415" s="123">
        <f t="shared" si="1313"/>
        <v>0.14498464004274075</v>
      </c>
      <c r="BK415" s="124">
        <f t="shared" si="1314"/>
        <v>5.0593665222140011E-2</v>
      </c>
      <c r="BL415" s="125">
        <f t="shared" si="1286"/>
        <v>6.8318418592226524E-2</v>
      </c>
      <c r="BM415" s="126">
        <f t="shared" si="1287"/>
        <v>3.7029207624282141E-2</v>
      </c>
      <c r="BN415" s="123">
        <f t="shared" si="1288"/>
        <v>0.12835581674903165</v>
      </c>
      <c r="BO415" s="124">
        <f t="shared" si="1289"/>
        <v>4.4075679103688828E-2</v>
      </c>
      <c r="BP415" s="125">
        <f t="shared" si="1290"/>
        <v>0.12037531721650861</v>
      </c>
      <c r="BQ415" s="126">
        <f t="shared" si="1291"/>
        <v>7.6736074410738819E-2</v>
      </c>
      <c r="BR415" s="123">
        <f t="shared" si="1292"/>
        <v>7.4462401495926272E-3</v>
      </c>
      <c r="BS415" s="124">
        <f t="shared" si="1293"/>
        <v>3.2131909946094495E-2</v>
      </c>
      <c r="BT415" s="125">
        <f t="shared" si="1294"/>
        <v>2.3507412848938161E-2</v>
      </c>
      <c r="BU415" s="123">
        <f t="shared" si="1295"/>
        <v>0.10397068667864567</v>
      </c>
      <c r="BV415" s="127">
        <f t="shared" si="1296"/>
        <v>8.818618939495125E-2</v>
      </c>
      <c r="BW415" s="128">
        <f t="shared" si="1297"/>
        <v>0.14674276855864427</v>
      </c>
      <c r="BX415" s="123">
        <f t="shared" si="1298"/>
        <v>6.1573393882730067E-2</v>
      </c>
      <c r="BY415" s="124">
        <f t="shared" si="1299"/>
        <v>8.3254060529190002E-2</v>
      </c>
      <c r="BZ415" s="125">
        <f t="shared" si="1300"/>
        <v>8.3210898891411783E-2</v>
      </c>
      <c r="CA415" s="126">
        <f t="shared" si="1301"/>
        <v>7.5256315400063417E-2</v>
      </c>
      <c r="CB415" s="123">
        <f t="shared" si="1302"/>
        <v>9.2827567784159216E-3</v>
      </c>
      <c r="CC415" s="124">
        <f t="shared" si="1303"/>
        <v>5.129831237008068E-2</v>
      </c>
      <c r="CD415" s="125">
        <f t="shared" si="1304"/>
        <v>3.0252437558434622E-2</v>
      </c>
      <c r="CE415" s="126">
        <f t="shared" si="1305"/>
        <v>0.12482824225768946</v>
      </c>
      <c r="CF415" s="123">
        <f t="shared" si="1306"/>
        <v>6.8385201015092822E-2</v>
      </c>
      <c r="CG415" s="124">
        <f t="shared" si="1307"/>
        <v>6.5849275975055493E-2</v>
      </c>
      <c r="CH415" s="125">
        <f t="shared" si="1308"/>
        <v>0.1661212768799252</v>
      </c>
      <c r="CI415" s="123">
        <f t="shared" si="1309"/>
        <v>0.10823380192368671</v>
      </c>
      <c r="CJ415" s="129">
        <f t="shared" ref="CJ415" si="1320">AB415/AB436</f>
        <v>7.2614590809458229E-2</v>
      </c>
      <c r="CK415" s="130">
        <f t="shared" ref="CK415" si="1321">AC415/AC436</f>
        <v>6.900567449685642E-2</v>
      </c>
    </row>
    <row r="416" spans="1:89" ht="13.8" thickTop="1" x14ac:dyDescent="0.25">
      <c r="A416" s="139" t="s">
        <v>20</v>
      </c>
      <c r="B416" s="266">
        <v>4784</v>
      </c>
      <c r="C416" s="267">
        <v>1391</v>
      </c>
      <c r="D416" s="268">
        <v>1651</v>
      </c>
      <c r="E416" s="269">
        <v>1367</v>
      </c>
      <c r="F416" s="266">
        <v>3612</v>
      </c>
      <c r="G416" s="270">
        <v>1287</v>
      </c>
      <c r="H416" s="268">
        <v>3937</v>
      </c>
      <c r="I416" s="269">
        <v>2249</v>
      </c>
      <c r="J416" s="266">
        <v>315</v>
      </c>
      <c r="K416" s="270">
        <v>1110</v>
      </c>
      <c r="L416" s="268">
        <v>728</v>
      </c>
      <c r="M416" s="266">
        <v>3800</v>
      </c>
      <c r="N416" s="271">
        <v>2356</v>
      </c>
      <c r="O416" s="272">
        <v>4940</v>
      </c>
      <c r="P416" s="266">
        <v>2156</v>
      </c>
      <c r="Q416" s="270">
        <v>2762</v>
      </c>
      <c r="R416" s="268">
        <v>2847</v>
      </c>
      <c r="S416" s="269">
        <v>2217</v>
      </c>
      <c r="T416" s="266">
        <v>304</v>
      </c>
      <c r="U416" s="270">
        <v>1839</v>
      </c>
      <c r="V416" s="268">
        <v>945</v>
      </c>
      <c r="W416" s="269">
        <v>4054</v>
      </c>
      <c r="X416" s="266">
        <v>2165</v>
      </c>
      <c r="Y416" s="270">
        <v>2114</v>
      </c>
      <c r="Z416" s="268">
        <v>5290</v>
      </c>
      <c r="AA416" s="266">
        <v>3077</v>
      </c>
      <c r="AB416" s="162">
        <f t="shared" si="1282"/>
        <v>31090</v>
      </c>
      <c r="AC416" s="165">
        <f t="shared" si="1312"/>
        <v>32207</v>
      </c>
      <c r="BI416" s="139" t="s">
        <v>20</v>
      </c>
      <c r="BJ416" s="123">
        <f t="shared" si="1313"/>
        <v>0.15387584432293341</v>
      </c>
      <c r="BK416" s="124">
        <f t="shared" si="1314"/>
        <v>4.3189368770764118E-2</v>
      </c>
      <c r="BL416" s="125">
        <f t="shared" si="1286"/>
        <v>5.3103891926664523E-2</v>
      </c>
      <c r="BM416" s="126">
        <f t="shared" si="1287"/>
        <v>4.2444189151426712E-2</v>
      </c>
      <c r="BN416" s="123">
        <f t="shared" si="1288"/>
        <v>0.11617883563846897</v>
      </c>
      <c r="BO416" s="124">
        <f t="shared" si="1289"/>
        <v>3.9960257086968674E-2</v>
      </c>
      <c r="BP416" s="125">
        <f t="shared" si="1290"/>
        <v>0.12663235767127695</v>
      </c>
      <c r="BQ416" s="126">
        <f t="shared" si="1291"/>
        <v>6.982954016207657E-2</v>
      </c>
      <c r="BR416" s="123">
        <f t="shared" si="1292"/>
        <v>1.013187520102927E-2</v>
      </c>
      <c r="BS416" s="124">
        <f t="shared" si="1293"/>
        <v>3.4464557394355264E-2</v>
      </c>
      <c r="BT416" s="125">
        <f t="shared" si="1294"/>
        <v>2.3415889353489868E-2</v>
      </c>
      <c r="BU416" s="123">
        <f t="shared" si="1295"/>
        <v>0.11798677306175676</v>
      </c>
      <c r="BV416" s="127">
        <f t="shared" si="1296"/>
        <v>7.5779993567063358E-2</v>
      </c>
      <c r="BW416" s="128">
        <f t="shared" si="1297"/>
        <v>0.15338280498028378</v>
      </c>
      <c r="BX416" s="123">
        <f t="shared" si="1298"/>
        <v>6.9347056931489223E-2</v>
      </c>
      <c r="BY416" s="124">
        <f t="shared" si="1299"/>
        <v>8.5757754525413732E-2</v>
      </c>
      <c r="BZ416" s="125">
        <f t="shared" si="1300"/>
        <v>9.1572853007397884E-2</v>
      </c>
      <c r="CA416" s="126">
        <f t="shared" si="1301"/>
        <v>6.8835967336293352E-2</v>
      </c>
      <c r="CB416" s="123">
        <f t="shared" si="1302"/>
        <v>9.7780636860726917E-3</v>
      </c>
      <c r="CC416" s="124">
        <f t="shared" si="1303"/>
        <v>5.7099388331729124E-2</v>
      </c>
      <c r="CD416" s="125">
        <f t="shared" si="1304"/>
        <v>3.0395625603087808E-2</v>
      </c>
      <c r="CE416" s="126">
        <f t="shared" si="1305"/>
        <v>0.12587325736641103</v>
      </c>
      <c r="CF416" s="123">
        <f t="shared" si="1306"/>
        <v>6.9636539080090057E-2</v>
      </c>
      <c r="CG416" s="124">
        <f t="shared" si="1307"/>
        <v>6.5637904803303629E-2</v>
      </c>
      <c r="CH416" s="125">
        <f t="shared" si="1308"/>
        <v>0.17015117401093599</v>
      </c>
      <c r="CI416" s="123">
        <f t="shared" si="1309"/>
        <v>9.5538237029217252E-2</v>
      </c>
      <c r="CJ416" s="129">
        <f t="shared" ref="CJ416" si="1322">AB416/AB436</f>
        <v>7.5383585824297328E-2</v>
      </c>
      <c r="CK416" s="130">
        <f t="shared" ref="CK416" si="1323">AC416/AC436</f>
        <v>7.8302707906854618E-2</v>
      </c>
    </row>
    <row r="417" spans="1:89" ht="13.8" thickBot="1" x14ac:dyDescent="0.3">
      <c r="A417" s="131" t="s">
        <v>21</v>
      </c>
      <c r="B417" s="273">
        <v>4033</v>
      </c>
      <c r="C417" s="274">
        <v>1053</v>
      </c>
      <c r="D417" s="275">
        <v>1409</v>
      </c>
      <c r="E417" s="276">
        <v>1188</v>
      </c>
      <c r="F417" s="273">
        <v>2939</v>
      </c>
      <c r="G417" s="277">
        <v>1108</v>
      </c>
      <c r="H417" s="275">
        <v>3522</v>
      </c>
      <c r="I417" s="276">
        <v>2169</v>
      </c>
      <c r="J417" s="273">
        <v>229</v>
      </c>
      <c r="K417" s="277">
        <v>1068</v>
      </c>
      <c r="L417" s="275">
        <v>613</v>
      </c>
      <c r="M417" s="273">
        <v>3723</v>
      </c>
      <c r="N417" s="278">
        <v>2135</v>
      </c>
      <c r="O417" s="279">
        <v>4298</v>
      </c>
      <c r="P417" s="273">
        <v>1905</v>
      </c>
      <c r="Q417" s="277">
        <v>2297</v>
      </c>
      <c r="R417" s="275">
        <v>2991</v>
      </c>
      <c r="S417" s="276">
        <v>1917</v>
      </c>
      <c r="T417" s="273">
        <v>263</v>
      </c>
      <c r="U417" s="277">
        <v>1661</v>
      </c>
      <c r="V417" s="275">
        <v>867</v>
      </c>
      <c r="W417" s="276">
        <v>3627</v>
      </c>
      <c r="X417" s="273">
        <v>1223</v>
      </c>
      <c r="Y417" s="277">
        <v>1880</v>
      </c>
      <c r="Z417" s="275">
        <v>5001</v>
      </c>
      <c r="AA417" s="273">
        <v>2697</v>
      </c>
      <c r="AB417" s="162">
        <f t="shared" si="1282"/>
        <v>27130</v>
      </c>
      <c r="AC417" s="165">
        <f t="shared" si="1312"/>
        <v>28686</v>
      </c>
      <c r="AE417" t="s">
        <v>85</v>
      </c>
      <c r="BI417" s="131" t="s">
        <v>21</v>
      </c>
      <c r="BJ417" s="123">
        <f t="shared" si="1313"/>
        <v>0.14865462587541467</v>
      </c>
      <c r="BK417" s="124">
        <f t="shared" si="1314"/>
        <v>3.6707801715122362E-2</v>
      </c>
      <c r="BL417" s="125">
        <f t="shared" si="1286"/>
        <v>5.1935127165499445E-2</v>
      </c>
      <c r="BM417" s="126">
        <f t="shared" si="1287"/>
        <v>4.1413930140138049E-2</v>
      </c>
      <c r="BN417" s="123">
        <f t="shared" si="1288"/>
        <v>0.10833026170291191</v>
      </c>
      <c r="BO417" s="124">
        <f t="shared" si="1289"/>
        <v>3.8625113295684306E-2</v>
      </c>
      <c r="BP417" s="125">
        <f t="shared" si="1290"/>
        <v>0.12981938813122004</v>
      </c>
      <c r="BQ417" s="126">
        <f t="shared" si="1291"/>
        <v>7.5611796695252045E-2</v>
      </c>
      <c r="BR417" s="123">
        <f t="shared" si="1292"/>
        <v>8.4408403980833022E-3</v>
      </c>
      <c r="BS417" s="124">
        <f t="shared" si="1293"/>
        <v>3.7230704873457435E-2</v>
      </c>
      <c r="BT417" s="125">
        <f t="shared" si="1294"/>
        <v>2.2594913380022116E-2</v>
      </c>
      <c r="BU417" s="123">
        <f t="shared" si="1295"/>
        <v>0.12978456389876594</v>
      </c>
      <c r="BV417" s="127">
        <f t="shared" si="1296"/>
        <v>7.8695171396977515E-2</v>
      </c>
      <c r="BW417" s="128">
        <f t="shared" si="1297"/>
        <v>0.14982918496827721</v>
      </c>
      <c r="BX417" s="123">
        <f t="shared" si="1298"/>
        <v>7.0217471433837081E-2</v>
      </c>
      <c r="BY417" s="124">
        <f t="shared" si="1299"/>
        <v>8.0073903646378022E-2</v>
      </c>
      <c r="BZ417" s="125">
        <f t="shared" si="1300"/>
        <v>0.11024695908588279</v>
      </c>
      <c r="CA417" s="126">
        <f t="shared" si="1301"/>
        <v>6.6827023635222763E-2</v>
      </c>
      <c r="CB417" s="123">
        <f t="shared" si="1302"/>
        <v>9.6940656100258024E-3</v>
      </c>
      <c r="CC417" s="124">
        <f t="shared" si="1303"/>
        <v>5.7902809732970788E-2</v>
      </c>
      <c r="CD417" s="125">
        <f t="shared" si="1304"/>
        <v>3.1957242904533729E-2</v>
      </c>
      <c r="CE417" s="126">
        <f t="shared" si="1305"/>
        <v>0.12643798368542147</v>
      </c>
      <c r="CF417" s="123">
        <f t="shared" si="1306"/>
        <v>4.5079248064872832E-2</v>
      </c>
      <c r="CG417" s="124">
        <f t="shared" si="1307"/>
        <v>6.5537195844662902E-2</v>
      </c>
      <c r="CH417" s="125">
        <f t="shared" si="1308"/>
        <v>0.18433468485071877</v>
      </c>
      <c r="CI417" s="123">
        <f t="shared" si="1309"/>
        <v>9.4017987868646721E-2</v>
      </c>
      <c r="CJ417" s="129">
        <f t="shared" ref="CJ417" si="1324">AB417/AB436</f>
        <v>6.5781816771089949E-2</v>
      </c>
      <c r="CK417" s="130">
        <f t="shared" ref="CK417" si="1325">AC417/AC436</f>
        <v>6.974233797050429E-2</v>
      </c>
    </row>
    <row r="418" spans="1:89" ht="14.4" thickTop="1" thickBot="1" x14ac:dyDescent="0.3">
      <c r="A418" s="139" t="s">
        <v>22</v>
      </c>
      <c r="B418" s="187">
        <v>3767</v>
      </c>
      <c r="C418" s="188">
        <v>1194</v>
      </c>
      <c r="D418" s="189">
        <v>1378</v>
      </c>
      <c r="E418" s="190">
        <v>956</v>
      </c>
      <c r="F418" s="187">
        <v>2889</v>
      </c>
      <c r="G418" s="191">
        <v>1016</v>
      </c>
      <c r="H418" s="189">
        <v>3623</v>
      </c>
      <c r="I418" s="190">
        <v>2289</v>
      </c>
      <c r="J418" s="187">
        <v>311</v>
      </c>
      <c r="K418" s="191">
        <v>946</v>
      </c>
      <c r="L418" s="189">
        <v>699</v>
      </c>
      <c r="M418" s="187">
        <v>3258</v>
      </c>
      <c r="N418" s="192">
        <v>1940</v>
      </c>
      <c r="O418" s="193">
        <v>4177</v>
      </c>
      <c r="P418" s="187">
        <v>1343</v>
      </c>
      <c r="Q418" s="191">
        <v>1928</v>
      </c>
      <c r="R418" s="189">
        <v>2335</v>
      </c>
      <c r="S418" s="190">
        <v>1727</v>
      </c>
      <c r="T418" s="187">
        <v>193</v>
      </c>
      <c r="U418" s="191">
        <v>1048</v>
      </c>
      <c r="V418" s="189">
        <v>805</v>
      </c>
      <c r="W418" s="190">
        <v>3151</v>
      </c>
      <c r="X418" s="187">
        <v>2016</v>
      </c>
      <c r="Y418" s="191">
        <v>1334</v>
      </c>
      <c r="Z418" s="189">
        <v>3749</v>
      </c>
      <c r="AA418" s="187">
        <v>2625</v>
      </c>
      <c r="AB418" s="162">
        <f t="shared" si="1282"/>
        <v>25048</v>
      </c>
      <c r="AC418" s="165">
        <f t="shared" si="1312"/>
        <v>25649</v>
      </c>
      <c r="AE418" s="296" t="s">
        <v>0</v>
      </c>
      <c r="AF418" s="298" t="s">
        <v>1</v>
      </c>
      <c r="AG418" s="299"/>
      <c r="AH418" s="298" t="s">
        <v>2</v>
      </c>
      <c r="AI418" s="299"/>
      <c r="AJ418" s="298" t="s">
        <v>3</v>
      </c>
      <c r="AK418" s="299"/>
      <c r="AL418" s="298" t="s">
        <v>4</v>
      </c>
      <c r="AM418" s="299"/>
      <c r="AN418" s="298" t="s">
        <v>5</v>
      </c>
      <c r="AO418" s="299"/>
      <c r="AP418" s="298" t="s">
        <v>6</v>
      </c>
      <c r="AQ418" s="299"/>
      <c r="AR418" s="298" t="s">
        <v>7</v>
      </c>
      <c r="AS418" s="299"/>
      <c r="AT418" s="298" t="s">
        <v>8</v>
      </c>
      <c r="AU418" s="299"/>
      <c r="AV418" s="298" t="s">
        <v>9</v>
      </c>
      <c r="AW418" s="299"/>
      <c r="AX418" s="298" t="s">
        <v>10</v>
      </c>
      <c r="AY418" s="299"/>
      <c r="AZ418" s="298" t="s">
        <v>11</v>
      </c>
      <c r="BA418" s="299"/>
      <c r="BB418" s="298" t="s">
        <v>12</v>
      </c>
      <c r="BC418" s="299"/>
      <c r="BD418" s="300" t="s">
        <v>40</v>
      </c>
      <c r="BE418" s="301"/>
      <c r="BF418" s="302" t="s">
        <v>41</v>
      </c>
      <c r="BG418" s="303"/>
      <c r="BI418" s="139" t="s">
        <v>22</v>
      </c>
      <c r="BJ418" s="123">
        <f t="shared" si="1313"/>
        <v>0.15039124880229959</v>
      </c>
      <c r="BK418" s="124">
        <f t="shared" si="1314"/>
        <v>4.6551522476509809E-2</v>
      </c>
      <c r="BL418" s="125">
        <f t="shared" si="1286"/>
        <v>5.5014372404982435E-2</v>
      </c>
      <c r="BM418" s="126">
        <f t="shared" si="1287"/>
        <v>3.7272408281024599E-2</v>
      </c>
      <c r="BN418" s="123">
        <f t="shared" si="1288"/>
        <v>0.11533854998403066</v>
      </c>
      <c r="BO418" s="124">
        <f t="shared" si="1289"/>
        <v>3.9611680767281374E-2</v>
      </c>
      <c r="BP418" s="125">
        <f t="shared" si="1290"/>
        <v>0.14464228680932609</v>
      </c>
      <c r="BQ418" s="126">
        <f t="shared" si="1291"/>
        <v>8.9243245350695929E-2</v>
      </c>
      <c r="BR418" s="123">
        <f t="shared" si="1292"/>
        <v>1.2416160970935803E-2</v>
      </c>
      <c r="BS418" s="124">
        <f t="shared" si="1293"/>
        <v>3.6882529533315139E-2</v>
      </c>
      <c r="BT418" s="125">
        <f t="shared" si="1294"/>
        <v>2.7906419674225486E-2</v>
      </c>
      <c r="BU418" s="123">
        <f t="shared" si="1295"/>
        <v>0.12702249600374282</v>
      </c>
      <c r="BV418" s="127">
        <f t="shared" si="1296"/>
        <v>7.7451293516448416E-2</v>
      </c>
      <c r="BW418" s="128">
        <f t="shared" si="1297"/>
        <v>0.16285235291824243</v>
      </c>
      <c r="BX418" s="123">
        <f t="shared" si="1298"/>
        <v>5.3617055253912485E-2</v>
      </c>
      <c r="BY418" s="124">
        <f t="shared" si="1299"/>
        <v>7.5168622558384343E-2</v>
      </c>
      <c r="BZ418" s="125">
        <f t="shared" si="1300"/>
        <v>9.3221015649952096E-2</v>
      </c>
      <c r="CA418" s="126">
        <f t="shared" si="1301"/>
        <v>6.7332059729424146E-2</v>
      </c>
      <c r="CB418" s="123">
        <f t="shared" si="1302"/>
        <v>7.7052060044714146E-3</v>
      </c>
      <c r="CC418" s="124">
        <f t="shared" si="1303"/>
        <v>4.0859292759951656E-2</v>
      </c>
      <c r="CD418" s="125">
        <f t="shared" si="1304"/>
        <v>3.2138294474608753E-2</v>
      </c>
      <c r="CE418" s="126">
        <f t="shared" si="1305"/>
        <v>0.12285079340325158</v>
      </c>
      <c r="CF418" s="123">
        <f t="shared" si="1306"/>
        <v>8.0485467901628874E-2</v>
      </c>
      <c r="CG418" s="124">
        <f t="shared" si="1307"/>
        <v>5.2009824944442277E-2</v>
      </c>
      <c r="CH418" s="125">
        <f t="shared" si="1308"/>
        <v>0.14967262855317789</v>
      </c>
      <c r="CI418" s="123">
        <f t="shared" si="1309"/>
        <v>0.10234317127373387</v>
      </c>
      <c r="CJ418" s="129">
        <f t="shared" ref="CJ418" si="1326">AB418/AB436</f>
        <v>6.0733613950691524E-2</v>
      </c>
      <c r="CK418" s="130">
        <f t="shared" ref="CK418" si="1327">AC418/AC436</f>
        <v>6.2358684605921512E-2</v>
      </c>
    </row>
    <row r="419" spans="1:89" ht="15" thickTop="1" thickBot="1" x14ac:dyDescent="0.35">
      <c r="A419" s="131" t="s">
        <v>23</v>
      </c>
      <c r="B419" s="180">
        <v>2444</v>
      </c>
      <c r="C419" s="181">
        <v>1443</v>
      </c>
      <c r="D419" s="182">
        <v>976</v>
      </c>
      <c r="E419" s="183">
        <v>757</v>
      </c>
      <c r="F419" s="180">
        <v>2085</v>
      </c>
      <c r="G419" s="184">
        <v>857</v>
      </c>
      <c r="H419" s="182">
        <v>2750</v>
      </c>
      <c r="I419" s="183">
        <v>2084</v>
      </c>
      <c r="J419" s="180">
        <v>263</v>
      </c>
      <c r="K419" s="184">
        <v>778</v>
      </c>
      <c r="L419" s="182">
        <v>870</v>
      </c>
      <c r="M419" s="180">
        <v>2209</v>
      </c>
      <c r="N419" s="185">
        <v>1963</v>
      </c>
      <c r="O419" s="186">
        <v>3043</v>
      </c>
      <c r="P419" s="180">
        <v>1240</v>
      </c>
      <c r="Q419" s="184">
        <v>1408</v>
      </c>
      <c r="R419" s="182">
        <v>1940</v>
      </c>
      <c r="S419" s="183">
        <v>1527</v>
      </c>
      <c r="T419" s="180">
        <v>336</v>
      </c>
      <c r="U419" s="184">
        <v>672</v>
      </c>
      <c r="V419" s="182">
        <v>692</v>
      </c>
      <c r="W419" s="183">
        <v>2751</v>
      </c>
      <c r="X419" s="180">
        <v>1281</v>
      </c>
      <c r="Y419" s="184">
        <v>1061</v>
      </c>
      <c r="Z419" s="182">
        <v>3141</v>
      </c>
      <c r="AA419" s="180">
        <v>2854</v>
      </c>
      <c r="AB419" s="162">
        <f t="shared" si="1282"/>
        <v>19981</v>
      </c>
      <c r="AC419" s="165">
        <f t="shared" si="1312"/>
        <v>21444</v>
      </c>
      <c r="AE419" s="297"/>
      <c r="AF419" s="111" t="s">
        <v>14</v>
      </c>
      <c r="AG419" s="112" t="s">
        <v>15</v>
      </c>
      <c r="AH419" s="113" t="s">
        <v>14</v>
      </c>
      <c r="AI419" s="114" t="s">
        <v>15</v>
      </c>
      <c r="AJ419" s="111" t="s">
        <v>14</v>
      </c>
      <c r="AK419" s="112" t="s">
        <v>15</v>
      </c>
      <c r="AL419" s="113" t="s">
        <v>14</v>
      </c>
      <c r="AM419" s="114" t="s">
        <v>15</v>
      </c>
      <c r="AN419" s="111" t="s">
        <v>14</v>
      </c>
      <c r="AO419" s="112" t="s">
        <v>15</v>
      </c>
      <c r="AP419" s="113" t="s">
        <v>14</v>
      </c>
      <c r="AQ419" s="111" t="s">
        <v>15</v>
      </c>
      <c r="AR419" s="115" t="s">
        <v>14</v>
      </c>
      <c r="AS419" s="116" t="s">
        <v>15</v>
      </c>
      <c r="AT419" s="111" t="s">
        <v>14</v>
      </c>
      <c r="AU419" s="112" t="s">
        <v>15</v>
      </c>
      <c r="AV419" s="113" t="s">
        <v>14</v>
      </c>
      <c r="AW419" s="114" t="s">
        <v>15</v>
      </c>
      <c r="AX419" s="111" t="s">
        <v>14</v>
      </c>
      <c r="AY419" s="112" t="s">
        <v>15</v>
      </c>
      <c r="AZ419" s="113" t="s">
        <v>14</v>
      </c>
      <c r="BA419" s="114" t="s">
        <v>15</v>
      </c>
      <c r="BB419" s="111" t="s">
        <v>14</v>
      </c>
      <c r="BC419" s="112" t="s">
        <v>15</v>
      </c>
      <c r="BD419" s="26" t="s">
        <v>14</v>
      </c>
      <c r="BE419" s="117" t="s">
        <v>15</v>
      </c>
      <c r="BF419" s="168" t="s">
        <v>14</v>
      </c>
      <c r="BG419" s="169" t="s">
        <v>15</v>
      </c>
      <c r="BI419" s="131" t="s">
        <v>23</v>
      </c>
      <c r="BJ419" s="123">
        <f t="shared" si="1313"/>
        <v>0.12231620039037085</v>
      </c>
      <c r="BK419" s="124">
        <f t="shared" si="1314"/>
        <v>6.7291550083939569E-2</v>
      </c>
      <c r="BL419" s="125">
        <f t="shared" si="1286"/>
        <v>4.8846404083879684E-2</v>
      </c>
      <c r="BM419" s="126">
        <f t="shared" si="1287"/>
        <v>3.5301249766834547E-2</v>
      </c>
      <c r="BN419" s="123">
        <f t="shared" si="1288"/>
        <v>0.10434913167509134</v>
      </c>
      <c r="BO419" s="124">
        <f t="shared" si="1289"/>
        <v>3.9964558850960639E-2</v>
      </c>
      <c r="BP419" s="125">
        <f t="shared" si="1290"/>
        <v>0.13763074921175117</v>
      </c>
      <c r="BQ419" s="126">
        <f t="shared" si="1291"/>
        <v>9.7183361313187833E-2</v>
      </c>
      <c r="BR419" s="123">
        <f t="shared" si="1292"/>
        <v>1.3162504379160202E-2</v>
      </c>
      <c r="BS419" s="124">
        <f t="shared" si="1293"/>
        <v>3.6280544674501029E-2</v>
      </c>
      <c r="BT419" s="125">
        <f t="shared" si="1294"/>
        <v>4.3541364296081277E-2</v>
      </c>
      <c r="BU419" s="123">
        <f t="shared" si="1295"/>
        <v>0.10301249766834546</v>
      </c>
      <c r="BV419" s="127">
        <f t="shared" si="1296"/>
        <v>9.8243331164606373E-2</v>
      </c>
      <c r="BW419" s="128">
        <f t="shared" si="1297"/>
        <v>0.14190449542995709</v>
      </c>
      <c r="BX419" s="123">
        <f t="shared" si="1298"/>
        <v>6.2058956008207794E-2</v>
      </c>
      <c r="BY419" s="124">
        <f t="shared" si="1299"/>
        <v>6.5659391904495434E-2</v>
      </c>
      <c r="BZ419" s="125">
        <f t="shared" si="1300"/>
        <v>9.7092237625744454E-2</v>
      </c>
      <c r="CA419" s="126">
        <f t="shared" si="1301"/>
        <v>7.1208729714605484E-2</v>
      </c>
      <c r="CB419" s="123">
        <f t="shared" si="1302"/>
        <v>1.6815975176417596E-2</v>
      </c>
      <c r="CC419" s="124">
        <f t="shared" si="1303"/>
        <v>3.1337437045327363E-2</v>
      </c>
      <c r="CD419" s="125">
        <f t="shared" si="1304"/>
        <v>3.4632901256193387E-2</v>
      </c>
      <c r="CE419" s="126">
        <f t="shared" si="1305"/>
        <v>0.12828763290430889</v>
      </c>
      <c r="CF419" s="123">
        <f t="shared" si="1306"/>
        <v>6.4110905360092091E-2</v>
      </c>
      <c r="CG419" s="124">
        <f t="shared" si="1307"/>
        <v>4.9477709382577874E-2</v>
      </c>
      <c r="CH419" s="125">
        <f t="shared" si="1308"/>
        <v>0.1571993393724038</v>
      </c>
      <c r="CI419" s="123">
        <f t="shared" si="1309"/>
        <v>0.13309084126095877</v>
      </c>
      <c r="CJ419" s="129">
        <f t="shared" ref="CJ419" si="1328">AB419/AB436</f>
        <v>4.8447714003064808E-2</v>
      </c>
      <c r="CK419" s="130">
        <f t="shared" ref="CK419" si="1329">AC419/AC436</f>
        <v>5.2135351580544304E-2</v>
      </c>
    </row>
    <row r="420" spans="1:89" ht="13.8" thickTop="1" x14ac:dyDescent="0.25">
      <c r="A420" s="139" t="s">
        <v>24</v>
      </c>
      <c r="B420" s="194">
        <v>2127</v>
      </c>
      <c r="C420" s="188">
        <v>1528</v>
      </c>
      <c r="D420" s="189">
        <v>989</v>
      </c>
      <c r="E420" s="190">
        <v>784</v>
      </c>
      <c r="F420" s="187">
        <v>1846</v>
      </c>
      <c r="G420" s="191">
        <v>937</v>
      </c>
      <c r="H420" s="189">
        <v>2546</v>
      </c>
      <c r="I420" s="190">
        <v>2164</v>
      </c>
      <c r="J420" s="187">
        <v>312</v>
      </c>
      <c r="K420" s="191">
        <v>535</v>
      </c>
      <c r="L420" s="189">
        <v>944</v>
      </c>
      <c r="M420" s="187">
        <v>1797</v>
      </c>
      <c r="N420" s="192">
        <v>2025</v>
      </c>
      <c r="O420" s="195">
        <v>2477</v>
      </c>
      <c r="P420" s="187">
        <v>1437</v>
      </c>
      <c r="Q420" s="191">
        <v>1057</v>
      </c>
      <c r="R420" s="189">
        <v>1926</v>
      </c>
      <c r="S420" s="190">
        <v>1505</v>
      </c>
      <c r="T420" s="187">
        <v>259</v>
      </c>
      <c r="U420" s="191">
        <v>473</v>
      </c>
      <c r="V420" s="189">
        <v>867</v>
      </c>
      <c r="W420" s="196">
        <v>2411</v>
      </c>
      <c r="X420" s="187">
        <v>1249</v>
      </c>
      <c r="Y420" s="191">
        <v>724</v>
      </c>
      <c r="Z420" s="189">
        <v>3135</v>
      </c>
      <c r="AA420" s="187">
        <v>3121</v>
      </c>
      <c r="AB420" s="162">
        <f t="shared" si="1282"/>
        <v>19662</v>
      </c>
      <c r="AC420" s="165">
        <f t="shared" si="1312"/>
        <v>19513</v>
      </c>
      <c r="AE420" s="254" t="str">
        <f>$AE$17</f>
        <v>17:00 - 17:59</v>
      </c>
      <c r="AF420" s="120">
        <f t="shared" ref="AF420:AO421" si="1330">SUMIF($A$9:$A$32,$AE420,B$412:B$435)</f>
        <v>2302</v>
      </c>
      <c r="AG420" s="177">
        <f t="shared" si="1330"/>
        <v>4548</v>
      </c>
      <c r="AH420" s="121">
        <f t="shared" si="1330"/>
        <v>1770</v>
      </c>
      <c r="AI420" s="172">
        <f t="shared" si="1330"/>
        <v>1526</v>
      </c>
      <c r="AJ420" s="120">
        <f t="shared" si="1330"/>
        <v>1822</v>
      </c>
      <c r="AK420" s="122">
        <f t="shared" si="1330"/>
        <v>2874</v>
      </c>
      <c r="AL420" s="121">
        <f t="shared" si="1330"/>
        <v>3173</v>
      </c>
      <c r="AM420" s="172">
        <f t="shared" si="1330"/>
        <v>5130</v>
      </c>
      <c r="AN420" s="120">
        <f t="shared" si="1330"/>
        <v>1328</v>
      </c>
      <c r="AO420" s="122">
        <f t="shared" si="1330"/>
        <v>361</v>
      </c>
      <c r="AP420" s="121">
        <f t="shared" ref="AP420:AY421" si="1331">SUMIF($A$9:$A$32,$AE420,L$412:L$435)</f>
        <v>3797</v>
      </c>
      <c r="AQ420" s="120">
        <f t="shared" si="1331"/>
        <v>1000</v>
      </c>
      <c r="AR420" s="171">
        <f t="shared" si="1331"/>
        <v>4969</v>
      </c>
      <c r="AS420" s="173">
        <f t="shared" si="1331"/>
        <v>2780</v>
      </c>
      <c r="AT420" s="120">
        <f t="shared" si="1331"/>
        <v>2406</v>
      </c>
      <c r="AU420" s="122">
        <f t="shared" si="1331"/>
        <v>2114</v>
      </c>
      <c r="AV420" s="121">
        <f t="shared" si="1331"/>
        <v>2360</v>
      </c>
      <c r="AW420" s="172">
        <f t="shared" si="1331"/>
        <v>3338</v>
      </c>
      <c r="AX420" s="120">
        <f t="shared" si="1331"/>
        <v>1788</v>
      </c>
      <c r="AY420" s="122">
        <f t="shared" si="1331"/>
        <v>323</v>
      </c>
      <c r="AZ420" s="121">
        <f t="shared" ref="AZ420:BE421" si="1332">SUMIF($A$9:$A$32,$AE420,V$412:V$435)</f>
        <v>3930</v>
      </c>
      <c r="BA420" s="172">
        <f t="shared" si="1332"/>
        <v>2289</v>
      </c>
      <c r="BB420" s="120">
        <f t="shared" si="1332"/>
        <v>2635</v>
      </c>
      <c r="BC420" s="122">
        <f t="shared" si="1332"/>
        <v>875</v>
      </c>
      <c r="BD420" s="21">
        <f t="shared" si="1332"/>
        <v>3671</v>
      </c>
      <c r="BE420" s="176">
        <f t="shared" si="1332"/>
        <v>5591</v>
      </c>
      <c r="BF420" s="162">
        <f>AF420+AH420+AJ420+AL420+AN420+AP420+AR420+AT420+AV420+AX420+AZ420+BB420+BD420</f>
        <v>35951</v>
      </c>
      <c r="BG420" s="163">
        <f>AG420+AI420+AK420+AM420+AO420+AQ420+AS420+AU420+AW420+AY420+BA420+BC420+BE420</f>
        <v>32749</v>
      </c>
      <c r="BI420" s="139" t="s">
        <v>24</v>
      </c>
      <c r="BJ420" s="123">
        <f t="shared" si="1313"/>
        <v>0.10817821177906622</v>
      </c>
      <c r="BK420" s="124">
        <f t="shared" si="1314"/>
        <v>7.8306769845743862E-2</v>
      </c>
      <c r="BL420" s="125">
        <f t="shared" si="1286"/>
        <v>5.0300071203336384E-2</v>
      </c>
      <c r="BM420" s="126">
        <f t="shared" si="1287"/>
        <v>4.0178342643365964E-2</v>
      </c>
      <c r="BN420" s="123">
        <f t="shared" si="1288"/>
        <v>9.3886684976096021E-2</v>
      </c>
      <c r="BO420" s="124">
        <f t="shared" si="1289"/>
        <v>4.8019269205145286E-2</v>
      </c>
      <c r="BP420" s="125">
        <f t="shared" si="1290"/>
        <v>0.12948835316854848</v>
      </c>
      <c r="BQ420" s="126">
        <f t="shared" si="1291"/>
        <v>0.11090042535745401</v>
      </c>
      <c r="BR420" s="123">
        <f t="shared" si="1292"/>
        <v>1.5868172108635947E-2</v>
      </c>
      <c r="BS420" s="124">
        <f t="shared" si="1293"/>
        <v>2.7417619023215292E-2</v>
      </c>
      <c r="BT420" s="125">
        <f t="shared" si="1294"/>
        <v>4.8011392533821584E-2</v>
      </c>
      <c r="BU420" s="123">
        <f t="shared" si="1295"/>
        <v>9.2092451186388563E-2</v>
      </c>
      <c r="BV420" s="127">
        <f t="shared" si="1296"/>
        <v>0.10299054012816601</v>
      </c>
      <c r="BW420" s="128">
        <f t="shared" si="1297"/>
        <v>0.12694101368318556</v>
      </c>
      <c r="BX420" s="123">
        <f t="shared" si="1298"/>
        <v>7.3085138846505956E-2</v>
      </c>
      <c r="BY420" s="124">
        <f t="shared" si="1299"/>
        <v>5.4169015528109467E-2</v>
      </c>
      <c r="BZ420" s="125">
        <f t="shared" si="1300"/>
        <v>9.7955447055233444E-2</v>
      </c>
      <c r="CA420" s="126">
        <f t="shared" si="1301"/>
        <v>7.7128068467175723E-2</v>
      </c>
      <c r="CB420" s="123">
        <f t="shared" si="1302"/>
        <v>1.3172617231207405E-2</v>
      </c>
      <c r="CC420" s="124">
        <f t="shared" si="1303"/>
        <v>2.42402500896838E-2</v>
      </c>
      <c r="CD420" s="125">
        <f t="shared" si="1304"/>
        <v>4.4095209032651815E-2</v>
      </c>
      <c r="CE420" s="126">
        <f t="shared" si="1305"/>
        <v>0.12355865320555527</v>
      </c>
      <c r="CF420" s="123">
        <f t="shared" si="1306"/>
        <v>6.3523547960533014E-2</v>
      </c>
      <c r="CG420" s="124">
        <f t="shared" si="1307"/>
        <v>3.7103469481883873E-2</v>
      </c>
      <c r="CH420" s="125">
        <f t="shared" si="1308"/>
        <v>0.15944461397619775</v>
      </c>
      <c r="CI420" s="123">
        <f t="shared" si="1309"/>
        <v>0.15994465228309332</v>
      </c>
      <c r="CJ420" s="129">
        <f t="shared" ref="CJ420" si="1333">AB420/AB436</f>
        <v>4.7674238162667547E-2</v>
      </c>
      <c r="CK420" s="130">
        <f t="shared" ref="CK420" si="1334">AC420/AC436</f>
        <v>4.7440641456405572E-2</v>
      </c>
    </row>
    <row r="421" spans="1:89" x14ac:dyDescent="0.25">
      <c r="A421" s="131" t="s">
        <v>25</v>
      </c>
      <c r="B421" s="197">
        <v>1982</v>
      </c>
      <c r="C421" s="181">
        <v>1569</v>
      </c>
      <c r="D421" s="182">
        <v>847</v>
      </c>
      <c r="E421" s="183">
        <v>745</v>
      </c>
      <c r="F421" s="180">
        <v>1484</v>
      </c>
      <c r="G421" s="184">
        <v>869</v>
      </c>
      <c r="H421" s="182">
        <v>2569</v>
      </c>
      <c r="I421" s="183">
        <v>2253</v>
      </c>
      <c r="J421" s="180">
        <v>357</v>
      </c>
      <c r="K421" s="181">
        <v>399</v>
      </c>
      <c r="L421" s="182">
        <v>927</v>
      </c>
      <c r="M421" s="180">
        <v>1675</v>
      </c>
      <c r="N421" s="185">
        <v>1773</v>
      </c>
      <c r="O421" s="198">
        <v>2360</v>
      </c>
      <c r="P421" s="180">
        <v>1512</v>
      </c>
      <c r="Q421" s="181">
        <v>1014</v>
      </c>
      <c r="R421" s="182">
        <v>1634</v>
      </c>
      <c r="S421" s="183">
        <v>1524</v>
      </c>
      <c r="T421" s="189">
        <v>312</v>
      </c>
      <c r="U421" s="180">
        <v>487</v>
      </c>
      <c r="V421" s="182">
        <v>1014</v>
      </c>
      <c r="W421" s="199">
        <v>1924</v>
      </c>
      <c r="X421" s="180">
        <v>1234</v>
      </c>
      <c r="Y421" s="184">
        <v>681</v>
      </c>
      <c r="Z421" s="182">
        <v>2874</v>
      </c>
      <c r="AA421" s="180">
        <v>3020</v>
      </c>
      <c r="AB421" s="162">
        <f t="shared" si="1282"/>
        <v>18519</v>
      </c>
      <c r="AC421" s="165">
        <f t="shared" si="1312"/>
        <v>18520</v>
      </c>
      <c r="AE421" s="256" t="str">
        <f>$AE$18</f>
        <v>18:00 - 18:59</v>
      </c>
      <c r="AF421" s="120">
        <f t="shared" si="1330"/>
        <v>2200</v>
      </c>
      <c r="AG421" s="181">
        <f t="shared" si="1330"/>
        <v>4601</v>
      </c>
      <c r="AH421" s="182">
        <f t="shared" si="1330"/>
        <v>1309</v>
      </c>
      <c r="AI421" s="183">
        <f t="shared" si="1330"/>
        <v>1767</v>
      </c>
      <c r="AJ421" s="180">
        <f t="shared" si="1330"/>
        <v>1452</v>
      </c>
      <c r="AK421" s="184">
        <f t="shared" si="1330"/>
        <v>3360</v>
      </c>
      <c r="AL421" s="182">
        <f t="shared" si="1330"/>
        <v>3118</v>
      </c>
      <c r="AM421" s="183">
        <f t="shared" si="1330"/>
        <v>5836</v>
      </c>
      <c r="AN421" s="180">
        <f t="shared" si="1330"/>
        <v>910</v>
      </c>
      <c r="AO421" s="184">
        <f t="shared" si="1330"/>
        <v>356</v>
      </c>
      <c r="AP421" s="182">
        <f t="shared" si="1331"/>
        <v>3801</v>
      </c>
      <c r="AQ421" s="180">
        <f t="shared" si="1331"/>
        <v>1132</v>
      </c>
      <c r="AR421" s="185">
        <f t="shared" si="1331"/>
        <v>5137</v>
      </c>
      <c r="AS421" s="186">
        <f t="shared" si="1331"/>
        <v>3038</v>
      </c>
      <c r="AT421" s="180">
        <f t="shared" si="1331"/>
        <v>2352</v>
      </c>
      <c r="AU421" s="184">
        <f t="shared" si="1331"/>
        <v>2558</v>
      </c>
      <c r="AV421" s="182">
        <f t="shared" si="1331"/>
        <v>2304</v>
      </c>
      <c r="AW421" s="183">
        <f t="shared" si="1331"/>
        <v>3662</v>
      </c>
      <c r="AX421" s="180">
        <f t="shared" si="1331"/>
        <v>1840</v>
      </c>
      <c r="AY421" s="184">
        <f t="shared" si="1331"/>
        <v>387</v>
      </c>
      <c r="AZ421" s="182">
        <f t="shared" si="1332"/>
        <v>4260</v>
      </c>
      <c r="BA421" s="183">
        <f t="shared" si="1332"/>
        <v>2362</v>
      </c>
      <c r="BB421" s="180">
        <f t="shared" si="1332"/>
        <v>2858</v>
      </c>
      <c r="BC421" s="184">
        <f t="shared" si="1332"/>
        <v>1027</v>
      </c>
      <c r="BD421" s="182">
        <f t="shared" si="1332"/>
        <v>3918</v>
      </c>
      <c r="BE421" s="180">
        <f t="shared" si="1332"/>
        <v>6410</v>
      </c>
      <c r="BF421" s="164">
        <f>SUM(AF421,AH421,AJ421,AL421,AN421,AP421,AR421,AT421,AV421,AX421,AZ421,BB421,BD421)</f>
        <v>35459</v>
      </c>
      <c r="BG421" s="165">
        <f>SUM(AG421,AI421,AK421,AM421,AO421,AQ421,AS421,AU421,AW421,AY421,BA421,BC421,BE421)</f>
        <v>36496</v>
      </c>
      <c r="BI421" s="131" t="s">
        <v>25</v>
      </c>
      <c r="BJ421" s="123">
        <f t="shared" si="1313"/>
        <v>0.10702521734434904</v>
      </c>
      <c r="BK421" s="124">
        <f t="shared" si="1314"/>
        <v>8.4719222462203023E-2</v>
      </c>
      <c r="BL421" s="125">
        <f t="shared" si="1286"/>
        <v>4.5736810842918085E-2</v>
      </c>
      <c r="BM421" s="126">
        <f t="shared" si="1287"/>
        <v>4.0226781857451405E-2</v>
      </c>
      <c r="BN421" s="123">
        <f t="shared" si="1288"/>
        <v>8.0133916518170534E-2</v>
      </c>
      <c r="BO421" s="124">
        <f t="shared" si="1289"/>
        <v>4.6922246220302374E-2</v>
      </c>
      <c r="BP421" s="125">
        <f t="shared" si="1290"/>
        <v>0.13872239321777632</v>
      </c>
      <c r="BQ421" s="126">
        <f t="shared" si="1291"/>
        <v>0.12165226781857451</v>
      </c>
      <c r="BR421" s="123">
        <f t="shared" si="1292"/>
        <v>1.9277498785031589E-2</v>
      </c>
      <c r="BS421" s="124">
        <f t="shared" si="1293"/>
        <v>2.1544276457883368E-2</v>
      </c>
      <c r="BT421" s="125">
        <f t="shared" si="1294"/>
        <v>5.0056698525838328E-2</v>
      </c>
      <c r="BU421" s="123">
        <f t="shared" si="1295"/>
        <v>9.0442764578833698E-2</v>
      </c>
      <c r="BV421" s="127">
        <f t="shared" si="1296"/>
        <v>9.5739510772719916E-2</v>
      </c>
      <c r="BW421" s="128">
        <f t="shared" si="1297"/>
        <v>0.12742980561555076</v>
      </c>
      <c r="BX421" s="123">
        <f t="shared" si="1298"/>
        <v>8.1645877207192616E-2</v>
      </c>
      <c r="BY421" s="124">
        <f t="shared" si="1299"/>
        <v>5.475161987041037E-2</v>
      </c>
      <c r="BZ421" s="125">
        <f t="shared" si="1300"/>
        <v>8.8233705923645989E-2</v>
      </c>
      <c r="CA421" s="126">
        <f t="shared" si="1301"/>
        <v>8.2289416846652266E-2</v>
      </c>
      <c r="CB421" s="123">
        <f t="shared" si="1302"/>
        <v>1.6847561963388952E-2</v>
      </c>
      <c r="CC421" s="124">
        <f t="shared" si="1303"/>
        <v>2.6295896328293735E-2</v>
      </c>
      <c r="CD421" s="125">
        <f t="shared" si="1304"/>
        <v>5.4754576381014095E-2</v>
      </c>
      <c r="CE421" s="126">
        <f t="shared" si="1305"/>
        <v>0.10388768898488121</v>
      </c>
      <c r="CF421" s="123">
        <f t="shared" si="1306"/>
        <v>6.6634267509044762E-2</v>
      </c>
      <c r="CG421" s="124">
        <f t="shared" si="1307"/>
        <v>3.6771058315334774E-2</v>
      </c>
      <c r="CH421" s="125">
        <f t="shared" si="1308"/>
        <v>0.15519196500890978</v>
      </c>
      <c r="CI421" s="123">
        <f t="shared" si="1309"/>
        <v>0.1630669546436285</v>
      </c>
      <c r="CJ421" s="129">
        <f t="shared" ref="CJ421" si="1335">AB421/AB436</f>
        <v>4.4902818458673596E-2</v>
      </c>
      <c r="CK421" s="130">
        <f t="shared" ref="CK421" si="1336">AC421/AC436</f>
        <v>4.5026427498213041E-2</v>
      </c>
    </row>
    <row r="422" spans="1:89" ht="13.8" thickBot="1" x14ac:dyDescent="0.3">
      <c r="A422" s="139" t="s">
        <v>26</v>
      </c>
      <c r="B422" s="194">
        <v>1640</v>
      </c>
      <c r="C422" s="188">
        <v>1597</v>
      </c>
      <c r="D422" s="189">
        <v>814</v>
      </c>
      <c r="E422" s="190">
        <v>719</v>
      </c>
      <c r="F422" s="187">
        <v>1271</v>
      </c>
      <c r="G422" s="191">
        <v>1062</v>
      </c>
      <c r="H422" s="189">
        <v>2360</v>
      </c>
      <c r="I422" s="190">
        <v>2300</v>
      </c>
      <c r="J422" s="187">
        <v>330</v>
      </c>
      <c r="K422" s="188">
        <v>379</v>
      </c>
      <c r="L422" s="189">
        <v>937</v>
      </c>
      <c r="M422" s="187">
        <v>1458</v>
      </c>
      <c r="N422" s="192">
        <v>1923</v>
      </c>
      <c r="O422" s="195">
        <v>2088</v>
      </c>
      <c r="P422" s="187">
        <v>1328</v>
      </c>
      <c r="Q422" s="188">
        <v>962</v>
      </c>
      <c r="R422" s="189">
        <v>1408</v>
      </c>
      <c r="S422" s="190">
        <v>1467</v>
      </c>
      <c r="T422" s="187">
        <v>303</v>
      </c>
      <c r="U422" s="191">
        <v>418</v>
      </c>
      <c r="V422" s="189">
        <v>962</v>
      </c>
      <c r="W422" s="196">
        <v>1790</v>
      </c>
      <c r="X422" s="187">
        <v>1107</v>
      </c>
      <c r="Y422" s="191">
        <v>618</v>
      </c>
      <c r="Z422" s="189">
        <v>3047</v>
      </c>
      <c r="AA422" s="187">
        <v>2988</v>
      </c>
      <c r="AB422" s="162">
        <f t="shared" si="1282"/>
        <v>17430</v>
      </c>
      <c r="AC422" s="165">
        <f t="shared" si="1312"/>
        <v>17846</v>
      </c>
      <c r="AE422" s="254"/>
      <c r="AF422" s="120"/>
      <c r="AG422" s="188"/>
      <c r="AH422" s="189"/>
      <c r="AI422" s="190"/>
      <c r="AJ422" s="187"/>
      <c r="AK422" s="191"/>
      <c r="AL422" s="189"/>
      <c r="AM422" s="190"/>
      <c r="AN422" s="187"/>
      <c r="AO422" s="191"/>
      <c r="AP422" s="189"/>
      <c r="AQ422" s="187"/>
      <c r="AR422" s="192"/>
      <c r="AS422" s="193"/>
      <c r="AT422" s="187"/>
      <c r="AU422" s="191"/>
      <c r="AV422" s="189"/>
      <c r="AW422" s="190"/>
      <c r="AX422" s="187"/>
      <c r="AY422" s="191"/>
      <c r="AZ422" s="189"/>
      <c r="BA422" s="190"/>
      <c r="BB422" s="187"/>
      <c r="BC422" s="191"/>
      <c r="BD422" s="189"/>
      <c r="BE422" s="187"/>
      <c r="BF422" s="164"/>
      <c r="BG422" s="165"/>
      <c r="BI422" s="139" t="s">
        <v>26</v>
      </c>
      <c r="BJ422" s="123">
        <f t="shared" si="1313"/>
        <v>9.4090648307515776E-2</v>
      </c>
      <c r="BK422" s="124">
        <f t="shared" si="1314"/>
        <v>8.9487840412417349E-2</v>
      </c>
      <c r="BL422" s="125">
        <f t="shared" si="1286"/>
        <v>4.6701090074584048E-2</v>
      </c>
      <c r="BM422" s="126">
        <f t="shared" si="1287"/>
        <v>4.0289140423624345E-2</v>
      </c>
      <c r="BN422" s="123">
        <f t="shared" si="1288"/>
        <v>7.2920252438324729E-2</v>
      </c>
      <c r="BO422" s="124">
        <f t="shared" si="1289"/>
        <v>5.9509133699428444E-2</v>
      </c>
      <c r="BP422" s="125">
        <f t="shared" si="1290"/>
        <v>0.13539873780837636</v>
      </c>
      <c r="BQ422" s="126">
        <f t="shared" si="1291"/>
        <v>0.12888042138294295</v>
      </c>
      <c r="BR422" s="123">
        <f t="shared" si="1292"/>
        <v>1.8932874354561102E-2</v>
      </c>
      <c r="BS422" s="124">
        <f t="shared" si="1293"/>
        <v>2.1237252045276253E-2</v>
      </c>
      <c r="BT422" s="125">
        <f t="shared" si="1294"/>
        <v>5.3757888697647735E-2</v>
      </c>
      <c r="BU422" s="123">
        <f t="shared" si="1295"/>
        <v>8.1698980163622106E-2</v>
      </c>
      <c r="BV422" s="127">
        <f t="shared" si="1296"/>
        <v>0.11032702237521515</v>
      </c>
      <c r="BW422" s="128">
        <f t="shared" si="1297"/>
        <v>0.11700100862938474</v>
      </c>
      <c r="BX422" s="123">
        <f t="shared" si="1298"/>
        <v>7.6190476190476197E-2</v>
      </c>
      <c r="BY422" s="124">
        <f t="shared" si="1299"/>
        <v>5.3905637117561356E-2</v>
      </c>
      <c r="BZ422" s="125">
        <f t="shared" si="1300"/>
        <v>8.078026391279404E-2</v>
      </c>
      <c r="CA422" s="126">
        <f t="shared" si="1301"/>
        <v>8.2203294855990136E-2</v>
      </c>
      <c r="CB422" s="123">
        <f t="shared" si="1302"/>
        <v>1.7383820998278829E-2</v>
      </c>
      <c r="CC422" s="124">
        <f t="shared" si="1303"/>
        <v>2.3422615712204414E-2</v>
      </c>
      <c r="CD422" s="125">
        <f t="shared" si="1304"/>
        <v>5.519219736087206E-2</v>
      </c>
      <c r="CE422" s="126">
        <f t="shared" si="1305"/>
        <v>0.10030258881542083</v>
      </c>
      <c r="CF422" s="123">
        <f t="shared" si="1306"/>
        <v>6.3511187607573155E-2</v>
      </c>
      <c r="CG422" s="124">
        <f t="shared" si="1307"/>
        <v>3.4629608875938585E-2</v>
      </c>
      <c r="CH422" s="125">
        <f t="shared" si="1308"/>
        <v>0.17481353987378084</v>
      </c>
      <c r="CI422" s="123">
        <f t="shared" si="1309"/>
        <v>0.16743247786618851</v>
      </c>
      <c r="CJ422" s="129">
        <f t="shared" ref="CJ422" si="1337">AB422/AB436</f>
        <v>4.2262331969041569E-2</v>
      </c>
      <c r="CK422" s="130">
        <f t="shared" ref="CK422" si="1338">AC422/AC436</f>
        <v>4.3387776735049136E-2</v>
      </c>
    </row>
    <row r="423" spans="1:89" ht="14.4" thickTop="1" thickBot="1" x14ac:dyDescent="0.3">
      <c r="A423" s="131" t="s">
        <v>27</v>
      </c>
      <c r="B423" s="197">
        <v>1408</v>
      </c>
      <c r="C423" s="181">
        <v>1777</v>
      </c>
      <c r="D423" s="182">
        <v>675</v>
      </c>
      <c r="E423" s="183">
        <v>785</v>
      </c>
      <c r="F423" s="180">
        <v>1129</v>
      </c>
      <c r="G423" s="184">
        <v>1086</v>
      </c>
      <c r="H423" s="182">
        <v>2237</v>
      </c>
      <c r="I423" s="183">
        <v>2351</v>
      </c>
      <c r="J423" s="180">
        <v>387</v>
      </c>
      <c r="K423" s="181">
        <v>325</v>
      </c>
      <c r="L423" s="182">
        <v>1247</v>
      </c>
      <c r="M423" s="180">
        <v>1215</v>
      </c>
      <c r="N423" s="185">
        <v>1953</v>
      </c>
      <c r="O423" s="198">
        <v>1762</v>
      </c>
      <c r="P423" s="180">
        <v>1230</v>
      </c>
      <c r="Q423" s="181">
        <v>839</v>
      </c>
      <c r="R423" s="182">
        <v>1404</v>
      </c>
      <c r="S423" s="183">
        <v>1503</v>
      </c>
      <c r="T423" s="180">
        <v>389</v>
      </c>
      <c r="U423" s="184">
        <v>298</v>
      </c>
      <c r="V423" s="182">
        <v>1296</v>
      </c>
      <c r="W423" s="199">
        <v>1594</v>
      </c>
      <c r="X423" s="180">
        <v>1037</v>
      </c>
      <c r="Y423" s="184">
        <v>577</v>
      </c>
      <c r="Z423" s="182">
        <v>2526</v>
      </c>
      <c r="AA423" s="180">
        <v>2840</v>
      </c>
      <c r="AB423" s="162">
        <f t="shared" si="1282"/>
        <v>16918</v>
      </c>
      <c r="AC423" s="165">
        <f t="shared" si="1312"/>
        <v>16952</v>
      </c>
      <c r="AE423" s="251" t="s">
        <v>13</v>
      </c>
      <c r="AF423" s="14">
        <f t="shared" ref="AF423:BG423" si="1339">SUM(AF420:AF422)</f>
        <v>4502</v>
      </c>
      <c r="AG423" s="1">
        <f t="shared" si="1339"/>
        <v>9149</v>
      </c>
      <c r="AH423" s="14">
        <f t="shared" si="1339"/>
        <v>3079</v>
      </c>
      <c r="AI423" s="1">
        <f t="shared" si="1339"/>
        <v>3293</v>
      </c>
      <c r="AJ423" s="14">
        <f t="shared" si="1339"/>
        <v>3274</v>
      </c>
      <c r="AK423" s="1">
        <f t="shared" si="1339"/>
        <v>6234</v>
      </c>
      <c r="AL423" s="14">
        <f t="shared" si="1339"/>
        <v>6291</v>
      </c>
      <c r="AM423" s="1">
        <f t="shared" si="1339"/>
        <v>10966</v>
      </c>
      <c r="AN423" s="14">
        <f t="shared" si="1339"/>
        <v>2238</v>
      </c>
      <c r="AO423" s="1">
        <f t="shared" si="1339"/>
        <v>717</v>
      </c>
      <c r="AP423" s="14">
        <f t="shared" si="1339"/>
        <v>7598</v>
      </c>
      <c r="AQ423" s="1">
        <f t="shared" si="1339"/>
        <v>2132</v>
      </c>
      <c r="AR423" s="14">
        <f t="shared" si="1339"/>
        <v>10106</v>
      </c>
      <c r="AS423" s="1">
        <f t="shared" si="1339"/>
        <v>5818</v>
      </c>
      <c r="AT423" s="14">
        <f t="shared" si="1339"/>
        <v>4758</v>
      </c>
      <c r="AU423" s="1">
        <f t="shared" si="1339"/>
        <v>4672</v>
      </c>
      <c r="AV423" s="14">
        <f t="shared" si="1339"/>
        <v>4664</v>
      </c>
      <c r="AW423" s="1">
        <f t="shared" si="1339"/>
        <v>7000</v>
      </c>
      <c r="AX423" s="14">
        <f t="shared" si="1339"/>
        <v>3628</v>
      </c>
      <c r="AY423" s="1">
        <f t="shared" si="1339"/>
        <v>710</v>
      </c>
      <c r="AZ423" s="14">
        <f t="shared" si="1339"/>
        <v>8190</v>
      </c>
      <c r="BA423" s="1">
        <f t="shared" si="1339"/>
        <v>4651</v>
      </c>
      <c r="BB423" s="14">
        <f t="shared" si="1339"/>
        <v>5493</v>
      </c>
      <c r="BC423" s="1">
        <f t="shared" si="1339"/>
        <v>1902</v>
      </c>
      <c r="BD423" s="14">
        <f t="shared" si="1339"/>
        <v>7589</v>
      </c>
      <c r="BE423" s="1">
        <f t="shared" si="1339"/>
        <v>12001</v>
      </c>
      <c r="BF423" s="166">
        <f t="shared" si="1339"/>
        <v>71410</v>
      </c>
      <c r="BG423" s="167">
        <f t="shared" si="1339"/>
        <v>69245</v>
      </c>
      <c r="BI423" s="131" t="s">
        <v>27</v>
      </c>
      <c r="BJ423" s="123">
        <f t="shared" si="1313"/>
        <v>8.3224967490247076E-2</v>
      </c>
      <c r="BK423" s="124">
        <f t="shared" si="1314"/>
        <v>0.10482538933459179</v>
      </c>
      <c r="BL423" s="125">
        <f t="shared" si="1286"/>
        <v>3.9898333136304524E-2</v>
      </c>
      <c r="BM423" s="126">
        <f t="shared" si="1287"/>
        <v>4.630722038697499E-2</v>
      </c>
      <c r="BN423" s="123">
        <f t="shared" si="1288"/>
        <v>6.6733656460574539E-2</v>
      </c>
      <c r="BO423" s="124">
        <f t="shared" si="1289"/>
        <v>6.406323737612081E-2</v>
      </c>
      <c r="BP423" s="125">
        <f t="shared" si="1290"/>
        <v>0.13222603144579737</v>
      </c>
      <c r="BQ423" s="126">
        <f t="shared" si="1291"/>
        <v>0.13868570080226522</v>
      </c>
      <c r="BR423" s="123">
        <f t="shared" si="1292"/>
        <v>2.2875044331481263E-2</v>
      </c>
      <c r="BS423" s="124">
        <f t="shared" si="1293"/>
        <v>1.9171779141104295E-2</v>
      </c>
      <c r="BT423" s="125">
        <f t="shared" si="1294"/>
        <v>7.37084761792174E-2</v>
      </c>
      <c r="BU423" s="123">
        <f t="shared" si="1295"/>
        <v>7.1672958942897588E-2</v>
      </c>
      <c r="BV423" s="127">
        <f t="shared" si="1296"/>
        <v>0.11543917720770777</v>
      </c>
      <c r="BW423" s="128">
        <f t="shared" si="1297"/>
        <v>0.10394053798961775</v>
      </c>
      <c r="BX423" s="123">
        <f t="shared" si="1298"/>
        <v>7.2703629270599368E-2</v>
      </c>
      <c r="BY423" s="124">
        <f t="shared" si="1299"/>
        <v>4.9492685228881547E-2</v>
      </c>
      <c r="BZ423" s="125">
        <f t="shared" si="1300"/>
        <v>8.2988532923513422E-2</v>
      </c>
      <c r="CA423" s="126">
        <f t="shared" si="1301"/>
        <v>8.8662104766399241E-2</v>
      </c>
      <c r="CB423" s="123">
        <f t="shared" si="1302"/>
        <v>2.299326161484809E-2</v>
      </c>
      <c r="CC423" s="124">
        <f t="shared" si="1303"/>
        <v>1.7579046720151016E-2</v>
      </c>
      <c r="CD423" s="125">
        <f t="shared" si="1304"/>
        <v>7.6604799621704689E-2</v>
      </c>
      <c r="CE423" s="126">
        <f t="shared" si="1305"/>
        <v>9.4030202925908454E-2</v>
      </c>
      <c r="CF423" s="123">
        <f t="shared" si="1306"/>
        <v>6.1295661425700435E-2</v>
      </c>
      <c r="CG423" s="124">
        <f t="shared" si="1307"/>
        <v>3.4037281736668243E-2</v>
      </c>
      <c r="CH423" s="125">
        <f t="shared" si="1308"/>
        <v>0.14930842889230406</v>
      </c>
      <c r="CI423" s="123">
        <f t="shared" si="1309"/>
        <v>0.16753185464841908</v>
      </c>
      <c r="CJ423" s="129">
        <f t="shared" ref="CJ423" si="1340">AB423/AB436</f>
        <v>4.1020891121758191E-2</v>
      </c>
      <c r="CK423" s="130">
        <f t="shared" ref="CK423" si="1341">AC423/AC436</f>
        <v>4.1214254802899974E-2</v>
      </c>
    </row>
    <row r="424" spans="1:89" ht="13.8" thickTop="1" x14ac:dyDescent="0.25">
      <c r="A424" s="139" t="s">
        <v>28</v>
      </c>
      <c r="B424" s="194">
        <v>1526</v>
      </c>
      <c r="C424" s="188">
        <v>2133</v>
      </c>
      <c r="D424" s="189">
        <v>766</v>
      </c>
      <c r="E424" s="190">
        <v>883</v>
      </c>
      <c r="F424" s="187">
        <v>1078</v>
      </c>
      <c r="G424" s="191">
        <v>1479</v>
      </c>
      <c r="H424" s="189">
        <v>2325</v>
      </c>
      <c r="I424" s="190">
        <v>2754</v>
      </c>
      <c r="J424" s="187">
        <v>491</v>
      </c>
      <c r="K424" s="188">
        <v>248</v>
      </c>
      <c r="L424" s="189">
        <v>1970</v>
      </c>
      <c r="M424" s="187">
        <v>983</v>
      </c>
      <c r="N424" s="192">
        <v>2475</v>
      </c>
      <c r="O424" s="195">
        <v>1790</v>
      </c>
      <c r="P424" s="187">
        <v>1274</v>
      </c>
      <c r="Q424" s="188">
        <v>982</v>
      </c>
      <c r="R424" s="189">
        <v>1494</v>
      </c>
      <c r="S424" s="190">
        <v>1724</v>
      </c>
      <c r="T424" s="187">
        <v>564</v>
      </c>
      <c r="U424" s="191">
        <v>255</v>
      </c>
      <c r="V424" s="189">
        <v>1749</v>
      </c>
      <c r="W424" s="196">
        <v>1556</v>
      </c>
      <c r="X424" s="187">
        <v>1302</v>
      </c>
      <c r="Y424" s="191">
        <v>534</v>
      </c>
      <c r="Z424" s="189">
        <v>2806</v>
      </c>
      <c r="AA424" s="187">
        <v>3335</v>
      </c>
      <c r="AB424" s="162">
        <f t="shared" si="1282"/>
        <v>19820</v>
      </c>
      <c r="AC424" s="165">
        <f t="shared" si="1312"/>
        <v>18656</v>
      </c>
      <c r="BI424" s="139" t="s">
        <v>28</v>
      </c>
      <c r="BJ424" s="123">
        <f t="shared" si="1313"/>
        <v>7.6992936427850656E-2</v>
      </c>
      <c r="BK424" s="124">
        <f t="shared" si="1314"/>
        <v>0.11433319039451115</v>
      </c>
      <c r="BL424" s="125">
        <f t="shared" si="1286"/>
        <v>3.8647830474268417E-2</v>
      </c>
      <c r="BM424" s="126">
        <f t="shared" si="1287"/>
        <v>4.7330617495711838E-2</v>
      </c>
      <c r="BN424" s="123">
        <f t="shared" si="1288"/>
        <v>5.4389505549949549E-2</v>
      </c>
      <c r="BO424" s="124">
        <f t="shared" si="1289"/>
        <v>7.9277444253859353E-2</v>
      </c>
      <c r="BP424" s="125">
        <f t="shared" si="1290"/>
        <v>0.11730575176589304</v>
      </c>
      <c r="BQ424" s="126">
        <f t="shared" si="1291"/>
        <v>0.14762006861063465</v>
      </c>
      <c r="BR424" s="123">
        <f t="shared" si="1292"/>
        <v>2.4772956609485367E-2</v>
      </c>
      <c r="BS424" s="124">
        <f t="shared" si="1293"/>
        <v>1.3293310463121783E-2</v>
      </c>
      <c r="BT424" s="125">
        <f t="shared" si="1294"/>
        <v>9.9394550958627648E-2</v>
      </c>
      <c r="BU424" s="123">
        <f t="shared" si="1295"/>
        <v>5.2690823327615779E-2</v>
      </c>
      <c r="BV424" s="127">
        <f t="shared" si="1296"/>
        <v>0.12487386478304743</v>
      </c>
      <c r="BW424" s="128">
        <f t="shared" si="1297"/>
        <v>9.5947684391080618E-2</v>
      </c>
      <c r="BX424" s="123">
        <f t="shared" si="1298"/>
        <v>6.4278506559031279E-2</v>
      </c>
      <c r="BY424" s="124">
        <f t="shared" si="1299"/>
        <v>5.2637221269296743E-2</v>
      </c>
      <c r="BZ424" s="125">
        <f t="shared" si="1300"/>
        <v>7.5378405650857724E-2</v>
      </c>
      <c r="CA424" s="126">
        <f t="shared" si="1301"/>
        <v>9.2409948542024015E-2</v>
      </c>
      <c r="CB424" s="123">
        <f t="shared" si="1302"/>
        <v>2.8456104944500505E-2</v>
      </c>
      <c r="CC424" s="124">
        <f t="shared" si="1303"/>
        <v>1.3668524871355061E-2</v>
      </c>
      <c r="CD424" s="125">
        <f t="shared" si="1304"/>
        <v>8.8244197780020184E-2</v>
      </c>
      <c r="CE424" s="126">
        <f t="shared" si="1305"/>
        <v>8.3404802744425383E-2</v>
      </c>
      <c r="CF424" s="123">
        <f t="shared" si="1306"/>
        <v>6.5691220988900095E-2</v>
      </c>
      <c r="CG424" s="124">
        <f t="shared" si="1307"/>
        <v>2.8623499142367066E-2</v>
      </c>
      <c r="CH424" s="125">
        <f t="shared" si="1308"/>
        <v>0.1415741675075681</v>
      </c>
      <c r="CI424" s="123">
        <f t="shared" si="1309"/>
        <v>0.17876286449399656</v>
      </c>
      <c r="CJ424" s="129">
        <f t="shared" ref="CJ424" si="1342">AB424/AB436</f>
        <v>4.8057339049133903E-2</v>
      </c>
      <c r="CK424" s="130">
        <f t="shared" ref="CK424" si="1343">AC424/AC436</f>
        <v>4.5357075129949381E-2</v>
      </c>
    </row>
    <row r="425" spans="1:89" x14ac:dyDescent="0.25">
      <c r="A425" s="131" t="s">
        <v>29</v>
      </c>
      <c r="B425" s="197">
        <v>1857</v>
      </c>
      <c r="C425" s="181">
        <v>3037</v>
      </c>
      <c r="D425" s="182">
        <v>1219</v>
      </c>
      <c r="E425" s="183">
        <v>1168</v>
      </c>
      <c r="F425" s="180">
        <v>1521</v>
      </c>
      <c r="G425" s="184">
        <v>2338</v>
      </c>
      <c r="H425" s="182">
        <v>2456</v>
      </c>
      <c r="I425" s="183">
        <v>3831</v>
      </c>
      <c r="J425" s="180">
        <v>809</v>
      </c>
      <c r="K425" s="181">
        <v>256</v>
      </c>
      <c r="L425" s="182">
        <v>2740</v>
      </c>
      <c r="M425" s="180">
        <v>938</v>
      </c>
      <c r="N425" s="185">
        <v>3648</v>
      </c>
      <c r="O425" s="198">
        <v>2373</v>
      </c>
      <c r="P425" s="180">
        <v>1828</v>
      </c>
      <c r="Q425" s="181">
        <v>1345</v>
      </c>
      <c r="R425" s="182">
        <v>1827</v>
      </c>
      <c r="S425" s="183">
        <v>2444</v>
      </c>
      <c r="T425" s="180">
        <v>1176</v>
      </c>
      <c r="U425" s="184">
        <v>241</v>
      </c>
      <c r="V425" s="182">
        <v>2705</v>
      </c>
      <c r="W425" s="199">
        <v>1779</v>
      </c>
      <c r="X425" s="180">
        <v>1963</v>
      </c>
      <c r="Y425" s="184">
        <v>615</v>
      </c>
      <c r="Z425" s="182">
        <v>3380</v>
      </c>
      <c r="AA425" s="180">
        <v>3966</v>
      </c>
      <c r="AB425" s="162">
        <f t="shared" si="1282"/>
        <v>27129</v>
      </c>
      <c r="AC425" s="165">
        <f t="shared" si="1312"/>
        <v>24331</v>
      </c>
      <c r="BI425" s="131" t="s">
        <v>29</v>
      </c>
      <c r="BJ425" s="123">
        <f t="shared" si="1313"/>
        <v>6.8450735375428506E-2</v>
      </c>
      <c r="BK425" s="124">
        <f t="shared" si="1314"/>
        <v>0.12482018823722822</v>
      </c>
      <c r="BL425" s="125">
        <f t="shared" si="1286"/>
        <v>4.4933466032658777E-2</v>
      </c>
      <c r="BM425" s="126">
        <f t="shared" si="1287"/>
        <v>4.8004603181126961E-2</v>
      </c>
      <c r="BN425" s="123">
        <f t="shared" si="1288"/>
        <v>5.6065465000552914E-2</v>
      </c>
      <c r="BO425" s="124">
        <f t="shared" si="1289"/>
        <v>9.609140602523529E-2</v>
      </c>
      <c r="BP425" s="125">
        <f t="shared" si="1290"/>
        <v>9.0530428692543033E-2</v>
      </c>
      <c r="BQ425" s="126">
        <f t="shared" si="1291"/>
        <v>0.1574534544408368</v>
      </c>
      <c r="BR425" s="123">
        <f t="shared" si="1292"/>
        <v>2.9820487301411774E-2</v>
      </c>
      <c r="BS425" s="124">
        <f t="shared" si="1293"/>
        <v>1.0521556861616868E-2</v>
      </c>
      <c r="BT425" s="125">
        <f t="shared" si="1294"/>
        <v>0.1009989310332117</v>
      </c>
      <c r="BU425" s="123">
        <f t="shared" si="1295"/>
        <v>3.8551641938268051E-2</v>
      </c>
      <c r="BV425" s="127">
        <f t="shared" si="1296"/>
        <v>0.1344686497843636</v>
      </c>
      <c r="BW425" s="128">
        <f t="shared" si="1297"/>
        <v>9.7529900127409475E-2</v>
      </c>
      <c r="BX425" s="123">
        <f t="shared" si="1298"/>
        <v>6.7381768587120791E-2</v>
      </c>
      <c r="BY425" s="124">
        <f t="shared" si="1299"/>
        <v>5.5279273354979244E-2</v>
      </c>
      <c r="BZ425" s="125">
        <f t="shared" si="1300"/>
        <v>6.734490766338605E-2</v>
      </c>
      <c r="CA425" s="126">
        <f t="shared" si="1301"/>
        <v>0.10044798816324853</v>
      </c>
      <c r="CB425" s="123">
        <f t="shared" si="1302"/>
        <v>4.3348446312064581E-2</v>
      </c>
      <c r="CC425" s="124">
        <f t="shared" si="1303"/>
        <v>9.9050593892565045E-3</v>
      </c>
      <c r="CD425" s="125">
        <f t="shared" si="1304"/>
        <v>9.970879870249548E-2</v>
      </c>
      <c r="CE425" s="126">
        <f t="shared" si="1305"/>
        <v>7.3116600221939096E-2</v>
      </c>
      <c r="CF425" s="123">
        <f t="shared" si="1306"/>
        <v>7.2357993291311887E-2</v>
      </c>
      <c r="CG425" s="124">
        <f t="shared" si="1307"/>
        <v>2.5276396366774895E-2</v>
      </c>
      <c r="CH425" s="125">
        <f t="shared" si="1308"/>
        <v>0.12458992222345092</v>
      </c>
      <c r="CI425" s="123">
        <f t="shared" si="1309"/>
        <v>0.16300193169208005</v>
      </c>
      <c r="CJ425" s="129">
        <f t="shared" ref="CJ425" si="1344">AB425/AB436</f>
        <v>6.577939208193509E-2</v>
      </c>
      <c r="CK425" s="130">
        <f t="shared" ref="CK425" si="1345">AC425/AC436</f>
        <v>5.9154320057182588E-2</v>
      </c>
    </row>
    <row r="426" spans="1:89" x14ac:dyDescent="0.25">
      <c r="A426" s="139" t="s">
        <v>30</v>
      </c>
      <c r="B426" s="280">
        <v>2302</v>
      </c>
      <c r="C426" s="267">
        <v>4548</v>
      </c>
      <c r="D426" s="268">
        <v>1770</v>
      </c>
      <c r="E426" s="269">
        <v>1526</v>
      </c>
      <c r="F426" s="266">
        <v>1822</v>
      </c>
      <c r="G426" s="270">
        <v>2874</v>
      </c>
      <c r="H426" s="268">
        <v>3173</v>
      </c>
      <c r="I426" s="269">
        <v>5130</v>
      </c>
      <c r="J426" s="266">
        <v>1328</v>
      </c>
      <c r="K426" s="267">
        <v>361</v>
      </c>
      <c r="L426" s="268">
        <v>3797</v>
      </c>
      <c r="M426" s="266">
        <v>1000</v>
      </c>
      <c r="N426" s="271">
        <v>4969</v>
      </c>
      <c r="O426" s="281">
        <v>2780</v>
      </c>
      <c r="P426" s="266">
        <v>2406</v>
      </c>
      <c r="Q426" s="267">
        <v>2114</v>
      </c>
      <c r="R426" s="268">
        <v>2360</v>
      </c>
      <c r="S426" s="269">
        <v>3338</v>
      </c>
      <c r="T426" s="266">
        <v>1788</v>
      </c>
      <c r="U426" s="270">
        <v>323</v>
      </c>
      <c r="V426" s="268">
        <v>3930</v>
      </c>
      <c r="W426" s="282">
        <v>2289</v>
      </c>
      <c r="X426" s="266">
        <v>2635</v>
      </c>
      <c r="Y426" s="270">
        <v>875</v>
      </c>
      <c r="Z426" s="268">
        <v>3671</v>
      </c>
      <c r="AA426" s="266">
        <v>5591</v>
      </c>
      <c r="AB426" s="162">
        <f t="shared" si="1282"/>
        <v>35951</v>
      </c>
      <c r="AC426" s="165">
        <f t="shared" si="1312"/>
        <v>32749</v>
      </c>
      <c r="BI426" s="139" t="s">
        <v>30</v>
      </c>
      <c r="BJ426" s="123">
        <f t="shared" si="1313"/>
        <v>6.4031598564713077E-2</v>
      </c>
      <c r="BK426" s="124">
        <f t="shared" si="1314"/>
        <v>0.13887446944944884</v>
      </c>
      <c r="BL426" s="125">
        <f t="shared" si="1286"/>
        <v>4.9233679174431867E-2</v>
      </c>
      <c r="BM426" s="126">
        <f t="shared" si="1287"/>
        <v>4.6596842651684019E-2</v>
      </c>
      <c r="BN426" s="123">
        <f t="shared" si="1288"/>
        <v>5.0680092347918003E-2</v>
      </c>
      <c r="BO426" s="124">
        <f t="shared" si="1289"/>
        <v>8.7758404836788914E-2</v>
      </c>
      <c r="BP426" s="125">
        <f t="shared" si="1290"/>
        <v>8.8259019220605819E-2</v>
      </c>
      <c r="BQ426" s="126">
        <f t="shared" si="1291"/>
        <v>0.15664600445815138</v>
      </c>
      <c r="BR426" s="123">
        <f t="shared" si="1292"/>
        <v>3.6939167199799727E-2</v>
      </c>
      <c r="BS426" s="124">
        <f t="shared" si="1293"/>
        <v>1.1023237350758802E-2</v>
      </c>
      <c r="BT426" s="125">
        <f t="shared" si="1294"/>
        <v>0.10561597730243943</v>
      </c>
      <c r="BU426" s="123">
        <f t="shared" si="1295"/>
        <v>3.0535283520107485E-2</v>
      </c>
      <c r="BV426" s="127">
        <f t="shared" si="1296"/>
        <v>0.13821590498178077</v>
      </c>
      <c r="BW426" s="128">
        <f t="shared" si="1297"/>
        <v>8.4888088185898811E-2</v>
      </c>
      <c r="BX426" s="123">
        <f t="shared" si="1298"/>
        <v>6.6924424911685348E-2</v>
      </c>
      <c r="BY426" s="124">
        <f t="shared" si="1299"/>
        <v>6.4551589361507219E-2</v>
      </c>
      <c r="BZ426" s="125">
        <f t="shared" si="1300"/>
        <v>6.5644905565909156E-2</v>
      </c>
      <c r="CA426" s="126">
        <f t="shared" si="1301"/>
        <v>0.10192677639011878</v>
      </c>
      <c r="CB426" s="123">
        <f t="shared" si="1302"/>
        <v>4.9734360657561684E-2</v>
      </c>
      <c r="CC426" s="124">
        <f t="shared" si="1303"/>
        <v>9.8628965769947171E-3</v>
      </c>
      <c r="CD426" s="125">
        <f t="shared" si="1304"/>
        <v>0.10931545715000973</v>
      </c>
      <c r="CE426" s="126">
        <f t="shared" si="1305"/>
        <v>6.9895263977526031E-2</v>
      </c>
      <c r="CF426" s="123">
        <f t="shared" si="1306"/>
        <v>7.3294206002614673E-2</v>
      </c>
      <c r="CG426" s="124">
        <f t="shared" si="1307"/>
        <v>2.671837308009405E-2</v>
      </c>
      <c r="CH426" s="125">
        <f t="shared" si="1308"/>
        <v>0.10211120692053072</v>
      </c>
      <c r="CI426" s="123">
        <f t="shared" si="1309"/>
        <v>0.17072277016092094</v>
      </c>
      <c r="CJ426" s="129">
        <f t="shared" ref="CJ426" si="1346">AB426/AB436</f>
        <v>8.716999980602487E-2</v>
      </c>
      <c r="CK426" s="130">
        <f t="shared" ref="CK426" si="1347">AC426/AC436</f>
        <v>7.9620435968627376E-2</v>
      </c>
    </row>
    <row r="427" spans="1:89" x14ac:dyDescent="0.25">
      <c r="A427" s="131" t="s">
        <v>31</v>
      </c>
      <c r="B427" s="283">
        <v>2200</v>
      </c>
      <c r="C427" s="274">
        <v>4601</v>
      </c>
      <c r="D427" s="275">
        <v>1309</v>
      </c>
      <c r="E427" s="276">
        <v>1767</v>
      </c>
      <c r="F427" s="273">
        <v>1452</v>
      </c>
      <c r="G427" s="277">
        <v>3360</v>
      </c>
      <c r="H427" s="275">
        <v>3118</v>
      </c>
      <c r="I427" s="276">
        <v>5836</v>
      </c>
      <c r="J427" s="273">
        <v>910</v>
      </c>
      <c r="K427" s="274">
        <v>356</v>
      </c>
      <c r="L427" s="275">
        <v>3801</v>
      </c>
      <c r="M427" s="273">
        <v>1132</v>
      </c>
      <c r="N427" s="278">
        <v>5137</v>
      </c>
      <c r="O427" s="284">
        <v>3038</v>
      </c>
      <c r="P427" s="273">
        <v>2352</v>
      </c>
      <c r="Q427" s="274">
        <v>2558</v>
      </c>
      <c r="R427" s="275">
        <v>2304</v>
      </c>
      <c r="S427" s="276">
        <v>3662</v>
      </c>
      <c r="T427" s="273">
        <v>1840</v>
      </c>
      <c r="U427" s="277">
        <v>387</v>
      </c>
      <c r="V427" s="275">
        <v>4260</v>
      </c>
      <c r="W427" s="285">
        <v>2362</v>
      </c>
      <c r="X427" s="273">
        <v>2858</v>
      </c>
      <c r="Y427" s="277">
        <v>1027</v>
      </c>
      <c r="Z427" s="275">
        <v>3918</v>
      </c>
      <c r="AA427" s="273">
        <v>6410</v>
      </c>
      <c r="AB427" s="162">
        <f t="shared" si="1282"/>
        <v>35459</v>
      </c>
      <c r="AC427" s="165">
        <f t="shared" si="1312"/>
        <v>36496</v>
      </c>
      <c r="BI427" s="131" t="s">
        <v>31</v>
      </c>
      <c r="BJ427" s="123">
        <f t="shared" si="1313"/>
        <v>6.2043486843960632E-2</v>
      </c>
      <c r="BK427" s="124">
        <f t="shared" si="1314"/>
        <v>0.12606861025865848</v>
      </c>
      <c r="BL427" s="125">
        <f t="shared" si="1286"/>
        <v>3.6915874672156575E-2</v>
      </c>
      <c r="BM427" s="126">
        <f t="shared" si="1287"/>
        <v>4.8416264796142042E-2</v>
      </c>
      <c r="BN427" s="123">
        <f t="shared" si="1288"/>
        <v>4.0948701317014016E-2</v>
      </c>
      <c r="BO427" s="124">
        <f t="shared" si="1289"/>
        <v>9.2064883822884705E-2</v>
      </c>
      <c r="BP427" s="125">
        <f t="shared" si="1290"/>
        <v>8.7932541808849657E-2</v>
      </c>
      <c r="BQ427" s="126">
        <f t="shared" si="1291"/>
        <v>0.15990793511617712</v>
      </c>
      <c r="BR427" s="123">
        <f t="shared" si="1292"/>
        <v>2.5663442285456441E-2</v>
      </c>
      <c r="BS427" s="124">
        <f t="shared" si="1293"/>
        <v>9.7544936431389739E-3</v>
      </c>
      <c r="BT427" s="125">
        <f t="shared" si="1294"/>
        <v>0.10719422431540652</v>
      </c>
      <c r="BU427" s="123">
        <f t="shared" si="1295"/>
        <v>3.1017097764138534E-2</v>
      </c>
      <c r="BV427" s="127">
        <f t="shared" si="1296"/>
        <v>0.14487154178064807</v>
      </c>
      <c r="BW427" s="128">
        <f t="shared" si="1297"/>
        <v>8.3241999123191579E-2</v>
      </c>
      <c r="BX427" s="123">
        <f t="shared" si="1298"/>
        <v>6.633012775317973E-2</v>
      </c>
      <c r="BY427" s="124">
        <f t="shared" si="1299"/>
        <v>7.0089872862779484E-2</v>
      </c>
      <c r="BZ427" s="125">
        <f t="shared" si="1300"/>
        <v>6.4976451676584224E-2</v>
      </c>
      <c r="CA427" s="126">
        <f t="shared" si="1301"/>
        <v>0.10033976326172732</v>
      </c>
      <c r="CB427" s="123">
        <f t="shared" si="1302"/>
        <v>5.1890916269494346E-2</v>
      </c>
      <c r="CC427" s="124">
        <f t="shared" si="1303"/>
        <v>1.0603901797457255E-2</v>
      </c>
      <c r="CD427" s="125">
        <f t="shared" si="1304"/>
        <v>0.12013875179785104</v>
      </c>
      <c r="CE427" s="126">
        <f t="shared" si="1305"/>
        <v>6.4719421306444536E-2</v>
      </c>
      <c r="CF427" s="123">
        <f t="shared" si="1306"/>
        <v>8.0600129727290679E-2</v>
      </c>
      <c r="CG427" s="124">
        <f t="shared" si="1307"/>
        <v>2.8140070144673388E-2</v>
      </c>
      <c r="CH427" s="125">
        <f t="shared" si="1308"/>
        <v>0.11049380975210807</v>
      </c>
      <c r="CI427" s="123">
        <f t="shared" si="1309"/>
        <v>0.17563568610258659</v>
      </c>
      <c r="CJ427" s="129">
        <f t="shared" ref="CJ427" si="1348">AB427/AB436</f>
        <v>8.5977052741838492E-2</v>
      </c>
      <c r="CK427" s="130">
        <f t="shared" ref="CK427" si="1349">AC427/AC436</f>
        <v>8.8730264469480735E-2</v>
      </c>
    </row>
    <row r="428" spans="1:89" x14ac:dyDescent="0.25">
      <c r="A428" s="139" t="s">
        <v>32</v>
      </c>
      <c r="B428" s="194">
        <v>2466</v>
      </c>
      <c r="C428" s="188">
        <v>4100</v>
      </c>
      <c r="D428" s="189">
        <v>988</v>
      </c>
      <c r="E428" s="190">
        <v>1579</v>
      </c>
      <c r="F428" s="187">
        <v>1117</v>
      </c>
      <c r="G428" s="191">
        <v>2654</v>
      </c>
      <c r="H428" s="189">
        <v>2717</v>
      </c>
      <c r="I428" s="190">
        <v>4967</v>
      </c>
      <c r="J428" s="187">
        <v>619</v>
      </c>
      <c r="K428" s="188">
        <v>247</v>
      </c>
      <c r="L428" s="189">
        <v>2826</v>
      </c>
      <c r="M428" s="187">
        <v>1226</v>
      </c>
      <c r="N428" s="192">
        <v>3885</v>
      </c>
      <c r="O428" s="195">
        <v>2841</v>
      </c>
      <c r="P428" s="187">
        <v>1686</v>
      </c>
      <c r="Q428" s="188">
        <v>2136</v>
      </c>
      <c r="R428" s="189">
        <v>1966</v>
      </c>
      <c r="S428" s="190">
        <v>3107</v>
      </c>
      <c r="T428" s="187">
        <v>1018</v>
      </c>
      <c r="U428" s="191">
        <v>349</v>
      </c>
      <c r="V428" s="189">
        <v>3582</v>
      </c>
      <c r="W428" s="196">
        <v>2108</v>
      </c>
      <c r="X428" s="187">
        <v>1882</v>
      </c>
      <c r="Y428" s="191">
        <v>773</v>
      </c>
      <c r="Z428" s="189">
        <v>3561</v>
      </c>
      <c r="AA428" s="187">
        <v>5011</v>
      </c>
      <c r="AB428" s="162">
        <f t="shared" si="1282"/>
        <v>28313</v>
      </c>
      <c r="AC428" s="165">
        <f t="shared" si="1312"/>
        <v>31098</v>
      </c>
      <c r="BI428" s="139" t="s">
        <v>32</v>
      </c>
      <c r="BJ428" s="123">
        <f t="shared" si="1313"/>
        <v>8.7097799597358111E-2</v>
      </c>
      <c r="BK428" s="124">
        <f t="shared" si="1314"/>
        <v>0.13184127596630008</v>
      </c>
      <c r="BL428" s="125">
        <f t="shared" si="1286"/>
        <v>3.4895630982234312E-2</v>
      </c>
      <c r="BM428" s="126">
        <f t="shared" si="1287"/>
        <v>5.0774969451411668E-2</v>
      </c>
      <c r="BN428" s="123">
        <f t="shared" si="1288"/>
        <v>3.945184191007664E-2</v>
      </c>
      <c r="BO428" s="124">
        <f t="shared" si="1289"/>
        <v>8.5343108881600099E-2</v>
      </c>
      <c r="BP428" s="125">
        <f t="shared" si="1290"/>
        <v>9.5962985201144352E-2</v>
      </c>
      <c r="BQ428" s="126">
        <f t="shared" si="1291"/>
        <v>0.15972088237185672</v>
      </c>
      <c r="BR428" s="123">
        <f t="shared" si="1292"/>
        <v>2.186274856073182E-2</v>
      </c>
      <c r="BS428" s="124">
        <f t="shared" si="1293"/>
        <v>7.9426329667502734E-3</v>
      </c>
      <c r="BT428" s="125">
        <f t="shared" si="1294"/>
        <v>9.9812806837848336E-2</v>
      </c>
      <c r="BU428" s="123">
        <f t="shared" si="1295"/>
        <v>3.9423757154800954E-2</v>
      </c>
      <c r="BV428" s="127">
        <f t="shared" si="1296"/>
        <v>0.13721611980362378</v>
      </c>
      <c r="BW428" s="128">
        <f t="shared" si="1297"/>
        <v>9.1356357322014276E-2</v>
      </c>
      <c r="BX428" s="123">
        <f t="shared" si="1298"/>
        <v>5.95486172429626E-2</v>
      </c>
      <c r="BY428" s="124">
        <f t="shared" si="1299"/>
        <v>6.8686089137565118E-2</v>
      </c>
      <c r="BZ428" s="125">
        <f t="shared" si="1300"/>
        <v>6.9438067318899441E-2</v>
      </c>
      <c r="CA428" s="126">
        <f t="shared" si="1301"/>
        <v>9.9909962055437646E-2</v>
      </c>
      <c r="CB428" s="123">
        <f t="shared" si="1302"/>
        <v>3.5955214918941832E-2</v>
      </c>
      <c r="CC428" s="124">
        <f t="shared" si="1303"/>
        <v>1.1222586661521641E-2</v>
      </c>
      <c r="CD428" s="125">
        <f t="shared" si="1304"/>
        <v>0.12651432204287782</v>
      </c>
      <c r="CE428" s="126">
        <f t="shared" si="1305"/>
        <v>6.7785709691941601E-2</v>
      </c>
      <c r="CF428" s="123">
        <f t="shared" si="1306"/>
        <v>6.6471232296118385E-2</v>
      </c>
      <c r="CG428" s="124">
        <f t="shared" si="1307"/>
        <v>2.4856903980963407E-2</v>
      </c>
      <c r="CH428" s="125">
        <f t="shared" si="1308"/>
        <v>0.12577261328718256</v>
      </c>
      <c r="CI428" s="123">
        <f t="shared" si="1309"/>
        <v>0.16113576435783653</v>
      </c>
      <c r="CJ428" s="129">
        <f t="shared" ref="CJ428" si="1350">AB428/AB436</f>
        <v>6.8650224041277907E-2</v>
      </c>
      <c r="CK428" s="130">
        <f t="shared" ref="CK428" si="1351">AC428/AC436</f>
        <v>7.5606470968651682E-2</v>
      </c>
    </row>
    <row r="429" spans="1:89" x14ac:dyDescent="0.25">
      <c r="A429" s="131" t="s">
        <v>33</v>
      </c>
      <c r="B429" s="197">
        <v>2296</v>
      </c>
      <c r="C429" s="181">
        <v>2545</v>
      </c>
      <c r="D429" s="182">
        <v>755</v>
      </c>
      <c r="E429" s="183">
        <v>1220</v>
      </c>
      <c r="F429" s="180">
        <v>1250</v>
      </c>
      <c r="G429" s="184">
        <v>2083</v>
      </c>
      <c r="H429" s="182">
        <v>2390</v>
      </c>
      <c r="I429" s="183">
        <v>3609</v>
      </c>
      <c r="J429" s="180">
        <v>496</v>
      </c>
      <c r="K429" s="181">
        <v>148</v>
      </c>
      <c r="L429" s="182">
        <v>1921</v>
      </c>
      <c r="M429" s="180">
        <v>1284</v>
      </c>
      <c r="N429" s="185">
        <v>2634</v>
      </c>
      <c r="O429" s="198">
        <v>2575</v>
      </c>
      <c r="P429" s="180">
        <v>1096</v>
      </c>
      <c r="Q429" s="181">
        <v>1798</v>
      </c>
      <c r="R429" s="182">
        <v>1388</v>
      </c>
      <c r="S429" s="183">
        <v>2268</v>
      </c>
      <c r="T429" s="180">
        <v>549</v>
      </c>
      <c r="U429" s="184">
        <v>355</v>
      </c>
      <c r="V429" s="182">
        <v>2459</v>
      </c>
      <c r="W429" s="199">
        <v>1808</v>
      </c>
      <c r="X429" s="180">
        <v>1135</v>
      </c>
      <c r="Y429" s="184">
        <v>662</v>
      </c>
      <c r="Z429" s="182">
        <v>2573</v>
      </c>
      <c r="AA429" s="180">
        <v>3443</v>
      </c>
      <c r="AB429" s="162">
        <f t="shared" si="1282"/>
        <v>20942</v>
      </c>
      <c r="AC429" s="165">
        <f t="shared" si="1312"/>
        <v>23798</v>
      </c>
      <c r="BI429" s="131" t="s">
        <v>33</v>
      </c>
      <c r="BJ429" s="123">
        <f t="shared" si="1313"/>
        <v>0.10963613790468914</v>
      </c>
      <c r="BK429" s="124">
        <f t="shared" si="1314"/>
        <v>0.10694175981174889</v>
      </c>
      <c r="BL429" s="125">
        <f t="shared" si="1286"/>
        <v>3.6051953013083754E-2</v>
      </c>
      <c r="BM429" s="126">
        <f t="shared" si="1287"/>
        <v>5.1264812169089839E-2</v>
      </c>
      <c r="BN429" s="123">
        <f t="shared" si="1288"/>
        <v>5.9688663928946617E-2</v>
      </c>
      <c r="BO429" s="124">
        <f t="shared" si="1289"/>
        <v>8.7528363728044373E-2</v>
      </c>
      <c r="BP429" s="125">
        <f t="shared" si="1290"/>
        <v>0.11412472543214593</v>
      </c>
      <c r="BQ429" s="126">
        <f t="shared" si="1291"/>
        <v>0.15165139927725019</v>
      </c>
      <c r="BR429" s="123">
        <f t="shared" si="1292"/>
        <v>2.3684461847006018E-2</v>
      </c>
      <c r="BS429" s="124">
        <f t="shared" si="1293"/>
        <v>6.2190100008404064E-3</v>
      </c>
      <c r="BT429" s="125">
        <f t="shared" si="1294"/>
        <v>9.1729538726005158E-2</v>
      </c>
      <c r="BU429" s="123">
        <f t="shared" si="1295"/>
        <v>5.3954113791074877E-2</v>
      </c>
      <c r="BV429" s="127">
        <f t="shared" si="1296"/>
        <v>0.1257759526310763</v>
      </c>
      <c r="BW429" s="128">
        <f t="shared" si="1297"/>
        <v>0.10820236994705437</v>
      </c>
      <c r="BX429" s="123">
        <f t="shared" si="1298"/>
        <v>5.2335020532900393E-2</v>
      </c>
      <c r="BY429" s="124">
        <f t="shared" si="1299"/>
        <v>7.5552567442642243E-2</v>
      </c>
      <c r="BZ429" s="125">
        <f t="shared" si="1300"/>
        <v>6.6278292426702315E-2</v>
      </c>
      <c r="CA429" s="126">
        <f t="shared" si="1301"/>
        <v>9.5302126229094883E-2</v>
      </c>
      <c r="CB429" s="123">
        <f t="shared" si="1302"/>
        <v>2.6215261197593352E-2</v>
      </c>
      <c r="CC429" s="124">
        <f t="shared" si="1303"/>
        <v>1.4917219934448273E-2</v>
      </c>
      <c r="CD429" s="125">
        <f t="shared" si="1304"/>
        <v>0.11741953968102378</v>
      </c>
      <c r="CE429" s="126">
        <f t="shared" si="1305"/>
        <v>7.5972770821077396E-2</v>
      </c>
      <c r="CF429" s="123">
        <f t="shared" si="1306"/>
        <v>5.4197306847483528E-2</v>
      </c>
      <c r="CG429" s="124">
        <f t="shared" si="1307"/>
        <v>2.7817463652407764E-2</v>
      </c>
      <c r="CH429" s="125">
        <f t="shared" si="1308"/>
        <v>0.12286314583134371</v>
      </c>
      <c r="CI429" s="123">
        <f t="shared" si="1309"/>
        <v>0.14467602319522649</v>
      </c>
      <c r="CJ429" s="129">
        <f t="shared" ref="CJ429" si="1352">AB429/AB436</f>
        <v>5.0777840280875994E-2</v>
      </c>
      <c r="CK429" s="130">
        <f t="shared" ref="CK429" si="1353">AC429/AC436</f>
        <v>5.7858473088686503E-2</v>
      </c>
    </row>
    <row r="430" spans="1:89" x14ac:dyDescent="0.25">
      <c r="A430" s="139" t="s">
        <v>34</v>
      </c>
      <c r="B430" s="194">
        <v>747</v>
      </c>
      <c r="C430" s="188">
        <v>1811</v>
      </c>
      <c r="D430" s="189">
        <v>330</v>
      </c>
      <c r="E430" s="190">
        <v>914</v>
      </c>
      <c r="F430" s="187">
        <v>388</v>
      </c>
      <c r="G430" s="191">
        <v>1497</v>
      </c>
      <c r="H430" s="189">
        <v>1097</v>
      </c>
      <c r="I430" s="190">
        <v>2365</v>
      </c>
      <c r="J430" s="187">
        <v>396</v>
      </c>
      <c r="K430" s="188">
        <v>116</v>
      </c>
      <c r="L430" s="189">
        <v>1142</v>
      </c>
      <c r="M430" s="187">
        <v>712</v>
      </c>
      <c r="N430" s="192">
        <v>1924</v>
      </c>
      <c r="O430" s="195">
        <v>1864</v>
      </c>
      <c r="P430" s="187">
        <v>647</v>
      </c>
      <c r="Q430" s="188">
        <v>1166</v>
      </c>
      <c r="R430" s="189">
        <v>1041</v>
      </c>
      <c r="S430" s="190">
        <v>1610</v>
      </c>
      <c r="T430" s="187">
        <v>323</v>
      </c>
      <c r="U430" s="191">
        <v>284</v>
      </c>
      <c r="V430" s="189">
        <v>2421</v>
      </c>
      <c r="W430" s="196">
        <v>1136</v>
      </c>
      <c r="X430" s="187">
        <v>662</v>
      </c>
      <c r="Y430" s="191">
        <v>489</v>
      </c>
      <c r="Z430" s="189">
        <v>1796</v>
      </c>
      <c r="AA430" s="187">
        <v>2255</v>
      </c>
      <c r="AB430" s="162">
        <f t="shared" si="1282"/>
        <v>12914</v>
      </c>
      <c r="AC430" s="165">
        <f t="shared" si="1312"/>
        <v>16219</v>
      </c>
      <c r="BI430" s="139" t="s">
        <v>34</v>
      </c>
      <c r="BJ430" s="123">
        <f t="shared" si="1313"/>
        <v>5.7844200092922411E-2</v>
      </c>
      <c r="BK430" s="124">
        <f t="shared" si="1314"/>
        <v>0.11165916517664468</v>
      </c>
      <c r="BL430" s="125">
        <f t="shared" si="1286"/>
        <v>2.5553662691652469E-2</v>
      </c>
      <c r="BM430" s="126">
        <f t="shared" si="1287"/>
        <v>5.635365928848881E-2</v>
      </c>
      <c r="BN430" s="123">
        <f t="shared" si="1288"/>
        <v>3.0044912498064118E-2</v>
      </c>
      <c r="BO430" s="124">
        <f t="shared" si="1289"/>
        <v>9.2299155311671502E-2</v>
      </c>
      <c r="BP430" s="125">
        <f t="shared" si="1290"/>
        <v>8.4946569614371997E-2</v>
      </c>
      <c r="BQ430" s="126">
        <f t="shared" si="1291"/>
        <v>0.14581663481102411</v>
      </c>
      <c r="BR430" s="123">
        <f t="shared" si="1292"/>
        <v>3.0664395229982964E-2</v>
      </c>
      <c r="BS430" s="124">
        <f t="shared" si="1293"/>
        <v>7.152105555213022E-3</v>
      </c>
      <c r="BT430" s="125">
        <f t="shared" si="1294"/>
        <v>8.8431159981415514E-2</v>
      </c>
      <c r="BU430" s="123">
        <f t="shared" si="1295"/>
        <v>4.3899130649238546E-2</v>
      </c>
      <c r="BV430" s="127">
        <f t="shared" si="1296"/>
        <v>0.1489855970264829</v>
      </c>
      <c r="BW430" s="128">
        <f t="shared" si="1297"/>
        <v>0.11492693754238856</v>
      </c>
      <c r="BX430" s="123">
        <f t="shared" si="1298"/>
        <v>5.0100665943936813E-2</v>
      </c>
      <c r="BY430" s="124">
        <f t="shared" si="1299"/>
        <v>7.1890992046365371E-2</v>
      </c>
      <c r="BZ430" s="125">
        <f t="shared" si="1300"/>
        <v>8.0610190490940065E-2</v>
      </c>
      <c r="CA430" s="126">
        <f t="shared" si="1301"/>
        <v>9.9266292619766938E-2</v>
      </c>
      <c r="CB430" s="123">
        <f t="shared" si="1302"/>
        <v>2.5011615301223478E-2</v>
      </c>
      <c r="CC430" s="124">
        <f t="shared" si="1303"/>
        <v>1.7510327393797397E-2</v>
      </c>
      <c r="CD430" s="125">
        <f t="shared" si="1304"/>
        <v>0.18747096174694131</v>
      </c>
      <c r="CE430" s="126">
        <f t="shared" si="1305"/>
        <v>7.0041309575189586E-2</v>
      </c>
      <c r="CF430" s="123">
        <f t="shared" si="1306"/>
        <v>5.1262196066284654E-2</v>
      </c>
      <c r="CG430" s="124">
        <f t="shared" si="1307"/>
        <v>3.0149824280165237E-2</v>
      </c>
      <c r="CH430" s="125">
        <f t="shared" si="1308"/>
        <v>0.13907387331578133</v>
      </c>
      <c r="CI430" s="123">
        <f t="shared" si="1309"/>
        <v>0.13903446575004624</v>
      </c>
      <c r="CJ430" s="129">
        <f t="shared" ref="CJ430" si="1354">AB430/AB436</f>
        <v>3.1312435745737395E-2</v>
      </c>
      <c r="CK430" s="130">
        <f t="shared" ref="CK430" si="1355">AC430/AC436</f>
        <v>3.9432161317144568E-2</v>
      </c>
    </row>
    <row r="431" spans="1:89" x14ac:dyDescent="0.25">
      <c r="A431" s="131" t="s">
        <v>35</v>
      </c>
      <c r="B431" s="197">
        <v>0</v>
      </c>
      <c r="C431" s="181">
        <v>764</v>
      </c>
      <c r="D431" s="182">
        <v>8</v>
      </c>
      <c r="E431" s="183">
        <v>463</v>
      </c>
      <c r="F431" s="180">
        <v>10</v>
      </c>
      <c r="G431" s="184">
        <v>706</v>
      </c>
      <c r="H431" s="182">
        <v>82</v>
      </c>
      <c r="I431" s="183">
        <v>814</v>
      </c>
      <c r="J431" s="180">
        <v>54</v>
      </c>
      <c r="K431" s="181">
        <v>29</v>
      </c>
      <c r="L431" s="182">
        <v>712</v>
      </c>
      <c r="M431" s="180">
        <v>121</v>
      </c>
      <c r="N431" s="185">
        <v>447</v>
      </c>
      <c r="O431" s="198">
        <v>225</v>
      </c>
      <c r="P431" s="180">
        <v>145</v>
      </c>
      <c r="Q431" s="181">
        <v>139</v>
      </c>
      <c r="R431" s="182">
        <v>133</v>
      </c>
      <c r="S431" s="183">
        <v>139</v>
      </c>
      <c r="T431" s="180">
        <v>50</v>
      </c>
      <c r="U431" s="184">
        <v>9</v>
      </c>
      <c r="V431" s="182">
        <v>135</v>
      </c>
      <c r="W431" s="199">
        <v>31</v>
      </c>
      <c r="X431" s="180">
        <v>63</v>
      </c>
      <c r="Y431" s="184">
        <v>13</v>
      </c>
      <c r="Z431" s="182">
        <v>72</v>
      </c>
      <c r="AA431" s="180">
        <v>124</v>
      </c>
      <c r="AB431" s="162">
        <f t="shared" si="1282"/>
        <v>1911</v>
      </c>
      <c r="AC431" s="165">
        <f t="shared" si="1312"/>
        <v>3577</v>
      </c>
      <c r="BI431" s="131" t="s">
        <v>35</v>
      </c>
      <c r="BJ431" s="123">
        <f t="shared" si="1313"/>
        <v>0</v>
      </c>
      <c r="BK431" s="124">
        <f t="shared" si="1314"/>
        <v>0.21358680458484763</v>
      </c>
      <c r="BL431" s="125">
        <f t="shared" si="1286"/>
        <v>4.1862899005756151E-3</v>
      </c>
      <c r="BM431" s="126">
        <f t="shared" si="1287"/>
        <v>0.12943807660050322</v>
      </c>
      <c r="BN431" s="123">
        <f t="shared" si="1288"/>
        <v>5.2328623757195184E-3</v>
      </c>
      <c r="BO431" s="124">
        <f t="shared" si="1289"/>
        <v>0.19737209952474141</v>
      </c>
      <c r="BP431" s="125">
        <f t="shared" si="1290"/>
        <v>4.2909471480900054E-2</v>
      </c>
      <c r="BQ431" s="126">
        <f t="shared" si="1291"/>
        <v>0.2275649986021806</v>
      </c>
      <c r="BR431" s="123">
        <f t="shared" si="1292"/>
        <v>2.8257456828885402E-2</v>
      </c>
      <c r="BS431" s="124">
        <f t="shared" si="1293"/>
        <v>8.1073525300531177E-3</v>
      </c>
      <c r="BT431" s="125">
        <f t="shared" si="1294"/>
        <v>0.37257980115122974</v>
      </c>
      <c r="BU431" s="123">
        <f t="shared" si="1295"/>
        <v>3.3827229521945765E-2</v>
      </c>
      <c r="BV431" s="127">
        <f t="shared" si="1296"/>
        <v>0.23390894819466249</v>
      </c>
      <c r="BW431" s="128">
        <f t="shared" si="1297"/>
        <v>6.2901873077998327E-2</v>
      </c>
      <c r="BX431" s="123">
        <f t="shared" si="1298"/>
        <v>7.5876504447933021E-2</v>
      </c>
      <c r="BY431" s="124">
        <f t="shared" si="1299"/>
        <v>3.8859379368185627E-2</v>
      </c>
      <c r="BZ431" s="125">
        <f t="shared" si="1300"/>
        <v>6.95970695970696E-2</v>
      </c>
      <c r="CA431" s="126">
        <f t="shared" si="1301"/>
        <v>3.8859379368185627E-2</v>
      </c>
      <c r="CB431" s="123">
        <f t="shared" si="1302"/>
        <v>2.6164311878597593E-2</v>
      </c>
      <c r="CC431" s="124">
        <f t="shared" si="1303"/>
        <v>2.516074923119933E-3</v>
      </c>
      <c r="CD431" s="125">
        <f t="shared" si="1304"/>
        <v>7.0643642072213506E-2</v>
      </c>
      <c r="CE431" s="126">
        <f t="shared" si="1305"/>
        <v>8.6664802907464363E-3</v>
      </c>
      <c r="CF431" s="123">
        <f t="shared" si="1306"/>
        <v>3.2967032967032968E-2</v>
      </c>
      <c r="CG431" s="124">
        <f t="shared" si="1307"/>
        <v>3.6343304445065699E-3</v>
      </c>
      <c r="CH431" s="125">
        <f t="shared" si="1308"/>
        <v>3.7676609105180531E-2</v>
      </c>
      <c r="CI431" s="123">
        <f t="shared" si="1309"/>
        <v>3.4665921162985745E-2</v>
      </c>
      <c r="CJ431" s="129">
        <f t="shared" ref="CJ431" si="1356">AB431/AB436</f>
        <v>4.6335809749190153E-3</v>
      </c>
      <c r="CK431" s="130">
        <f t="shared" ref="CK431" si="1357">AC431/AC436</f>
        <v>8.6965189611829408E-3</v>
      </c>
    </row>
    <row r="432" spans="1:89" x14ac:dyDescent="0.25">
      <c r="A432" s="139" t="s">
        <v>36</v>
      </c>
      <c r="B432" s="194"/>
      <c r="C432" s="188"/>
      <c r="D432" s="189"/>
      <c r="E432" s="190"/>
      <c r="F432" s="187"/>
      <c r="G432" s="191"/>
      <c r="H432" s="189"/>
      <c r="I432" s="190"/>
      <c r="J432" s="187"/>
      <c r="K432" s="191"/>
      <c r="L432" s="189"/>
      <c r="M432" s="187"/>
      <c r="N432" s="192"/>
      <c r="O432" s="195"/>
      <c r="P432" s="187"/>
      <c r="Q432" s="191"/>
      <c r="R432" s="189"/>
      <c r="S432" s="190"/>
      <c r="T432" s="187"/>
      <c r="U432" s="191"/>
      <c r="V432" s="189"/>
      <c r="W432" s="190"/>
      <c r="X432" s="187"/>
      <c r="Y432" s="191"/>
      <c r="Z432" s="189"/>
      <c r="AA432" s="187"/>
      <c r="AB432" s="162">
        <f t="shared" si="1282"/>
        <v>0</v>
      </c>
      <c r="AC432" s="165">
        <f t="shared" si="1312"/>
        <v>0</v>
      </c>
      <c r="BI432" s="139" t="s">
        <v>36</v>
      </c>
      <c r="BJ432" s="123" t="e">
        <f t="shared" si="1313"/>
        <v>#DIV/0!</v>
      </c>
      <c r="BK432" s="124" t="e">
        <f t="shared" si="1314"/>
        <v>#DIV/0!</v>
      </c>
      <c r="BL432" s="125" t="e">
        <f t="shared" si="1286"/>
        <v>#DIV/0!</v>
      </c>
      <c r="BM432" s="126" t="e">
        <f t="shared" si="1287"/>
        <v>#DIV/0!</v>
      </c>
      <c r="BN432" s="123" t="e">
        <f t="shared" si="1288"/>
        <v>#DIV/0!</v>
      </c>
      <c r="BO432" s="124" t="e">
        <f t="shared" si="1289"/>
        <v>#DIV/0!</v>
      </c>
      <c r="BP432" s="125" t="e">
        <f t="shared" si="1290"/>
        <v>#DIV/0!</v>
      </c>
      <c r="BQ432" s="126" t="e">
        <f t="shared" si="1291"/>
        <v>#DIV/0!</v>
      </c>
      <c r="BR432" s="123" t="e">
        <f t="shared" si="1292"/>
        <v>#DIV/0!</v>
      </c>
      <c r="BS432" s="124" t="e">
        <f t="shared" si="1293"/>
        <v>#DIV/0!</v>
      </c>
      <c r="BT432" s="125" t="e">
        <f t="shared" si="1294"/>
        <v>#DIV/0!</v>
      </c>
      <c r="BU432" s="123" t="e">
        <f t="shared" si="1295"/>
        <v>#DIV/0!</v>
      </c>
      <c r="BV432" s="127" t="e">
        <f t="shared" si="1296"/>
        <v>#DIV/0!</v>
      </c>
      <c r="BW432" s="128" t="e">
        <f t="shared" si="1297"/>
        <v>#DIV/0!</v>
      </c>
      <c r="BX432" s="123" t="e">
        <f t="shared" si="1298"/>
        <v>#DIV/0!</v>
      </c>
      <c r="BY432" s="124" t="e">
        <f t="shared" si="1299"/>
        <v>#DIV/0!</v>
      </c>
      <c r="BZ432" s="125" t="e">
        <f t="shared" si="1300"/>
        <v>#DIV/0!</v>
      </c>
      <c r="CA432" s="126" t="e">
        <f t="shared" si="1301"/>
        <v>#DIV/0!</v>
      </c>
      <c r="CB432" s="123" t="e">
        <f t="shared" si="1302"/>
        <v>#DIV/0!</v>
      </c>
      <c r="CC432" s="124" t="e">
        <f t="shared" si="1303"/>
        <v>#DIV/0!</v>
      </c>
      <c r="CD432" s="125" t="e">
        <f t="shared" si="1304"/>
        <v>#DIV/0!</v>
      </c>
      <c r="CE432" s="126" t="e">
        <f t="shared" si="1305"/>
        <v>#DIV/0!</v>
      </c>
      <c r="CF432" s="123" t="e">
        <f t="shared" si="1306"/>
        <v>#DIV/0!</v>
      </c>
      <c r="CG432" s="124" t="e">
        <f t="shared" si="1307"/>
        <v>#DIV/0!</v>
      </c>
      <c r="CH432" s="125" t="e">
        <f t="shared" si="1308"/>
        <v>#DIV/0!</v>
      </c>
      <c r="CI432" s="123" t="e">
        <f t="shared" si="1309"/>
        <v>#DIV/0!</v>
      </c>
      <c r="CJ432" s="129">
        <f t="shared" ref="CJ432" si="1358">AB432/AB436</f>
        <v>0</v>
      </c>
      <c r="CK432" s="130">
        <f t="shared" ref="CK432" si="1359">AC432/AC436</f>
        <v>0</v>
      </c>
    </row>
    <row r="433" spans="1:89" x14ac:dyDescent="0.25">
      <c r="A433" s="131" t="s">
        <v>37</v>
      </c>
      <c r="B433" s="56"/>
      <c r="C433" s="57"/>
      <c r="D433" s="133"/>
      <c r="E433" s="134"/>
      <c r="F433" s="132"/>
      <c r="G433" s="135"/>
      <c r="H433" s="133"/>
      <c r="I433" s="134"/>
      <c r="J433" s="132"/>
      <c r="K433" s="135"/>
      <c r="L433" s="133"/>
      <c r="M433" s="132"/>
      <c r="N433" s="136"/>
      <c r="O433" s="137"/>
      <c r="P433" s="132"/>
      <c r="Q433" s="135"/>
      <c r="R433" s="133"/>
      <c r="S433" s="134"/>
      <c r="T433" s="132"/>
      <c r="U433" s="135"/>
      <c r="V433" s="133"/>
      <c r="W433" s="134"/>
      <c r="X433" s="132"/>
      <c r="Y433" s="135"/>
      <c r="Z433" s="138"/>
      <c r="AA433" s="2"/>
      <c r="AB433" s="162">
        <f t="shared" si="1282"/>
        <v>0</v>
      </c>
      <c r="AC433" s="165">
        <f t="shared" si="1312"/>
        <v>0</v>
      </c>
      <c r="BI433" s="131" t="s">
        <v>37</v>
      </c>
      <c r="BJ433" s="123" t="e">
        <f t="shared" si="1313"/>
        <v>#DIV/0!</v>
      </c>
      <c r="BK433" s="124" t="e">
        <f t="shared" si="1314"/>
        <v>#DIV/0!</v>
      </c>
      <c r="BL433" s="125" t="e">
        <f t="shared" si="1286"/>
        <v>#DIV/0!</v>
      </c>
      <c r="BM433" s="126" t="e">
        <f t="shared" si="1287"/>
        <v>#DIV/0!</v>
      </c>
      <c r="BN433" s="123" t="e">
        <f t="shared" si="1288"/>
        <v>#DIV/0!</v>
      </c>
      <c r="BO433" s="124" t="e">
        <f t="shared" si="1289"/>
        <v>#DIV/0!</v>
      </c>
      <c r="BP433" s="125" t="e">
        <f t="shared" si="1290"/>
        <v>#DIV/0!</v>
      </c>
      <c r="BQ433" s="126" t="e">
        <f t="shared" si="1291"/>
        <v>#DIV/0!</v>
      </c>
      <c r="BR433" s="123" t="e">
        <f t="shared" si="1292"/>
        <v>#DIV/0!</v>
      </c>
      <c r="BS433" s="124" t="e">
        <f t="shared" si="1293"/>
        <v>#DIV/0!</v>
      </c>
      <c r="BT433" s="125" t="e">
        <f t="shared" si="1294"/>
        <v>#DIV/0!</v>
      </c>
      <c r="BU433" s="123" t="e">
        <f t="shared" si="1295"/>
        <v>#DIV/0!</v>
      </c>
      <c r="BV433" s="127" t="e">
        <f t="shared" si="1296"/>
        <v>#DIV/0!</v>
      </c>
      <c r="BW433" s="128" t="e">
        <f t="shared" si="1297"/>
        <v>#DIV/0!</v>
      </c>
      <c r="BX433" s="123" t="e">
        <f t="shared" si="1298"/>
        <v>#DIV/0!</v>
      </c>
      <c r="BY433" s="124" t="e">
        <f t="shared" si="1299"/>
        <v>#DIV/0!</v>
      </c>
      <c r="BZ433" s="125" t="e">
        <f t="shared" si="1300"/>
        <v>#DIV/0!</v>
      </c>
      <c r="CA433" s="126" t="e">
        <f t="shared" si="1301"/>
        <v>#DIV/0!</v>
      </c>
      <c r="CB433" s="123" t="e">
        <f t="shared" si="1302"/>
        <v>#DIV/0!</v>
      </c>
      <c r="CC433" s="124" t="e">
        <f t="shared" si="1303"/>
        <v>#DIV/0!</v>
      </c>
      <c r="CD433" s="125" t="e">
        <f t="shared" si="1304"/>
        <v>#DIV/0!</v>
      </c>
      <c r="CE433" s="126" t="e">
        <f t="shared" si="1305"/>
        <v>#DIV/0!</v>
      </c>
      <c r="CF433" s="123" t="e">
        <f t="shared" si="1306"/>
        <v>#DIV/0!</v>
      </c>
      <c r="CG433" s="124" t="e">
        <f t="shared" si="1307"/>
        <v>#DIV/0!</v>
      </c>
      <c r="CH433" s="125" t="e">
        <f t="shared" si="1308"/>
        <v>#DIV/0!</v>
      </c>
      <c r="CI433" s="123" t="e">
        <f t="shared" si="1309"/>
        <v>#DIV/0!</v>
      </c>
      <c r="CJ433" s="129">
        <f t="shared" ref="CJ433" si="1360">AB433/AB436</f>
        <v>0</v>
      </c>
      <c r="CK433" s="130">
        <f t="shared" ref="CK433" si="1361">AC433/AC436</f>
        <v>0</v>
      </c>
    </row>
    <row r="434" spans="1:89" x14ac:dyDescent="0.25">
      <c r="A434" s="139" t="s">
        <v>38</v>
      </c>
      <c r="B434" s="54"/>
      <c r="C434" s="55"/>
      <c r="D434" s="144"/>
      <c r="E434" s="141"/>
      <c r="F434" s="142"/>
      <c r="G434" s="143"/>
      <c r="H434" s="144"/>
      <c r="I434" s="141"/>
      <c r="J434" s="142"/>
      <c r="K434" s="143"/>
      <c r="L434" s="144"/>
      <c r="M434" s="142"/>
      <c r="N434" s="146"/>
      <c r="O434" s="145"/>
      <c r="P434" s="142"/>
      <c r="Q434" s="143"/>
      <c r="R434" s="144"/>
      <c r="S434" s="141"/>
      <c r="T434" s="142"/>
      <c r="U434" s="143"/>
      <c r="V434" s="144"/>
      <c r="W434" s="141"/>
      <c r="X434" s="142"/>
      <c r="Y434" s="143"/>
      <c r="Z434" s="3"/>
      <c r="AA434" s="140"/>
      <c r="AB434" s="162">
        <f t="shared" si="1282"/>
        <v>0</v>
      </c>
      <c r="AC434" s="165">
        <f t="shared" si="1312"/>
        <v>0</v>
      </c>
      <c r="BI434" s="139" t="s">
        <v>38</v>
      </c>
      <c r="BJ434" s="123" t="e">
        <f t="shared" si="1313"/>
        <v>#DIV/0!</v>
      </c>
      <c r="BK434" s="124" t="e">
        <f t="shared" si="1314"/>
        <v>#DIV/0!</v>
      </c>
      <c r="BL434" s="125" t="e">
        <f t="shared" si="1286"/>
        <v>#DIV/0!</v>
      </c>
      <c r="BM434" s="126" t="e">
        <f t="shared" si="1287"/>
        <v>#DIV/0!</v>
      </c>
      <c r="BN434" s="123" t="e">
        <f t="shared" si="1288"/>
        <v>#DIV/0!</v>
      </c>
      <c r="BO434" s="124" t="e">
        <f t="shared" si="1289"/>
        <v>#DIV/0!</v>
      </c>
      <c r="BP434" s="125" t="e">
        <f t="shared" si="1290"/>
        <v>#DIV/0!</v>
      </c>
      <c r="BQ434" s="126" t="e">
        <f t="shared" si="1291"/>
        <v>#DIV/0!</v>
      </c>
      <c r="BR434" s="123" t="e">
        <f t="shared" si="1292"/>
        <v>#DIV/0!</v>
      </c>
      <c r="BS434" s="124" t="e">
        <f t="shared" si="1293"/>
        <v>#DIV/0!</v>
      </c>
      <c r="BT434" s="125" t="e">
        <f t="shared" si="1294"/>
        <v>#DIV/0!</v>
      </c>
      <c r="BU434" s="123" t="e">
        <f t="shared" si="1295"/>
        <v>#DIV/0!</v>
      </c>
      <c r="BV434" s="127" t="e">
        <f t="shared" si="1296"/>
        <v>#DIV/0!</v>
      </c>
      <c r="BW434" s="128" t="e">
        <f t="shared" si="1297"/>
        <v>#DIV/0!</v>
      </c>
      <c r="BX434" s="123" t="e">
        <f t="shared" si="1298"/>
        <v>#DIV/0!</v>
      </c>
      <c r="BY434" s="124" t="e">
        <f t="shared" si="1299"/>
        <v>#DIV/0!</v>
      </c>
      <c r="BZ434" s="125" t="e">
        <f t="shared" si="1300"/>
        <v>#DIV/0!</v>
      </c>
      <c r="CA434" s="126" t="e">
        <f t="shared" si="1301"/>
        <v>#DIV/0!</v>
      </c>
      <c r="CB434" s="123" t="e">
        <f t="shared" si="1302"/>
        <v>#DIV/0!</v>
      </c>
      <c r="CC434" s="124" t="e">
        <f t="shared" si="1303"/>
        <v>#DIV/0!</v>
      </c>
      <c r="CD434" s="125" t="e">
        <f t="shared" si="1304"/>
        <v>#DIV/0!</v>
      </c>
      <c r="CE434" s="126" t="e">
        <f t="shared" si="1305"/>
        <v>#DIV/0!</v>
      </c>
      <c r="CF434" s="123" t="e">
        <f t="shared" si="1306"/>
        <v>#DIV/0!</v>
      </c>
      <c r="CG434" s="124" t="e">
        <f t="shared" si="1307"/>
        <v>#DIV/0!</v>
      </c>
      <c r="CH434" s="125" t="e">
        <f t="shared" si="1308"/>
        <v>#DIV/0!</v>
      </c>
      <c r="CI434" s="123" t="e">
        <f t="shared" si="1309"/>
        <v>#DIV/0!</v>
      </c>
      <c r="CJ434" s="129">
        <f t="shared" ref="CJ434" si="1362">AB434/AB436</f>
        <v>0</v>
      </c>
      <c r="CK434" s="130">
        <f t="shared" ref="CK434" si="1363">AC434/AC436</f>
        <v>0</v>
      </c>
    </row>
    <row r="435" spans="1:89" ht="13.8" thickBot="1" x14ac:dyDescent="0.3">
      <c r="A435" s="131" t="s">
        <v>39</v>
      </c>
      <c r="B435" s="56"/>
      <c r="C435" s="57"/>
      <c r="D435" s="133"/>
      <c r="E435" s="134"/>
      <c r="F435" s="132"/>
      <c r="G435" s="135"/>
      <c r="H435" s="133"/>
      <c r="I435" s="134"/>
      <c r="J435" s="132"/>
      <c r="K435" s="135"/>
      <c r="L435" s="133"/>
      <c r="M435" s="132"/>
      <c r="N435" s="136"/>
      <c r="O435" s="137"/>
      <c r="P435" s="132"/>
      <c r="Q435" s="135"/>
      <c r="R435" s="133"/>
      <c r="S435" s="134"/>
      <c r="T435" s="132"/>
      <c r="U435" s="135"/>
      <c r="V435" s="133"/>
      <c r="W435" s="134"/>
      <c r="X435" s="132"/>
      <c r="Y435" s="135"/>
      <c r="Z435" s="138"/>
      <c r="AA435" s="2"/>
      <c r="AB435" s="162">
        <f t="shared" si="1282"/>
        <v>0</v>
      </c>
      <c r="AC435" s="165">
        <f t="shared" si="1312"/>
        <v>0</v>
      </c>
      <c r="BI435" s="131" t="s">
        <v>39</v>
      </c>
      <c r="BJ435" s="123" t="e">
        <f t="shared" si="1313"/>
        <v>#DIV/0!</v>
      </c>
      <c r="BK435" s="124" t="e">
        <f t="shared" si="1314"/>
        <v>#DIV/0!</v>
      </c>
      <c r="BL435" s="125" t="e">
        <f t="shared" si="1286"/>
        <v>#DIV/0!</v>
      </c>
      <c r="BM435" s="126" t="e">
        <f t="shared" si="1287"/>
        <v>#DIV/0!</v>
      </c>
      <c r="BN435" s="123" t="e">
        <f t="shared" si="1288"/>
        <v>#DIV/0!</v>
      </c>
      <c r="BO435" s="124" t="e">
        <f t="shared" si="1289"/>
        <v>#DIV/0!</v>
      </c>
      <c r="BP435" s="125" t="e">
        <f t="shared" si="1290"/>
        <v>#DIV/0!</v>
      </c>
      <c r="BQ435" s="126" t="e">
        <f t="shared" si="1291"/>
        <v>#DIV/0!</v>
      </c>
      <c r="BR435" s="123" t="e">
        <f t="shared" si="1292"/>
        <v>#DIV/0!</v>
      </c>
      <c r="BS435" s="124" t="e">
        <f t="shared" si="1293"/>
        <v>#DIV/0!</v>
      </c>
      <c r="BT435" s="125" t="e">
        <f t="shared" si="1294"/>
        <v>#DIV/0!</v>
      </c>
      <c r="BU435" s="123" t="e">
        <f t="shared" si="1295"/>
        <v>#DIV/0!</v>
      </c>
      <c r="BV435" s="127" t="e">
        <f t="shared" si="1296"/>
        <v>#DIV/0!</v>
      </c>
      <c r="BW435" s="128" t="e">
        <f t="shared" si="1297"/>
        <v>#DIV/0!</v>
      </c>
      <c r="BX435" s="123" t="e">
        <f t="shared" si="1298"/>
        <v>#DIV/0!</v>
      </c>
      <c r="BY435" s="124" t="e">
        <f t="shared" si="1299"/>
        <v>#DIV/0!</v>
      </c>
      <c r="BZ435" s="125" t="e">
        <f t="shared" si="1300"/>
        <v>#DIV/0!</v>
      </c>
      <c r="CA435" s="126" t="e">
        <f t="shared" si="1301"/>
        <v>#DIV/0!</v>
      </c>
      <c r="CB435" s="123" t="e">
        <f t="shared" si="1302"/>
        <v>#DIV/0!</v>
      </c>
      <c r="CC435" s="124" t="e">
        <f t="shared" si="1303"/>
        <v>#DIV/0!</v>
      </c>
      <c r="CD435" s="125" t="e">
        <f t="shared" si="1304"/>
        <v>#DIV/0!</v>
      </c>
      <c r="CE435" s="126" t="e">
        <f t="shared" si="1305"/>
        <v>#DIV/0!</v>
      </c>
      <c r="CF435" s="123" t="e">
        <f t="shared" si="1306"/>
        <v>#DIV/0!</v>
      </c>
      <c r="CG435" s="124" t="e">
        <f t="shared" si="1307"/>
        <v>#DIV/0!</v>
      </c>
      <c r="CH435" s="125" t="e">
        <f t="shared" si="1308"/>
        <v>#DIV/0!</v>
      </c>
      <c r="CI435" s="123" t="e">
        <f t="shared" si="1309"/>
        <v>#DIV/0!</v>
      </c>
      <c r="CJ435" s="129">
        <f t="shared" ref="CJ435" si="1364">AB435/AB436</f>
        <v>0</v>
      </c>
      <c r="CK435" s="130">
        <f t="shared" ref="CK435" si="1365">AC435/AC436</f>
        <v>0</v>
      </c>
    </row>
    <row r="436" spans="1:89" ht="14.4" thickTop="1" thickBot="1" x14ac:dyDescent="0.3">
      <c r="A436" s="251" t="s">
        <v>13</v>
      </c>
      <c r="B436" s="14">
        <f t="shared" ref="B436" si="1366">SUM(B413:B435)</f>
        <v>43650</v>
      </c>
      <c r="C436" s="1">
        <f t="shared" ref="C436" si="1367">SUM(C413:C435)</f>
        <v>36798</v>
      </c>
      <c r="D436" s="14">
        <f t="shared" ref="D436" si="1368">SUM(D413:D435)</f>
        <v>19960</v>
      </c>
      <c r="E436" s="1">
        <f t="shared" ref="E436" si="1369">SUM(E413:E435)</f>
        <v>18213</v>
      </c>
      <c r="F436" s="14">
        <f t="shared" ref="F436" si="1370">SUM(F413:F435)</f>
        <v>34412</v>
      </c>
      <c r="G436" s="1">
        <f t="shared" ref="G436" si="1371">SUM(G413:G435)</f>
        <v>26895</v>
      </c>
      <c r="H436" s="14">
        <f t="shared" ref="H436" si="1372">SUM(H413:H435)</f>
        <v>48158</v>
      </c>
      <c r="I436" s="1">
        <f t="shared" ref="I436" si="1373">SUM(I413:I435)</f>
        <v>50266</v>
      </c>
      <c r="J436" s="14">
        <f t="shared" ref="J436" si="1374">SUM(J413:J435)</f>
        <v>7978</v>
      </c>
      <c r="K436" s="1">
        <f t="shared" ref="K436" si="1375">SUM(K413:K435)</f>
        <v>8622</v>
      </c>
      <c r="L436" s="14">
        <f t="shared" ref="L436" si="1376">SUM(L413:L435)</f>
        <v>26966</v>
      </c>
      <c r="M436" s="1">
        <f t="shared" ref="M436" si="1377">SUM(M413:M435)</f>
        <v>31081</v>
      </c>
      <c r="N436" s="14">
        <f t="shared" ref="N436" si="1378">SUM(N413:N435)</f>
        <v>45851</v>
      </c>
      <c r="O436" s="1">
        <f t="shared" ref="O436" si="1379">SUM(O413:O435)</f>
        <v>49409</v>
      </c>
      <c r="P436" s="14">
        <f t="shared" ref="P436" si="1380">SUM(P413:P435)</f>
        <v>26314</v>
      </c>
      <c r="Q436" s="1">
        <f t="shared" ref="Q436" si="1381">SUM(Q413:Q435)</f>
        <v>28262</v>
      </c>
      <c r="R436" s="14">
        <f t="shared" ref="R436" si="1382">SUM(R413:R435)</f>
        <v>32894</v>
      </c>
      <c r="S436" s="1">
        <f t="shared" ref="S436" si="1383">SUM(S413:S435)</f>
        <v>35311</v>
      </c>
      <c r="T436" s="14">
        <f t="shared" ref="T436" si="1384">SUM(T413:T435)</f>
        <v>10040</v>
      </c>
      <c r="U436" s="1">
        <f t="shared" ref="U436" si="1385">SUM(U413:U435)</f>
        <v>11336</v>
      </c>
      <c r="V436" s="14">
        <f t="shared" ref="V436" si="1386">SUM(V413:V435)</f>
        <v>30144</v>
      </c>
      <c r="W436" s="1">
        <f t="shared" ref="W436" si="1387">SUM(W413:W435)</f>
        <v>39803</v>
      </c>
      <c r="X436" s="14">
        <f t="shared" ref="X436" si="1388">SUM(X413:X435)</f>
        <v>27199</v>
      </c>
      <c r="Y436" s="1">
        <f t="shared" ref="Y436" si="1389">SUM(Y413:Y435)</f>
        <v>16937</v>
      </c>
      <c r="Z436" s="14">
        <f t="shared" ref="Z436" si="1390">SUM(Z413:Z435)</f>
        <v>58858</v>
      </c>
      <c r="AA436" s="1">
        <f t="shared" ref="AA436" si="1391">SUM(AA413:AA435)</f>
        <v>58381</v>
      </c>
      <c r="AB436" s="166">
        <f t="shared" ref="AB436:AC436" si="1392">SUM(AB412:AB435)</f>
        <v>412424</v>
      </c>
      <c r="AC436" s="167">
        <f t="shared" si="1392"/>
        <v>411314</v>
      </c>
      <c r="BI436" s="251" t="s">
        <v>13</v>
      </c>
      <c r="BJ436" s="147" t="e">
        <f>SUM(BJ412:BJ435)</f>
        <v>#DIV/0!</v>
      </c>
      <c r="BK436" s="148" t="e">
        <f t="shared" ref="BK436:CK436" si="1393">SUM(BK412:BK435)</f>
        <v>#DIV/0!</v>
      </c>
      <c r="BL436" s="147" t="e">
        <f t="shared" si="1393"/>
        <v>#DIV/0!</v>
      </c>
      <c r="BM436" s="148" t="e">
        <f t="shared" si="1393"/>
        <v>#DIV/0!</v>
      </c>
      <c r="BN436" s="147" t="e">
        <f t="shared" si="1393"/>
        <v>#DIV/0!</v>
      </c>
      <c r="BO436" s="148" t="e">
        <f t="shared" si="1393"/>
        <v>#DIV/0!</v>
      </c>
      <c r="BP436" s="147" t="e">
        <f t="shared" si="1393"/>
        <v>#DIV/0!</v>
      </c>
      <c r="BQ436" s="148" t="e">
        <f t="shared" si="1393"/>
        <v>#DIV/0!</v>
      </c>
      <c r="BR436" s="147" t="e">
        <f t="shared" si="1393"/>
        <v>#DIV/0!</v>
      </c>
      <c r="BS436" s="148" t="e">
        <f t="shared" si="1393"/>
        <v>#DIV/0!</v>
      </c>
      <c r="BT436" s="147" t="e">
        <f t="shared" si="1393"/>
        <v>#DIV/0!</v>
      </c>
      <c r="BU436" s="148" t="e">
        <f t="shared" si="1393"/>
        <v>#DIV/0!</v>
      </c>
      <c r="BV436" s="147" t="e">
        <f t="shared" si="1393"/>
        <v>#DIV/0!</v>
      </c>
      <c r="BW436" s="148" t="e">
        <f t="shared" si="1393"/>
        <v>#DIV/0!</v>
      </c>
      <c r="BX436" s="147" t="e">
        <f t="shared" si="1393"/>
        <v>#DIV/0!</v>
      </c>
      <c r="BY436" s="148" t="e">
        <f t="shared" si="1393"/>
        <v>#DIV/0!</v>
      </c>
      <c r="BZ436" s="147" t="e">
        <f t="shared" si="1393"/>
        <v>#DIV/0!</v>
      </c>
      <c r="CA436" s="148" t="e">
        <f t="shared" si="1393"/>
        <v>#DIV/0!</v>
      </c>
      <c r="CB436" s="147" t="e">
        <f t="shared" si="1393"/>
        <v>#DIV/0!</v>
      </c>
      <c r="CC436" s="148" t="e">
        <f t="shared" si="1393"/>
        <v>#DIV/0!</v>
      </c>
      <c r="CD436" s="147" t="e">
        <f t="shared" si="1393"/>
        <v>#DIV/0!</v>
      </c>
      <c r="CE436" s="148" t="e">
        <f t="shared" si="1393"/>
        <v>#DIV/0!</v>
      </c>
      <c r="CF436" s="147" t="e">
        <f t="shared" si="1393"/>
        <v>#DIV/0!</v>
      </c>
      <c r="CG436" s="148" t="e">
        <f t="shared" si="1393"/>
        <v>#DIV/0!</v>
      </c>
      <c r="CH436" s="147" t="e">
        <f t="shared" si="1393"/>
        <v>#DIV/0!</v>
      </c>
      <c r="CI436" s="148" t="e">
        <f t="shared" si="1393"/>
        <v>#DIV/0!</v>
      </c>
      <c r="CJ436" s="147">
        <f t="shared" si="1393"/>
        <v>1</v>
      </c>
      <c r="CK436" s="148">
        <f t="shared" si="1393"/>
        <v>1</v>
      </c>
    </row>
    <row r="437" spans="1:89" ht="13.8" thickTop="1" x14ac:dyDescent="0.25">
      <c r="A437" s="178"/>
    </row>
    <row r="439" spans="1:89" x14ac:dyDescent="0.25">
      <c r="A439" s="305">
        <f>+A408+1</f>
        <v>45153</v>
      </c>
      <c r="B439" s="305"/>
      <c r="C439" s="305"/>
      <c r="D439" s="305"/>
      <c r="BI439" s="304">
        <f>+BI408+1</f>
        <v>45153</v>
      </c>
      <c r="BJ439" s="304"/>
      <c r="BK439" s="304"/>
      <c r="BL439" s="304"/>
    </row>
    <row r="440" spans="1:89" ht="13.5" customHeight="1" thickBot="1" x14ac:dyDescent="0.3">
      <c r="AE440" t="s">
        <v>84</v>
      </c>
    </row>
    <row r="441" spans="1:89" ht="14.4" thickTop="1" thickBot="1" x14ac:dyDescent="0.3">
      <c r="A441" s="296" t="s">
        <v>0</v>
      </c>
      <c r="B441" s="298" t="s">
        <v>1</v>
      </c>
      <c r="C441" s="299"/>
      <c r="D441" s="298" t="s">
        <v>2</v>
      </c>
      <c r="E441" s="299"/>
      <c r="F441" s="298" t="s">
        <v>3</v>
      </c>
      <c r="G441" s="299"/>
      <c r="H441" s="298" t="s">
        <v>4</v>
      </c>
      <c r="I441" s="299"/>
      <c r="J441" s="298" t="s">
        <v>5</v>
      </c>
      <c r="K441" s="299"/>
      <c r="L441" s="298" t="s">
        <v>6</v>
      </c>
      <c r="M441" s="299"/>
      <c r="N441" s="298" t="s">
        <v>7</v>
      </c>
      <c r="O441" s="299"/>
      <c r="P441" s="298" t="s">
        <v>8</v>
      </c>
      <c r="Q441" s="299"/>
      <c r="R441" s="298" t="s">
        <v>9</v>
      </c>
      <c r="S441" s="299"/>
      <c r="T441" s="298" t="s">
        <v>10</v>
      </c>
      <c r="U441" s="299"/>
      <c r="V441" s="298" t="s">
        <v>11</v>
      </c>
      <c r="W441" s="299"/>
      <c r="X441" s="298" t="s">
        <v>12</v>
      </c>
      <c r="Y441" s="299"/>
      <c r="Z441" s="300" t="s">
        <v>40</v>
      </c>
      <c r="AA441" s="301"/>
      <c r="AB441" s="302" t="s">
        <v>41</v>
      </c>
      <c r="AC441" s="303"/>
      <c r="AE441" s="296" t="s">
        <v>0</v>
      </c>
      <c r="AF441" s="298" t="s">
        <v>1</v>
      </c>
      <c r="AG441" s="299"/>
      <c r="AH441" s="298" t="s">
        <v>2</v>
      </c>
      <c r="AI441" s="299"/>
      <c r="AJ441" s="298" t="s">
        <v>3</v>
      </c>
      <c r="AK441" s="299"/>
      <c r="AL441" s="298" t="s">
        <v>4</v>
      </c>
      <c r="AM441" s="299"/>
      <c r="AN441" s="298" t="s">
        <v>5</v>
      </c>
      <c r="AO441" s="299"/>
      <c r="AP441" s="298" t="s">
        <v>6</v>
      </c>
      <c r="AQ441" s="299"/>
      <c r="AR441" s="298" t="s">
        <v>7</v>
      </c>
      <c r="AS441" s="299"/>
      <c r="AT441" s="298" t="s">
        <v>8</v>
      </c>
      <c r="AU441" s="299"/>
      <c r="AV441" s="298" t="s">
        <v>9</v>
      </c>
      <c r="AW441" s="299"/>
      <c r="AX441" s="298" t="s">
        <v>10</v>
      </c>
      <c r="AY441" s="299"/>
      <c r="AZ441" s="298" t="s">
        <v>11</v>
      </c>
      <c r="BA441" s="299"/>
      <c r="BB441" s="298" t="s">
        <v>12</v>
      </c>
      <c r="BC441" s="299"/>
      <c r="BD441" s="300" t="s">
        <v>40</v>
      </c>
      <c r="BE441" s="301"/>
      <c r="BF441" s="302" t="s">
        <v>41</v>
      </c>
      <c r="BG441" s="303"/>
      <c r="BI441" s="296" t="s">
        <v>0</v>
      </c>
      <c r="BJ441" s="298" t="s">
        <v>1</v>
      </c>
      <c r="BK441" s="299"/>
      <c r="BL441" s="298" t="s">
        <v>2</v>
      </c>
      <c r="BM441" s="299"/>
      <c r="BN441" s="298" t="s">
        <v>3</v>
      </c>
      <c r="BO441" s="299"/>
      <c r="BP441" s="298" t="s">
        <v>4</v>
      </c>
      <c r="BQ441" s="299"/>
      <c r="BR441" s="298" t="s">
        <v>5</v>
      </c>
      <c r="BS441" s="299"/>
      <c r="BT441" s="298" t="s">
        <v>6</v>
      </c>
      <c r="BU441" s="299"/>
      <c r="BV441" s="298" t="s">
        <v>7</v>
      </c>
      <c r="BW441" s="299"/>
      <c r="BX441" s="298" t="s">
        <v>8</v>
      </c>
      <c r="BY441" s="299"/>
      <c r="BZ441" s="298" t="s">
        <v>9</v>
      </c>
      <c r="CA441" s="299"/>
      <c r="CB441" s="298" t="s">
        <v>10</v>
      </c>
      <c r="CC441" s="299"/>
      <c r="CD441" s="298" t="s">
        <v>11</v>
      </c>
      <c r="CE441" s="299"/>
      <c r="CF441" s="298" t="s">
        <v>12</v>
      </c>
      <c r="CG441" s="299"/>
      <c r="CH441" s="300" t="s">
        <v>40</v>
      </c>
      <c r="CI441" s="301"/>
      <c r="CJ441" s="298" t="s">
        <v>41</v>
      </c>
      <c r="CK441" s="299"/>
    </row>
    <row r="442" spans="1:89" ht="15" thickTop="1" thickBot="1" x14ac:dyDescent="0.35">
      <c r="A442" s="297"/>
      <c r="B442" s="111" t="s">
        <v>14</v>
      </c>
      <c r="C442" s="112" t="s">
        <v>15</v>
      </c>
      <c r="D442" s="113" t="s">
        <v>14</v>
      </c>
      <c r="E442" s="114" t="s">
        <v>15</v>
      </c>
      <c r="F442" s="111" t="s">
        <v>14</v>
      </c>
      <c r="G442" s="112" t="s">
        <v>15</v>
      </c>
      <c r="H442" s="113" t="s">
        <v>14</v>
      </c>
      <c r="I442" s="114" t="s">
        <v>15</v>
      </c>
      <c r="J442" s="111" t="s">
        <v>14</v>
      </c>
      <c r="K442" s="112" t="s">
        <v>15</v>
      </c>
      <c r="L442" s="113" t="s">
        <v>14</v>
      </c>
      <c r="M442" s="111" t="s">
        <v>15</v>
      </c>
      <c r="N442" s="115" t="s">
        <v>14</v>
      </c>
      <c r="O442" s="116" t="s">
        <v>15</v>
      </c>
      <c r="P442" s="111" t="s">
        <v>14</v>
      </c>
      <c r="Q442" s="112" t="s">
        <v>15</v>
      </c>
      <c r="R442" s="113" t="s">
        <v>14</v>
      </c>
      <c r="S442" s="114" t="s">
        <v>15</v>
      </c>
      <c r="T442" s="111" t="s">
        <v>14</v>
      </c>
      <c r="U442" s="112" t="s">
        <v>15</v>
      </c>
      <c r="V442" s="113" t="s">
        <v>14</v>
      </c>
      <c r="W442" s="114" t="s">
        <v>15</v>
      </c>
      <c r="X442" s="111" t="s">
        <v>14</v>
      </c>
      <c r="Y442" s="112" t="s">
        <v>15</v>
      </c>
      <c r="Z442" s="26" t="s">
        <v>14</v>
      </c>
      <c r="AA442" s="117" t="s">
        <v>15</v>
      </c>
      <c r="AB442" s="168" t="s">
        <v>14</v>
      </c>
      <c r="AC442" s="169" t="s">
        <v>15</v>
      </c>
      <c r="AE442" s="297"/>
      <c r="AF442" s="111" t="s">
        <v>14</v>
      </c>
      <c r="AG442" s="112" t="s">
        <v>15</v>
      </c>
      <c r="AH442" s="113" t="s">
        <v>14</v>
      </c>
      <c r="AI442" s="114" t="s">
        <v>15</v>
      </c>
      <c r="AJ442" s="111" t="s">
        <v>14</v>
      </c>
      <c r="AK442" s="112" t="s">
        <v>15</v>
      </c>
      <c r="AL442" s="113" t="s">
        <v>14</v>
      </c>
      <c r="AM442" s="114" t="s">
        <v>15</v>
      </c>
      <c r="AN442" s="111" t="s">
        <v>14</v>
      </c>
      <c r="AO442" s="112" t="s">
        <v>15</v>
      </c>
      <c r="AP442" s="113" t="s">
        <v>14</v>
      </c>
      <c r="AQ442" s="111" t="s">
        <v>15</v>
      </c>
      <c r="AR442" s="115" t="s">
        <v>14</v>
      </c>
      <c r="AS442" s="116" t="s">
        <v>15</v>
      </c>
      <c r="AT442" s="111" t="s">
        <v>14</v>
      </c>
      <c r="AU442" s="112" t="s">
        <v>15</v>
      </c>
      <c r="AV442" s="113" t="s">
        <v>14</v>
      </c>
      <c r="AW442" s="114" t="s">
        <v>15</v>
      </c>
      <c r="AX442" s="111" t="s">
        <v>14</v>
      </c>
      <c r="AY442" s="112" t="s">
        <v>15</v>
      </c>
      <c r="AZ442" s="113" t="s">
        <v>14</v>
      </c>
      <c r="BA442" s="114" t="s">
        <v>15</v>
      </c>
      <c r="BB442" s="111" t="s">
        <v>14</v>
      </c>
      <c r="BC442" s="112" t="s">
        <v>15</v>
      </c>
      <c r="BD442" s="26" t="s">
        <v>14</v>
      </c>
      <c r="BE442" s="117" t="s">
        <v>15</v>
      </c>
      <c r="BF442" s="168" t="s">
        <v>14</v>
      </c>
      <c r="BG442" s="169" t="s">
        <v>15</v>
      </c>
      <c r="BI442" s="297"/>
      <c r="BJ442" s="111" t="s">
        <v>14</v>
      </c>
      <c r="BK442" s="112" t="s">
        <v>15</v>
      </c>
      <c r="BL442" s="113" t="s">
        <v>14</v>
      </c>
      <c r="BM442" s="114" t="s">
        <v>15</v>
      </c>
      <c r="BN442" s="111" t="s">
        <v>14</v>
      </c>
      <c r="BO442" s="112" t="s">
        <v>15</v>
      </c>
      <c r="BP442" s="113" t="s">
        <v>14</v>
      </c>
      <c r="BQ442" s="114" t="s">
        <v>15</v>
      </c>
      <c r="BR442" s="111" t="s">
        <v>14</v>
      </c>
      <c r="BS442" s="112" t="s">
        <v>15</v>
      </c>
      <c r="BT442" s="113" t="s">
        <v>14</v>
      </c>
      <c r="BU442" s="111" t="s">
        <v>15</v>
      </c>
      <c r="BV442" s="115" t="s">
        <v>14</v>
      </c>
      <c r="BW442" s="116" t="s">
        <v>15</v>
      </c>
      <c r="BX442" s="111" t="s">
        <v>14</v>
      </c>
      <c r="BY442" s="112" t="s">
        <v>15</v>
      </c>
      <c r="BZ442" s="113" t="s">
        <v>14</v>
      </c>
      <c r="CA442" s="114" t="s">
        <v>15</v>
      </c>
      <c r="CB442" s="111" t="s">
        <v>14</v>
      </c>
      <c r="CC442" s="112" t="s">
        <v>15</v>
      </c>
      <c r="CD442" s="113" t="s">
        <v>14</v>
      </c>
      <c r="CE442" s="114" t="s">
        <v>15</v>
      </c>
      <c r="CF442" s="111" t="s">
        <v>14</v>
      </c>
      <c r="CG442" s="112" t="s">
        <v>15</v>
      </c>
      <c r="CH442" s="26" t="s">
        <v>14</v>
      </c>
      <c r="CI442" s="117" t="s">
        <v>15</v>
      </c>
      <c r="CJ442" s="115" t="s">
        <v>14</v>
      </c>
      <c r="CK442" s="116" t="s">
        <v>15</v>
      </c>
    </row>
    <row r="443" spans="1:89" ht="13.8" thickTop="1" x14ac:dyDescent="0.25">
      <c r="A443" s="119" t="s">
        <v>16</v>
      </c>
      <c r="B443" s="120"/>
      <c r="C443" s="177"/>
      <c r="D443" s="121"/>
      <c r="E443" s="172"/>
      <c r="F443" s="120"/>
      <c r="G443" s="122"/>
      <c r="H443" s="121"/>
      <c r="I443" s="172"/>
      <c r="J443" s="120"/>
      <c r="K443" s="122"/>
      <c r="L443" s="121"/>
      <c r="M443" s="120"/>
      <c r="N443" s="171"/>
      <c r="O443" s="173"/>
      <c r="P443" s="120"/>
      <c r="Q443" s="122"/>
      <c r="R443" s="121"/>
      <c r="S443" s="172"/>
      <c r="T443" s="120"/>
      <c r="U443" s="122"/>
      <c r="V443" s="121"/>
      <c r="W443" s="172"/>
      <c r="X443" s="120"/>
      <c r="Y443" s="122"/>
      <c r="Z443" s="21"/>
      <c r="AA443" s="176"/>
      <c r="AB443" s="162">
        <f t="shared" ref="AB443:AB466" si="1394">B443+D443+F443+H443+J443+L443+N443+P443+R443+T443+V443+X443+Z443</f>
        <v>0</v>
      </c>
      <c r="AC443" s="163">
        <f>C443+E443+G443+I443+K443+M443+O443+Q443+S443+U443+W443+Y443+AA443</f>
        <v>0</v>
      </c>
      <c r="AE443" s="254" t="str">
        <f>$AE$9</f>
        <v>07:00 - 07:59</v>
      </c>
      <c r="AF443" s="120">
        <f t="shared" ref="AF443:AO444" si="1395">SUMIF($A$9:$A$32,$AE443,B$443:B$466)</f>
        <v>5334</v>
      </c>
      <c r="AG443" s="177">
        <f t="shared" si="1395"/>
        <v>1884</v>
      </c>
      <c r="AH443" s="121">
        <f t="shared" si="1395"/>
        <v>2245</v>
      </c>
      <c r="AI443" s="172">
        <f t="shared" si="1395"/>
        <v>1582</v>
      </c>
      <c r="AJ443" s="120">
        <f t="shared" si="1395"/>
        <v>3826</v>
      </c>
      <c r="AK443" s="122">
        <f t="shared" si="1395"/>
        <v>1723</v>
      </c>
      <c r="AL443" s="121">
        <f t="shared" si="1395"/>
        <v>4057</v>
      </c>
      <c r="AM443" s="172">
        <f t="shared" si="1395"/>
        <v>2776</v>
      </c>
      <c r="AN443" s="120">
        <f t="shared" si="1395"/>
        <v>377</v>
      </c>
      <c r="AO443" s="122">
        <f t="shared" si="1395"/>
        <v>1313</v>
      </c>
      <c r="AP443" s="121">
        <f t="shared" ref="AP443:AY444" si="1396">SUMIF($A$9:$A$32,$AE443,L$443:L$466)</f>
        <v>1241</v>
      </c>
      <c r="AQ443" s="120">
        <f t="shared" si="1396"/>
        <v>4458</v>
      </c>
      <c r="AR443" s="171">
        <f t="shared" si="1396"/>
        <v>3398</v>
      </c>
      <c r="AS443" s="173">
        <f t="shared" si="1396"/>
        <v>4981</v>
      </c>
      <c r="AT443" s="120">
        <f t="shared" si="1396"/>
        <v>2870</v>
      </c>
      <c r="AU443" s="122">
        <f t="shared" si="1396"/>
        <v>2773</v>
      </c>
      <c r="AV443" s="121">
        <f t="shared" si="1396"/>
        <v>3428</v>
      </c>
      <c r="AW443" s="172">
        <f t="shared" si="1396"/>
        <v>2446</v>
      </c>
      <c r="AX443" s="120">
        <f t="shared" si="1396"/>
        <v>504</v>
      </c>
      <c r="AY443" s="122">
        <f t="shared" si="1396"/>
        <v>2127</v>
      </c>
      <c r="AZ443" s="121">
        <f t="shared" ref="AZ443:BE444" si="1397">SUMIF($A$9:$A$32,$AE443,V$443:V$466)</f>
        <v>1504</v>
      </c>
      <c r="BA443" s="172">
        <f t="shared" si="1397"/>
        <v>4481</v>
      </c>
      <c r="BB443" s="120">
        <f t="shared" si="1397"/>
        <v>2277</v>
      </c>
      <c r="BC443" s="122">
        <f t="shared" si="1397"/>
        <v>2404</v>
      </c>
      <c r="BD443" s="21">
        <f t="shared" si="1397"/>
        <v>5722</v>
      </c>
      <c r="BE443" s="176">
        <f t="shared" si="1397"/>
        <v>3626</v>
      </c>
      <c r="BF443" s="162">
        <f>AF443+AH443+AJ443+AL443+AN443+AP443+AR443+AT443+AV443+AX443+AZ443+BB443+BD443</f>
        <v>36783</v>
      </c>
      <c r="BG443" s="163">
        <f>AG443+AI443+AK443+AM443+AO443+AQ443+AS443+AU443+AW443+AY443+BA443+BC443+BE443</f>
        <v>36574</v>
      </c>
      <c r="BI443" s="119" t="s">
        <v>16</v>
      </c>
      <c r="BJ443" s="290" t="e">
        <f>B443/$AB443</f>
        <v>#DIV/0!</v>
      </c>
      <c r="BK443" s="124" t="e">
        <f>C443/$AC443</f>
        <v>#DIV/0!</v>
      </c>
      <c r="BL443" s="125" t="e">
        <f t="shared" ref="BL443:BL466" si="1398">D443/$AB443</f>
        <v>#DIV/0!</v>
      </c>
      <c r="BM443" s="126" t="e">
        <f t="shared" ref="BM443:BM466" si="1399">E443/$AC443</f>
        <v>#DIV/0!</v>
      </c>
      <c r="BN443" s="123" t="e">
        <f t="shared" ref="BN443:BN466" si="1400">F443/$AB443</f>
        <v>#DIV/0!</v>
      </c>
      <c r="BO443" s="124" t="e">
        <f t="shared" ref="BO443:BO466" si="1401">G443/$AC443</f>
        <v>#DIV/0!</v>
      </c>
      <c r="BP443" s="125" t="e">
        <f t="shared" ref="BP443:BP466" si="1402">H443/$AB443</f>
        <v>#DIV/0!</v>
      </c>
      <c r="BQ443" s="126" t="e">
        <f t="shared" ref="BQ443:BQ466" si="1403">I443/$AC443</f>
        <v>#DIV/0!</v>
      </c>
      <c r="BR443" s="123" t="e">
        <f t="shared" ref="BR443:BR466" si="1404">J443/$AB443</f>
        <v>#DIV/0!</v>
      </c>
      <c r="BS443" s="124" t="e">
        <f t="shared" ref="BS443:BS466" si="1405">K443/$AC443</f>
        <v>#DIV/0!</v>
      </c>
      <c r="BT443" s="125" t="e">
        <f t="shared" ref="BT443:BT466" si="1406">L443/$AB443</f>
        <v>#DIV/0!</v>
      </c>
      <c r="BU443" s="123" t="e">
        <f t="shared" ref="BU443:BU466" si="1407">M443/$AC443</f>
        <v>#DIV/0!</v>
      </c>
      <c r="BV443" s="127" t="e">
        <f t="shared" ref="BV443:BV466" si="1408">N443/$AB443</f>
        <v>#DIV/0!</v>
      </c>
      <c r="BW443" s="128" t="e">
        <f t="shared" ref="BW443:BW466" si="1409">O443/$AC443</f>
        <v>#DIV/0!</v>
      </c>
      <c r="BX443" s="123" t="e">
        <f t="shared" ref="BX443:BX466" si="1410">P443/$AB443</f>
        <v>#DIV/0!</v>
      </c>
      <c r="BY443" s="124" t="e">
        <f t="shared" ref="BY443:BY466" si="1411">Q443/$AC443</f>
        <v>#DIV/0!</v>
      </c>
      <c r="BZ443" s="125" t="e">
        <f t="shared" ref="BZ443:BZ466" si="1412">R443/$AB443</f>
        <v>#DIV/0!</v>
      </c>
      <c r="CA443" s="126" t="e">
        <f t="shared" ref="CA443:CA466" si="1413">S443/$AC443</f>
        <v>#DIV/0!</v>
      </c>
      <c r="CB443" s="123" t="e">
        <f t="shared" ref="CB443:CB466" si="1414">T443/$AB443</f>
        <v>#DIV/0!</v>
      </c>
      <c r="CC443" s="124" t="e">
        <f t="shared" ref="CC443:CC466" si="1415">U443/$AC443</f>
        <v>#DIV/0!</v>
      </c>
      <c r="CD443" s="125" t="e">
        <f t="shared" ref="CD443:CD466" si="1416">V443/$AB443</f>
        <v>#DIV/0!</v>
      </c>
      <c r="CE443" s="126" t="e">
        <f t="shared" ref="CE443:CE466" si="1417">W443/$AC443</f>
        <v>#DIV/0!</v>
      </c>
      <c r="CF443" s="123" t="e">
        <f t="shared" ref="CF443:CF466" si="1418">X443/$AB443</f>
        <v>#DIV/0!</v>
      </c>
      <c r="CG443" s="124" t="e">
        <f t="shared" ref="CG443:CG466" si="1419">Y443/$AC443</f>
        <v>#DIV/0!</v>
      </c>
      <c r="CH443" s="123" t="e">
        <f t="shared" ref="CH443:CH466" si="1420">Z443/$AB443</f>
        <v>#DIV/0!</v>
      </c>
      <c r="CI443" s="124" t="e">
        <f t="shared" ref="CI443:CI466" si="1421">AA443/$AC443</f>
        <v>#DIV/0!</v>
      </c>
      <c r="CJ443" s="129">
        <f t="shared" ref="CJ443" si="1422">AB443/AB467</f>
        <v>0</v>
      </c>
      <c r="CK443" s="130">
        <f t="shared" ref="CK443" si="1423">AC443/AC467</f>
        <v>0</v>
      </c>
    </row>
    <row r="444" spans="1:89" x14ac:dyDescent="0.25">
      <c r="A444" s="131" t="s">
        <v>17</v>
      </c>
      <c r="B444" s="180">
        <v>529</v>
      </c>
      <c r="C444" s="181">
        <v>0</v>
      </c>
      <c r="D444" s="182">
        <v>355</v>
      </c>
      <c r="E444" s="183">
        <v>2</v>
      </c>
      <c r="F444" s="180">
        <v>753</v>
      </c>
      <c r="G444" s="184">
        <v>4</v>
      </c>
      <c r="H444" s="182">
        <v>611</v>
      </c>
      <c r="I444" s="183">
        <v>45</v>
      </c>
      <c r="J444" s="180">
        <v>16</v>
      </c>
      <c r="K444" s="184">
        <v>41</v>
      </c>
      <c r="L444" s="182">
        <v>45</v>
      </c>
      <c r="M444" s="180">
        <v>91</v>
      </c>
      <c r="N444" s="185">
        <v>235</v>
      </c>
      <c r="O444" s="186">
        <v>160</v>
      </c>
      <c r="P444" s="180">
        <v>93</v>
      </c>
      <c r="Q444" s="184">
        <v>70</v>
      </c>
      <c r="R444" s="182">
        <v>51</v>
      </c>
      <c r="S444" s="183">
        <v>91</v>
      </c>
      <c r="T444" s="180">
        <v>0</v>
      </c>
      <c r="U444" s="184">
        <v>49</v>
      </c>
      <c r="V444" s="182">
        <v>14</v>
      </c>
      <c r="W444" s="183">
        <v>83</v>
      </c>
      <c r="X444" s="180">
        <v>4</v>
      </c>
      <c r="Y444" s="184">
        <v>0</v>
      </c>
      <c r="Z444" s="182">
        <v>0</v>
      </c>
      <c r="AA444" s="180">
        <v>0</v>
      </c>
      <c r="AB444" s="162">
        <f t="shared" si="1394"/>
        <v>2706</v>
      </c>
      <c r="AC444" s="165">
        <f t="shared" ref="AC444:AC466" si="1424">SUM(C444,E444,G444,I444,K444,M444,O444,Q444,S444,U444,W444,Y444,AA444)</f>
        <v>636</v>
      </c>
      <c r="AE444" s="256" t="str">
        <f>$AE$10</f>
        <v>08:00 - 08:59</v>
      </c>
      <c r="AF444" s="120">
        <f t="shared" si="1395"/>
        <v>4296</v>
      </c>
      <c r="AG444" s="181">
        <f t="shared" si="1395"/>
        <v>1537</v>
      </c>
      <c r="AH444" s="182">
        <f t="shared" si="1395"/>
        <v>1780</v>
      </c>
      <c r="AI444" s="183">
        <f t="shared" si="1395"/>
        <v>1357</v>
      </c>
      <c r="AJ444" s="180">
        <f t="shared" si="1395"/>
        <v>2981</v>
      </c>
      <c r="AK444" s="184">
        <f t="shared" si="1395"/>
        <v>1400</v>
      </c>
      <c r="AL444" s="182">
        <f t="shared" si="1395"/>
        <v>3905</v>
      </c>
      <c r="AM444" s="183">
        <f t="shared" si="1395"/>
        <v>2562</v>
      </c>
      <c r="AN444" s="180">
        <f t="shared" si="1395"/>
        <v>307</v>
      </c>
      <c r="AO444" s="184">
        <f t="shared" si="1395"/>
        <v>1156</v>
      </c>
      <c r="AP444" s="182">
        <f t="shared" si="1396"/>
        <v>945</v>
      </c>
      <c r="AQ444" s="180">
        <f t="shared" si="1396"/>
        <v>4394</v>
      </c>
      <c r="AR444" s="185">
        <f t="shared" si="1396"/>
        <v>2568</v>
      </c>
      <c r="AS444" s="186">
        <f t="shared" si="1396"/>
        <v>4683</v>
      </c>
      <c r="AT444" s="180">
        <f t="shared" si="1396"/>
        <v>2275</v>
      </c>
      <c r="AU444" s="184">
        <f t="shared" si="1396"/>
        <v>2573</v>
      </c>
      <c r="AV444" s="182">
        <f t="shared" si="1396"/>
        <v>2960</v>
      </c>
      <c r="AW444" s="183">
        <f t="shared" si="1396"/>
        <v>2012</v>
      </c>
      <c r="AX444" s="180">
        <f t="shared" si="1396"/>
        <v>331</v>
      </c>
      <c r="AY444" s="184">
        <f t="shared" si="1396"/>
        <v>1780</v>
      </c>
      <c r="AZ444" s="182">
        <f t="shared" si="1397"/>
        <v>1127</v>
      </c>
      <c r="BA444" s="183">
        <f t="shared" si="1397"/>
        <v>3994</v>
      </c>
      <c r="BB444" s="180">
        <f t="shared" si="1397"/>
        <v>1933</v>
      </c>
      <c r="BC444" s="184">
        <f t="shared" si="1397"/>
        <v>2180</v>
      </c>
      <c r="BD444" s="182">
        <f t="shared" si="1397"/>
        <v>4792</v>
      </c>
      <c r="BE444" s="180">
        <f t="shared" si="1397"/>
        <v>3351</v>
      </c>
      <c r="BF444" s="164">
        <f>SUM(AF444,AH444,AJ444,AL444,AN444,AP444,AR444,AT444,AV444,AX444,AZ444,BB444,BD444)</f>
        <v>30200</v>
      </c>
      <c r="BG444" s="165">
        <f>SUM(AG444,AI444,AK444,AM444,AO444,AQ444,AS444,AU444,AW444,AY444,BA444,BC444,BE444)</f>
        <v>32979</v>
      </c>
      <c r="BI444" s="131" t="s">
        <v>17</v>
      </c>
      <c r="BJ444" s="123">
        <f t="shared" ref="BJ444:BJ466" si="1425">B444/$AB444</f>
        <v>0.19549150036954915</v>
      </c>
      <c r="BK444" s="124">
        <f t="shared" ref="BK444:BK466" si="1426">C444/$AC444</f>
        <v>0</v>
      </c>
      <c r="BL444" s="125">
        <f t="shared" si="1398"/>
        <v>0.131189948263119</v>
      </c>
      <c r="BM444" s="126">
        <f t="shared" si="1399"/>
        <v>3.1446540880503146E-3</v>
      </c>
      <c r="BN444" s="123">
        <f t="shared" si="1400"/>
        <v>0.27827050997782704</v>
      </c>
      <c r="BO444" s="124">
        <f t="shared" si="1401"/>
        <v>6.2893081761006293E-3</v>
      </c>
      <c r="BP444" s="125">
        <f t="shared" si="1402"/>
        <v>0.22579453067257946</v>
      </c>
      <c r="BQ444" s="126">
        <f t="shared" si="1403"/>
        <v>7.0754716981132074E-2</v>
      </c>
      <c r="BR444" s="123">
        <f t="shared" si="1404"/>
        <v>5.9127864005912786E-3</v>
      </c>
      <c r="BS444" s="124">
        <f t="shared" si="1405"/>
        <v>6.4465408805031446E-2</v>
      </c>
      <c r="BT444" s="125">
        <f t="shared" si="1406"/>
        <v>1.662971175166297E-2</v>
      </c>
      <c r="BU444" s="123">
        <f t="shared" si="1407"/>
        <v>0.1430817610062893</v>
      </c>
      <c r="BV444" s="127">
        <f t="shared" si="1408"/>
        <v>8.6844050258684399E-2</v>
      </c>
      <c r="BW444" s="128">
        <f t="shared" si="1409"/>
        <v>0.25157232704402516</v>
      </c>
      <c r="BX444" s="123">
        <f t="shared" si="1410"/>
        <v>3.4368070953436809E-2</v>
      </c>
      <c r="BY444" s="124">
        <f t="shared" si="1411"/>
        <v>0.11006289308176101</v>
      </c>
      <c r="BZ444" s="125">
        <f t="shared" si="1412"/>
        <v>1.8847006651884702E-2</v>
      </c>
      <c r="CA444" s="126">
        <f t="shared" si="1413"/>
        <v>0.1430817610062893</v>
      </c>
      <c r="CB444" s="123">
        <f t="shared" si="1414"/>
        <v>0</v>
      </c>
      <c r="CC444" s="124">
        <f t="shared" si="1415"/>
        <v>7.7044025157232701E-2</v>
      </c>
      <c r="CD444" s="125">
        <f t="shared" si="1416"/>
        <v>5.1736881005173688E-3</v>
      </c>
      <c r="CE444" s="126">
        <f t="shared" si="1417"/>
        <v>0.13050314465408805</v>
      </c>
      <c r="CF444" s="123">
        <f t="shared" si="1418"/>
        <v>1.4781966001478197E-3</v>
      </c>
      <c r="CG444" s="124">
        <f t="shared" si="1419"/>
        <v>0</v>
      </c>
      <c r="CH444" s="125">
        <f t="shared" si="1420"/>
        <v>0</v>
      </c>
      <c r="CI444" s="123">
        <f t="shared" si="1421"/>
        <v>0</v>
      </c>
      <c r="CJ444" s="129">
        <f t="shared" ref="CJ444" si="1427">AB444/AB467</f>
        <v>6.2250400279735725E-3</v>
      </c>
      <c r="CK444" s="130">
        <f t="shared" ref="CK444" si="1428">AC444/AC467</f>
        <v>1.4665393821165207E-3</v>
      </c>
    </row>
    <row r="445" spans="1:89" ht="13.8" thickBot="1" x14ac:dyDescent="0.3">
      <c r="A445" s="139" t="s">
        <v>18</v>
      </c>
      <c r="B445" s="187">
        <v>2575</v>
      </c>
      <c r="C445" s="188">
        <v>568</v>
      </c>
      <c r="D445" s="189">
        <v>1400</v>
      </c>
      <c r="E445" s="190">
        <v>337</v>
      </c>
      <c r="F445" s="187">
        <v>2510</v>
      </c>
      <c r="G445" s="191">
        <v>556</v>
      </c>
      <c r="H445" s="189">
        <v>2651</v>
      </c>
      <c r="I445" s="190">
        <v>1027</v>
      </c>
      <c r="J445" s="187">
        <v>110</v>
      </c>
      <c r="K445" s="191">
        <v>352</v>
      </c>
      <c r="L445" s="189">
        <v>641</v>
      </c>
      <c r="M445" s="187">
        <v>1438</v>
      </c>
      <c r="N445" s="192">
        <v>1906</v>
      </c>
      <c r="O445" s="193">
        <v>1939</v>
      </c>
      <c r="P445" s="187">
        <v>1076</v>
      </c>
      <c r="Q445" s="191">
        <v>1121</v>
      </c>
      <c r="R445" s="189">
        <v>1515</v>
      </c>
      <c r="S445" s="190">
        <v>1280</v>
      </c>
      <c r="T445" s="187">
        <v>180</v>
      </c>
      <c r="U445" s="191">
        <v>684</v>
      </c>
      <c r="V445" s="189">
        <v>934</v>
      </c>
      <c r="W445" s="190">
        <v>1696</v>
      </c>
      <c r="X445" s="187">
        <v>1100</v>
      </c>
      <c r="Y445" s="191">
        <v>940</v>
      </c>
      <c r="Z445" s="189">
        <v>2931</v>
      </c>
      <c r="AA445" s="187">
        <v>1835</v>
      </c>
      <c r="AB445" s="162">
        <f t="shared" si="1394"/>
        <v>19529</v>
      </c>
      <c r="AC445" s="165">
        <f t="shared" si="1424"/>
        <v>13773</v>
      </c>
      <c r="AE445" s="254"/>
      <c r="AF445" s="120"/>
      <c r="AG445" s="188"/>
      <c r="AH445" s="189"/>
      <c r="AI445" s="190"/>
      <c r="AJ445" s="187"/>
      <c r="AK445" s="191"/>
      <c r="AL445" s="189"/>
      <c r="AM445" s="190"/>
      <c r="AN445" s="187"/>
      <c r="AO445" s="191"/>
      <c r="AP445" s="189"/>
      <c r="AQ445" s="187"/>
      <c r="AR445" s="192"/>
      <c r="AS445" s="193"/>
      <c r="AT445" s="187"/>
      <c r="AU445" s="191"/>
      <c r="AV445" s="189"/>
      <c r="AW445" s="190"/>
      <c r="AX445" s="187"/>
      <c r="AY445" s="191"/>
      <c r="AZ445" s="189"/>
      <c r="BA445" s="190"/>
      <c r="BB445" s="187"/>
      <c r="BC445" s="191"/>
      <c r="BD445" s="189"/>
      <c r="BE445" s="187"/>
      <c r="BF445" s="164"/>
      <c r="BG445" s="165"/>
      <c r="BI445" s="139" t="s">
        <v>18</v>
      </c>
      <c r="BJ445" s="123">
        <f t="shared" si="1425"/>
        <v>0.13185518971785551</v>
      </c>
      <c r="BK445" s="124">
        <f t="shared" si="1426"/>
        <v>4.1240107456618019E-2</v>
      </c>
      <c r="BL445" s="125">
        <f t="shared" si="1398"/>
        <v>7.168825848737774E-2</v>
      </c>
      <c r="BM445" s="126">
        <f t="shared" si="1399"/>
        <v>2.4468162346620199E-2</v>
      </c>
      <c r="BN445" s="123">
        <f t="shared" si="1400"/>
        <v>0.12852680628808438</v>
      </c>
      <c r="BO445" s="124">
        <f t="shared" si="1401"/>
        <v>4.0368837580773975E-2</v>
      </c>
      <c r="BP445" s="125">
        <f t="shared" si="1402"/>
        <v>0.13574683803574172</v>
      </c>
      <c r="BQ445" s="126">
        <f t="shared" si="1403"/>
        <v>7.4566180207652655E-2</v>
      </c>
      <c r="BR445" s="123">
        <f t="shared" si="1404"/>
        <v>5.6326488811511083E-3</v>
      </c>
      <c r="BS445" s="124">
        <f t="shared" si="1405"/>
        <v>2.5557249691425251E-2</v>
      </c>
      <c r="BT445" s="125">
        <f t="shared" si="1406"/>
        <v>3.2822981207435098E-2</v>
      </c>
      <c r="BU445" s="123">
        <f t="shared" si="1407"/>
        <v>0.10440717345531111</v>
      </c>
      <c r="BV445" s="127">
        <f t="shared" si="1408"/>
        <v>9.7598443340672844E-2</v>
      </c>
      <c r="BW445" s="128">
        <f t="shared" si="1409"/>
        <v>0.14078269077179989</v>
      </c>
      <c r="BX445" s="123">
        <f t="shared" si="1410"/>
        <v>5.509754723744175E-2</v>
      </c>
      <c r="BY445" s="124">
        <f t="shared" si="1411"/>
        <v>8.139112756843099E-2</v>
      </c>
      <c r="BZ445" s="125">
        <f t="shared" si="1412"/>
        <v>7.7576936863126639E-2</v>
      </c>
      <c r="CA445" s="126">
        <f t="shared" si="1413"/>
        <v>9.2935453423364553E-2</v>
      </c>
      <c r="CB445" s="123">
        <f t="shared" si="1414"/>
        <v>9.2170618055199965E-3</v>
      </c>
      <c r="CC445" s="124">
        <f t="shared" si="1415"/>
        <v>4.9662382923110433E-2</v>
      </c>
      <c r="CD445" s="125">
        <f t="shared" si="1416"/>
        <v>4.7826309590864868E-2</v>
      </c>
      <c r="CE445" s="126">
        <f t="shared" si="1417"/>
        <v>0.12313947578595803</v>
      </c>
      <c r="CF445" s="123">
        <f t="shared" si="1418"/>
        <v>5.6326488811511088E-2</v>
      </c>
      <c r="CG445" s="124">
        <f t="shared" si="1419"/>
        <v>6.8249473607783342E-2</v>
      </c>
      <c r="CH445" s="125">
        <f t="shared" si="1420"/>
        <v>0.15008448973321728</v>
      </c>
      <c r="CI445" s="123">
        <f t="shared" si="1421"/>
        <v>0.13323168518115153</v>
      </c>
      <c r="CJ445" s="129">
        <f t="shared" ref="CJ445" si="1429">AB445/AB467</f>
        <v>4.492564918931851E-2</v>
      </c>
      <c r="CK445" s="130">
        <f t="shared" ref="CK445" si="1430">AC445/AC467</f>
        <v>3.1758878789136538E-2</v>
      </c>
    </row>
    <row r="446" spans="1:89" ht="14.4" thickTop="1" thickBot="1" x14ac:dyDescent="0.3">
      <c r="A446" s="131" t="s">
        <v>19</v>
      </c>
      <c r="B446" s="180">
        <v>4736</v>
      </c>
      <c r="C446" s="181">
        <v>1824</v>
      </c>
      <c r="D446" s="182">
        <v>1862</v>
      </c>
      <c r="E446" s="183">
        <v>1182</v>
      </c>
      <c r="F446" s="180">
        <v>3402</v>
      </c>
      <c r="G446" s="184">
        <v>1623</v>
      </c>
      <c r="H446" s="182">
        <v>4242</v>
      </c>
      <c r="I446" s="183">
        <v>2468</v>
      </c>
      <c r="J446" s="180">
        <v>277</v>
      </c>
      <c r="K446" s="184">
        <v>862</v>
      </c>
      <c r="L446" s="182">
        <v>1165</v>
      </c>
      <c r="M446" s="180">
        <v>3089</v>
      </c>
      <c r="N446" s="185">
        <v>3175</v>
      </c>
      <c r="O446" s="186">
        <v>4074</v>
      </c>
      <c r="P446" s="180">
        <v>2203</v>
      </c>
      <c r="Q446" s="184">
        <v>2404</v>
      </c>
      <c r="R446" s="182">
        <v>2884</v>
      </c>
      <c r="S446" s="183">
        <v>2150</v>
      </c>
      <c r="T446" s="180">
        <v>404</v>
      </c>
      <c r="U446" s="184">
        <v>1464</v>
      </c>
      <c r="V446" s="182">
        <v>1556</v>
      </c>
      <c r="W446" s="183">
        <v>3385</v>
      </c>
      <c r="X446" s="180">
        <v>2081</v>
      </c>
      <c r="Y446" s="184">
        <v>1619</v>
      </c>
      <c r="Z446" s="182">
        <v>4546</v>
      </c>
      <c r="AA446" s="180">
        <v>3215</v>
      </c>
      <c r="AB446" s="162">
        <f t="shared" si="1394"/>
        <v>32533</v>
      </c>
      <c r="AC446" s="165">
        <f t="shared" si="1424"/>
        <v>29359</v>
      </c>
      <c r="AE446" s="251" t="s">
        <v>13</v>
      </c>
      <c r="AF446" s="14">
        <f t="shared" ref="AF446:BG446" si="1431">SUM(AF443:AF445)</f>
        <v>9630</v>
      </c>
      <c r="AG446" s="1">
        <f t="shared" si="1431"/>
        <v>3421</v>
      </c>
      <c r="AH446" s="14">
        <f t="shared" si="1431"/>
        <v>4025</v>
      </c>
      <c r="AI446" s="1">
        <f t="shared" si="1431"/>
        <v>2939</v>
      </c>
      <c r="AJ446" s="14">
        <f t="shared" si="1431"/>
        <v>6807</v>
      </c>
      <c r="AK446" s="1">
        <f t="shared" si="1431"/>
        <v>3123</v>
      </c>
      <c r="AL446" s="14">
        <f t="shared" si="1431"/>
        <v>7962</v>
      </c>
      <c r="AM446" s="1">
        <f t="shared" si="1431"/>
        <v>5338</v>
      </c>
      <c r="AN446" s="14">
        <f t="shared" si="1431"/>
        <v>684</v>
      </c>
      <c r="AO446" s="1">
        <f t="shared" si="1431"/>
        <v>2469</v>
      </c>
      <c r="AP446" s="14">
        <f t="shared" si="1431"/>
        <v>2186</v>
      </c>
      <c r="AQ446" s="1">
        <f t="shared" si="1431"/>
        <v>8852</v>
      </c>
      <c r="AR446" s="14">
        <f t="shared" si="1431"/>
        <v>5966</v>
      </c>
      <c r="AS446" s="1">
        <f t="shared" si="1431"/>
        <v>9664</v>
      </c>
      <c r="AT446" s="14">
        <f t="shared" si="1431"/>
        <v>5145</v>
      </c>
      <c r="AU446" s="1">
        <f t="shared" si="1431"/>
        <v>5346</v>
      </c>
      <c r="AV446" s="14">
        <f t="shared" si="1431"/>
        <v>6388</v>
      </c>
      <c r="AW446" s="1">
        <f t="shared" si="1431"/>
        <v>4458</v>
      </c>
      <c r="AX446" s="14">
        <f t="shared" si="1431"/>
        <v>835</v>
      </c>
      <c r="AY446" s="1">
        <f t="shared" si="1431"/>
        <v>3907</v>
      </c>
      <c r="AZ446" s="14">
        <f t="shared" si="1431"/>
        <v>2631</v>
      </c>
      <c r="BA446" s="1">
        <f t="shared" si="1431"/>
        <v>8475</v>
      </c>
      <c r="BB446" s="14">
        <f t="shared" si="1431"/>
        <v>4210</v>
      </c>
      <c r="BC446" s="1">
        <f t="shared" si="1431"/>
        <v>4584</v>
      </c>
      <c r="BD446" s="14">
        <f t="shared" si="1431"/>
        <v>10514</v>
      </c>
      <c r="BE446" s="1">
        <f t="shared" si="1431"/>
        <v>6977</v>
      </c>
      <c r="BF446" s="166">
        <f t="shared" si="1431"/>
        <v>66983</v>
      </c>
      <c r="BG446" s="167">
        <f t="shared" si="1431"/>
        <v>69553</v>
      </c>
      <c r="BI446" s="131" t="s">
        <v>19</v>
      </c>
      <c r="BJ446" s="123">
        <f t="shared" si="1425"/>
        <v>0.14557526204161927</v>
      </c>
      <c r="BK446" s="124">
        <f t="shared" si="1426"/>
        <v>6.2127456657243091E-2</v>
      </c>
      <c r="BL446" s="125">
        <f t="shared" si="1398"/>
        <v>5.7234192973288661E-2</v>
      </c>
      <c r="BM446" s="126">
        <f t="shared" si="1399"/>
        <v>4.0260226846963454E-2</v>
      </c>
      <c r="BN446" s="123">
        <f t="shared" si="1400"/>
        <v>0.10457074355270034</v>
      </c>
      <c r="BO446" s="124">
        <f t="shared" si="1401"/>
        <v>5.5281174426921896E-2</v>
      </c>
      <c r="BP446" s="125">
        <f t="shared" si="1402"/>
        <v>0.13039068023237943</v>
      </c>
      <c r="BQ446" s="126">
        <f t="shared" si="1403"/>
        <v>8.406280867876971E-2</v>
      </c>
      <c r="BR446" s="123">
        <f t="shared" si="1404"/>
        <v>8.5144315003227496E-3</v>
      </c>
      <c r="BS446" s="124">
        <f t="shared" si="1405"/>
        <v>2.9360673047447119E-2</v>
      </c>
      <c r="BT446" s="125">
        <f t="shared" si="1406"/>
        <v>3.5809793133126364E-2</v>
      </c>
      <c r="BU446" s="123">
        <f t="shared" si="1407"/>
        <v>0.1052147552709561</v>
      </c>
      <c r="BV446" s="127">
        <f t="shared" si="1408"/>
        <v>9.7593213045215621E-2</v>
      </c>
      <c r="BW446" s="128">
        <f t="shared" si="1409"/>
        <v>0.13876494431009231</v>
      </c>
      <c r="BX446" s="123">
        <f t="shared" si="1410"/>
        <v>6.7715857744444108E-2</v>
      </c>
      <c r="BY446" s="124">
        <f t="shared" si="1411"/>
        <v>8.1882897918866451E-2</v>
      </c>
      <c r="BZ446" s="125">
        <f t="shared" si="1412"/>
        <v>8.864844926689823E-2</v>
      </c>
      <c r="CA446" s="126">
        <f t="shared" si="1413"/>
        <v>7.3231377090500357E-2</v>
      </c>
      <c r="CB446" s="123">
        <f t="shared" si="1414"/>
        <v>1.2418160022131374E-2</v>
      </c>
      <c r="CC446" s="124">
        <f t="shared" si="1415"/>
        <v>4.986545863278722E-2</v>
      </c>
      <c r="CD446" s="125">
        <f t="shared" si="1416"/>
        <v>4.7828358897119845E-2</v>
      </c>
      <c r="CE446" s="126">
        <f t="shared" si="1417"/>
        <v>0.1152968425355087</v>
      </c>
      <c r="CF446" s="123">
        <f t="shared" si="1418"/>
        <v>6.3965819321919276E-2</v>
      </c>
      <c r="CG446" s="124">
        <f t="shared" si="1419"/>
        <v>5.5144930004427946E-2</v>
      </c>
      <c r="CH446" s="125">
        <f t="shared" si="1420"/>
        <v>0.13973503826883471</v>
      </c>
      <c r="CI446" s="123">
        <f t="shared" si="1421"/>
        <v>0.10950645457951565</v>
      </c>
      <c r="CJ446" s="129">
        <f t="shared" ref="CJ446" si="1432">AB446/AB467</f>
        <v>7.4840808289011171E-2</v>
      </c>
      <c r="CK446" s="130">
        <f t="shared" ref="CK446" si="1433">AC446/AC467</f>
        <v>6.7698317169117811E-2</v>
      </c>
    </row>
    <row r="447" spans="1:89" ht="13.8" thickTop="1" x14ac:dyDescent="0.25">
      <c r="A447" s="139" t="s">
        <v>20</v>
      </c>
      <c r="B447" s="266">
        <v>5334</v>
      </c>
      <c r="C447" s="267">
        <v>1884</v>
      </c>
      <c r="D447" s="268">
        <v>2245</v>
      </c>
      <c r="E447" s="269">
        <v>1582</v>
      </c>
      <c r="F447" s="266">
        <v>3826</v>
      </c>
      <c r="G447" s="270">
        <v>1723</v>
      </c>
      <c r="H447" s="268">
        <v>4057</v>
      </c>
      <c r="I447" s="269">
        <v>2776</v>
      </c>
      <c r="J447" s="266">
        <v>377</v>
      </c>
      <c r="K447" s="270">
        <v>1313</v>
      </c>
      <c r="L447" s="268">
        <v>1241</v>
      </c>
      <c r="M447" s="266">
        <v>4458</v>
      </c>
      <c r="N447" s="271">
        <v>3398</v>
      </c>
      <c r="O447" s="272">
        <v>4981</v>
      </c>
      <c r="P447" s="266">
        <v>2870</v>
      </c>
      <c r="Q447" s="270">
        <v>2773</v>
      </c>
      <c r="R447" s="268">
        <v>3428</v>
      </c>
      <c r="S447" s="269">
        <v>2446</v>
      </c>
      <c r="T447" s="266">
        <v>504</v>
      </c>
      <c r="U447" s="270">
        <v>2127</v>
      </c>
      <c r="V447" s="268">
        <v>1504</v>
      </c>
      <c r="W447" s="269">
        <v>4481</v>
      </c>
      <c r="X447" s="266">
        <v>2277</v>
      </c>
      <c r="Y447" s="270">
        <v>2404</v>
      </c>
      <c r="Z447" s="268">
        <v>5722</v>
      </c>
      <c r="AA447" s="266">
        <v>3626</v>
      </c>
      <c r="AB447" s="162">
        <f t="shared" si="1394"/>
        <v>36783</v>
      </c>
      <c r="AC447" s="165">
        <f t="shared" si="1424"/>
        <v>36574</v>
      </c>
      <c r="BI447" s="139" t="s">
        <v>20</v>
      </c>
      <c r="BJ447" s="123">
        <f t="shared" si="1425"/>
        <v>0.14501264170948536</v>
      </c>
      <c r="BK447" s="124">
        <f t="shared" si="1426"/>
        <v>5.1512003062284685E-2</v>
      </c>
      <c r="BL447" s="125">
        <f t="shared" si="1398"/>
        <v>6.1033629665878261E-2</v>
      </c>
      <c r="BM447" s="126">
        <f t="shared" si="1399"/>
        <v>4.3254771148903595E-2</v>
      </c>
      <c r="BN447" s="123">
        <f t="shared" si="1400"/>
        <v>0.10401544191610254</v>
      </c>
      <c r="BO447" s="124">
        <f t="shared" si="1401"/>
        <v>4.7109968830316616E-2</v>
      </c>
      <c r="BP447" s="125">
        <f t="shared" si="1402"/>
        <v>0.1102955169507653</v>
      </c>
      <c r="BQ447" s="126">
        <f t="shared" si="1403"/>
        <v>7.5900913217039429E-2</v>
      </c>
      <c r="BR447" s="123">
        <f t="shared" si="1404"/>
        <v>1.0249299948345704E-2</v>
      </c>
      <c r="BS447" s="124">
        <f t="shared" si="1405"/>
        <v>3.5899819543938317E-2</v>
      </c>
      <c r="BT447" s="125">
        <f t="shared" si="1406"/>
        <v>3.3738411766305085E-2</v>
      </c>
      <c r="BU447" s="123">
        <f t="shared" si="1407"/>
        <v>0.12188986711871821</v>
      </c>
      <c r="BV447" s="127">
        <f t="shared" si="1408"/>
        <v>9.237963189516897E-2</v>
      </c>
      <c r="BW447" s="128">
        <f t="shared" si="1409"/>
        <v>0.13618964291573249</v>
      </c>
      <c r="BX447" s="123">
        <f t="shared" si="1410"/>
        <v>7.8025174673082676E-2</v>
      </c>
      <c r="BY447" s="124">
        <f t="shared" si="1411"/>
        <v>7.5818887734456178E-2</v>
      </c>
      <c r="BZ447" s="125">
        <f t="shared" si="1412"/>
        <v>9.3195226055514779E-2</v>
      </c>
      <c r="CA447" s="126">
        <f t="shared" si="1413"/>
        <v>6.687811013288128E-2</v>
      </c>
      <c r="CB447" s="123">
        <f t="shared" si="1414"/>
        <v>1.3701981893809641E-2</v>
      </c>
      <c r="CC447" s="124">
        <f t="shared" si="1415"/>
        <v>5.8156067151528407E-2</v>
      </c>
      <c r="CD447" s="125">
        <f t="shared" si="1416"/>
        <v>4.0888453905336707E-2</v>
      </c>
      <c r="CE447" s="126">
        <f t="shared" si="1417"/>
        <v>0.12251872915185651</v>
      </c>
      <c r="CF447" s="123">
        <f t="shared" si="1418"/>
        <v>6.1903596770247128E-2</v>
      </c>
      <c r="CG447" s="124">
        <f t="shared" si="1419"/>
        <v>6.5729753376715702E-2</v>
      </c>
      <c r="CH447" s="125">
        <f t="shared" si="1420"/>
        <v>0.15556099284995786</v>
      </c>
      <c r="CI447" s="123">
        <f t="shared" si="1421"/>
        <v>9.9141466615628587E-2</v>
      </c>
      <c r="CJ447" s="129">
        <f t="shared" ref="CJ447" si="1434">AB447/AB467</f>
        <v>8.4617755856966709E-2</v>
      </c>
      <c r="CK447" s="130">
        <f t="shared" ref="CK447" si="1435">AC447/AC467</f>
        <v>8.4335237989826464E-2</v>
      </c>
    </row>
    <row r="448" spans="1:89" ht="13.8" thickBot="1" x14ac:dyDescent="0.3">
      <c r="A448" s="131" t="s">
        <v>21</v>
      </c>
      <c r="B448" s="273">
        <v>4296</v>
      </c>
      <c r="C448" s="274">
        <v>1537</v>
      </c>
      <c r="D448" s="275">
        <v>1780</v>
      </c>
      <c r="E448" s="276">
        <v>1357</v>
      </c>
      <c r="F448" s="273">
        <v>2981</v>
      </c>
      <c r="G448" s="277">
        <v>1400</v>
      </c>
      <c r="H448" s="275">
        <v>3905</v>
      </c>
      <c r="I448" s="276">
        <v>2562</v>
      </c>
      <c r="J448" s="273">
        <v>307</v>
      </c>
      <c r="K448" s="277">
        <v>1156</v>
      </c>
      <c r="L448" s="275">
        <v>945</v>
      </c>
      <c r="M448" s="273">
        <v>4394</v>
      </c>
      <c r="N448" s="278">
        <v>2568</v>
      </c>
      <c r="O448" s="279">
        <v>4683</v>
      </c>
      <c r="P448" s="273">
        <v>2275</v>
      </c>
      <c r="Q448" s="277">
        <v>2573</v>
      </c>
      <c r="R448" s="275">
        <v>2960</v>
      </c>
      <c r="S448" s="276">
        <v>2012</v>
      </c>
      <c r="T448" s="273">
        <v>331</v>
      </c>
      <c r="U448" s="277">
        <v>1780</v>
      </c>
      <c r="V448" s="275">
        <v>1127</v>
      </c>
      <c r="W448" s="276">
        <v>3994</v>
      </c>
      <c r="X448" s="273">
        <v>1933</v>
      </c>
      <c r="Y448" s="277">
        <v>2180</v>
      </c>
      <c r="Z448" s="275">
        <v>4792</v>
      </c>
      <c r="AA448" s="273">
        <v>3351</v>
      </c>
      <c r="AB448" s="162">
        <f t="shared" si="1394"/>
        <v>30200</v>
      </c>
      <c r="AC448" s="165">
        <f t="shared" si="1424"/>
        <v>32979</v>
      </c>
      <c r="AE448" t="s">
        <v>85</v>
      </c>
      <c r="BI448" s="131" t="s">
        <v>21</v>
      </c>
      <c r="BJ448" s="123">
        <f t="shared" si="1425"/>
        <v>0.14225165562913908</v>
      </c>
      <c r="BK448" s="124">
        <f t="shared" si="1426"/>
        <v>4.6605415567482336E-2</v>
      </c>
      <c r="BL448" s="125">
        <f t="shared" si="1398"/>
        <v>5.8940397350993379E-2</v>
      </c>
      <c r="BM448" s="126">
        <f t="shared" si="1399"/>
        <v>4.1147396828284666E-2</v>
      </c>
      <c r="BN448" s="123">
        <f t="shared" si="1400"/>
        <v>9.8708609271523182E-2</v>
      </c>
      <c r="BO448" s="124">
        <f t="shared" si="1401"/>
        <v>4.2451256860426334E-2</v>
      </c>
      <c r="BP448" s="125">
        <f t="shared" si="1402"/>
        <v>0.1293046357615894</v>
      </c>
      <c r="BQ448" s="126">
        <f t="shared" si="1403"/>
        <v>7.7685800054580187E-2</v>
      </c>
      <c r="BR448" s="123">
        <f t="shared" si="1404"/>
        <v>1.0165562913907284E-2</v>
      </c>
      <c r="BS448" s="124">
        <f t="shared" si="1405"/>
        <v>3.5052609236180601E-2</v>
      </c>
      <c r="BT448" s="125">
        <f t="shared" si="1406"/>
        <v>3.1291390728476823E-2</v>
      </c>
      <c r="BU448" s="123">
        <f t="shared" si="1407"/>
        <v>0.13323630188908092</v>
      </c>
      <c r="BV448" s="127">
        <f t="shared" si="1408"/>
        <v>8.5033112582781456E-2</v>
      </c>
      <c r="BW448" s="128">
        <f t="shared" si="1409"/>
        <v>0.14199945419812607</v>
      </c>
      <c r="BX448" s="123">
        <f t="shared" si="1410"/>
        <v>7.5331125827814566E-2</v>
      </c>
      <c r="BY448" s="124">
        <f t="shared" si="1411"/>
        <v>7.8019345644197824E-2</v>
      </c>
      <c r="BZ448" s="125">
        <f t="shared" si="1412"/>
        <v>9.8013245033112581E-2</v>
      </c>
      <c r="CA448" s="126">
        <f t="shared" si="1413"/>
        <v>6.1008520573698412E-2</v>
      </c>
      <c r="CB448" s="123">
        <f t="shared" si="1414"/>
        <v>1.0960264900662252E-2</v>
      </c>
      <c r="CC448" s="124">
        <f t="shared" si="1415"/>
        <v>5.3973740865399196E-2</v>
      </c>
      <c r="CD448" s="125">
        <f t="shared" si="1416"/>
        <v>3.7317880794701989E-2</v>
      </c>
      <c r="CE448" s="126">
        <f t="shared" si="1417"/>
        <v>0.12110737135753055</v>
      </c>
      <c r="CF448" s="123">
        <f t="shared" si="1418"/>
        <v>6.4006622516556297E-2</v>
      </c>
      <c r="CG448" s="124">
        <f t="shared" si="1419"/>
        <v>6.6102671396949572E-2</v>
      </c>
      <c r="CH448" s="125">
        <f t="shared" si="1420"/>
        <v>0.15867549668874173</v>
      </c>
      <c r="CI448" s="123">
        <f t="shared" si="1421"/>
        <v>0.10161011552806332</v>
      </c>
      <c r="CJ448" s="129">
        <f t="shared" ref="CJ448" si="1436">AB448/AB467</f>
        <v>6.9473839188766401E-2</v>
      </c>
      <c r="CK448" s="130">
        <f t="shared" ref="CK448" si="1437">AC448/AC467</f>
        <v>7.6045601073617505E-2</v>
      </c>
    </row>
    <row r="449" spans="1:89" ht="14.4" thickTop="1" thickBot="1" x14ac:dyDescent="0.3">
      <c r="A449" s="139" t="s">
        <v>22</v>
      </c>
      <c r="B449" s="187">
        <v>3174</v>
      </c>
      <c r="C449" s="188">
        <v>1541</v>
      </c>
      <c r="D449" s="189">
        <v>1419</v>
      </c>
      <c r="E449" s="190">
        <v>942</v>
      </c>
      <c r="F449" s="187">
        <v>2430</v>
      </c>
      <c r="G449" s="191">
        <v>1100</v>
      </c>
      <c r="H449" s="189">
        <v>3153</v>
      </c>
      <c r="I449" s="190">
        <v>2338</v>
      </c>
      <c r="J449" s="187">
        <v>282</v>
      </c>
      <c r="K449" s="191">
        <v>953</v>
      </c>
      <c r="L449" s="189">
        <v>882</v>
      </c>
      <c r="M449" s="187">
        <v>3092</v>
      </c>
      <c r="N449" s="192">
        <v>2238</v>
      </c>
      <c r="O449" s="193">
        <v>4018</v>
      </c>
      <c r="P449" s="187">
        <v>1475</v>
      </c>
      <c r="Q449" s="191">
        <v>1896</v>
      </c>
      <c r="R449" s="189">
        <v>2490</v>
      </c>
      <c r="S449" s="190">
        <v>1748</v>
      </c>
      <c r="T449" s="187">
        <v>269</v>
      </c>
      <c r="U449" s="191">
        <v>914</v>
      </c>
      <c r="V449" s="189">
        <v>917</v>
      </c>
      <c r="W449" s="190">
        <v>3370</v>
      </c>
      <c r="X449" s="187">
        <v>1566</v>
      </c>
      <c r="Y449" s="191">
        <v>1211</v>
      </c>
      <c r="Z449" s="189">
        <v>4060</v>
      </c>
      <c r="AA449" s="187">
        <v>2543</v>
      </c>
      <c r="AB449" s="162">
        <f t="shared" si="1394"/>
        <v>24355</v>
      </c>
      <c r="AC449" s="165">
        <f t="shared" si="1424"/>
        <v>25666</v>
      </c>
      <c r="AE449" s="296" t="s">
        <v>0</v>
      </c>
      <c r="AF449" s="298" t="s">
        <v>1</v>
      </c>
      <c r="AG449" s="299"/>
      <c r="AH449" s="298" t="s">
        <v>2</v>
      </c>
      <c r="AI449" s="299"/>
      <c r="AJ449" s="298" t="s">
        <v>3</v>
      </c>
      <c r="AK449" s="299"/>
      <c r="AL449" s="298" t="s">
        <v>4</v>
      </c>
      <c r="AM449" s="299"/>
      <c r="AN449" s="298" t="s">
        <v>5</v>
      </c>
      <c r="AO449" s="299"/>
      <c r="AP449" s="298" t="s">
        <v>6</v>
      </c>
      <c r="AQ449" s="299"/>
      <c r="AR449" s="298" t="s">
        <v>7</v>
      </c>
      <c r="AS449" s="299"/>
      <c r="AT449" s="298" t="s">
        <v>8</v>
      </c>
      <c r="AU449" s="299"/>
      <c r="AV449" s="298" t="s">
        <v>9</v>
      </c>
      <c r="AW449" s="299"/>
      <c r="AX449" s="298" t="s">
        <v>10</v>
      </c>
      <c r="AY449" s="299"/>
      <c r="AZ449" s="298" t="s">
        <v>11</v>
      </c>
      <c r="BA449" s="299"/>
      <c r="BB449" s="298" t="s">
        <v>12</v>
      </c>
      <c r="BC449" s="299"/>
      <c r="BD449" s="300" t="s">
        <v>40</v>
      </c>
      <c r="BE449" s="301"/>
      <c r="BF449" s="302" t="s">
        <v>41</v>
      </c>
      <c r="BG449" s="303"/>
      <c r="BI449" s="139" t="s">
        <v>22</v>
      </c>
      <c r="BJ449" s="123">
        <f t="shared" si="1425"/>
        <v>0.13032231574625333</v>
      </c>
      <c r="BK449" s="124">
        <f t="shared" si="1426"/>
        <v>6.0040520533000859E-2</v>
      </c>
      <c r="BL449" s="125">
        <f t="shared" si="1398"/>
        <v>5.826319030999795E-2</v>
      </c>
      <c r="BM449" s="126">
        <f t="shared" si="1399"/>
        <v>3.6702252006545623E-2</v>
      </c>
      <c r="BN449" s="123">
        <f t="shared" si="1400"/>
        <v>9.9774173680968997E-2</v>
      </c>
      <c r="BO449" s="124">
        <f t="shared" si="1401"/>
        <v>4.2858256058598922E-2</v>
      </c>
      <c r="BP449" s="125">
        <f t="shared" si="1402"/>
        <v>0.12946006980086225</v>
      </c>
      <c r="BQ449" s="126">
        <f t="shared" si="1403"/>
        <v>9.10932751500039E-2</v>
      </c>
      <c r="BR449" s="123">
        <f t="shared" si="1404"/>
        <v>1.1578731266680353E-2</v>
      </c>
      <c r="BS449" s="124">
        <f t="shared" si="1405"/>
        <v>3.7130834567131614E-2</v>
      </c>
      <c r="BT449" s="125">
        <f t="shared" si="1406"/>
        <v>3.6214329706425782E-2</v>
      </c>
      <c r="BU449" s="123">
        <f t="shared" si="1407"/>
        <v>0.12047066157562535</v>
      </c>
      <c r="BV449" s="127">
        <f t="shared" si="1408"/>
        <v>9.1890782180250458E-2</v>
      </c>
      <c r="BW449" s="128">
        <f t="shared" si="1409"/>
        <v>0.15654952076677317</v>
      </c>
      <c r="BX449" s="123">
        <f t="shared" si="1410"/>
        <v>6.0562512831040853E-2</v>
      </c>
      <c r="BY449" s="124">
        <f t="shared" si="1411"/>
        <v>7.38720486246396E-2</v>
      </c>
      <c r="BZ449" s="125">
        <f t="shared" si="1412"/>
        <v>0.10223773352494354</v>
      </c>
      <c r="CA449" s="126">
        <f t="shared" si="1413"/>
        <v>6.8105665082209929E-2</v>
      </c>
      <c r="CB449" s="123">
        <f t="shared" si="1414"/>
        <v>1.1044959967152535E-2</v>
      </c>
      <c r="CC449" s="124">
        <f t="shared" si="1415"/>
        <v>3.5611314579599471E-2</v>
      </c>
      <c r="CD449" s="125">
        <f t="shared" si="1416"/>
        <v>3.7651406282077603E-2</v>
      </c>
      <c r="CE449" s="126">
        <f t="shared" si="1417"/>
        <v>0.13130211174316217</v>
      </c>
      <c r="CF449" s="123">
        <f t="shared" si="1418"/>
        <v>6.4298911927735583E-2</v>
      </c>
      <c r="CG449" s="124">
        <f t="shared" si="1419"/>
        <v>4.7183043715421182E-2</v>
      </c>
      <c r="CH449" s="125">
        <f t="shared" si="1420"/>
        <v>0.16670088277561076</v>
      </c>
      <c r="CI449" s="123">
        <f t="shared" si="1421"/>
        <v>9.9080495597288237E-2</v>
      </c>
      <c r="CJ449" s="129">
        <f t="shared" ref="CJ449" si="1438">AB449/AB467</f>
        <v>5.6027660710013437E-2</v>
      </c>
      <c r="CK449" s="130">
        <f t="shared" ref="CK449" si="1439">AC449/AC467</f>
        <v>5.9182704058809155E-2</v>
      </c>
    </row>
    <row r="450" spans="1:89" ht="15" thickTop="1" thickBot="1" x14ac:dyDescent="0.35">
      <c r="A450" s="131" t="s">
        <v>23</v>
      </c>
      <c r="B450" s="180">
        <v>2178</v>
      </c>
      <c r="C450" s="181">
        <v>1587</v>
      </c>
      <c r="D450" s="182">
        <v>995</v>
      </c>
      <c r="E450" s="183">
        <v>739</v>
      </c>
      <c r="F450" s="180">
        <v>1600</v>
      </c>
      <c r="G450" s="184">
        <v>935</v>
      </c>
      <c r="H450" s="182">
        <v>2662</v>
      </c>
      <c r="I450" s="183">
        <v>2180</v>
      </c>
      <c r="J450" s="180">
        <v>322</v>
      </c>
      <c r="K450" s="184">
        <v>692</v>
      </c>
      <c r="L450" s="182">
        <v>864</v>
      </c>
      <c r="M450" s="180">
        <v>1936</v>
      </c>
      <c r="N450" s="185">
        <v>1953</v>
      </c>
      <c r="O450" s="186">
        <v>2598</v>
      </c>
      <c r="P450" s="180">
        <v>1204</v>
      </c>
      <c r="Q450" s="184">
        <v>1434</v>
      </c>
      <c r="R450" s="182">
        <v>1787</v>
      </c>
      <c r="S450" s="183">
        <v>1501</v>
      </c>
      <c r="T450" s="180">
        <v>344</v>
      </c>
      <c r="U450" s="184">
        <v>522</v>
      </c>
      <c r="V450" s="182">
        <v>820</v>
      </c>
      <c r="W450" s="183">
        <v>2521</v>
      </c>
      <c r="X450" s="180">
        <v>1089</v>
      </c>
      <c r="Y450" s="184">
        <v>861</v>
      </c>
      <c r="Z450" s="182">
        <v>3278</v>
      </c>
      <c r="AA450" s="180">
        <v>2771</v>
      </c>
      <c r="AB450" s="162">
        <f t="shared" si="1394"/>
        <v>19096</v>
      </c>
      <c r="AC450" s="165">
        <f t="shared" si="1424"/>
        <v>20277</v>
      </c>
      <c r="AE450" s="297"/>
      <c r="AF450" s="111" t="s">
        <v>14</v>
      </c>
      <c r="AG450" s="112" t="s">
        <v>15</v>
      </c>
      <c r="AH450" s="113" t="s">
        <v>14</v>
      </c>
      <c r="AI450" s="114" t="s">
        <v>15</v>
      </c>
      <c r="AJ450" s="111" t="s">
        <v>14</v>
      </c>
      <c r="AK450" s="112" t="s">
        <v>15</v>
      </c>
      <c r="AL450" s="113" t="s">
        <v>14</v>
      </c>
      <c r="AM450" s="114" t="s">
        <v>15</v>
      </c>
      <c r="AN450" s="111" t="s">
        <v>14</v>
      </c>
      <c r="AO450" s="112" t="s">
        <v>15</v>
      </c>
      <c r="AP450" s="113" t="s">
        <v>14</v>
      </c>
      <c r="AQ450" s="111" t="s">
        <v>15</v>
      </c>
      <c r="AR450" s="115" t="s">
        <v>14</v>
      </c>
      <c r="AS450" s="116" t="s">
        <v>15</v>
      </c>
      <c r="AT450" s="111" t="s">
        <v>14</v>
      </c>
      <c r="AU450" s="112" t="s">
        <v>15</v>
      </c>
      <c r="AV450" s="113" t="s">
        <v>14</v>
      </c>
      <c r="AW450" s="114" t="s">
        <v>15</v>
      </c>
      <c r="AX450" s="111" t="s">
        <v>14</v>
      </c>
      <c r="AY450" s="112" t="s">
        <v>15</v>
      </c>
      <c r="AZ450" s="113" t="s">
        <v>14</v>
      </c>
      <c r="BA450" s="114" t="s">
        <v>15</v>
      </c>
      <c r="BB450" s="111" t="s">
        <v>14</v>
      </c>
      <c r="BC450" s="112" t="s">
        <v>15</v>
      </c>
      <c r="BD450" s="26" t="s">
        <v>14</v>
      </c>
      <c r="BE450" s="117" t="s">
        <v>15</v>
      </c>
      <c r="BF450" s="168" t="s">
        <v>14</v>
      </c>
      <c r="BG450" s="169" t="s">
        <v>15</v>
      </c>
      <c r="BI450" s="131" t="s">
        <v>23</v>
      </c>
      <c r="BJ450" s="123">
        <f t="shared" si="1425"/>
        <v>0.11405529953917051</v>
      </c>
      <c r="BK450" s="124">
        <f t="shared" si="1426"/>
        <v>7.8266015682793316E-2</v>
      </c>
      <c r="BL450" s="125">
        <f t="shared" si="1398"/>
        <v>5.2105152911604523E-2</v>
      </c>
      <c r="BM450" s="126">
        <f t="shared" si="1399"/>
        <v>3.6445233515806086E-2</v>
      </c>
      <c r="BN450" s="123">
        <f t="shared" si="1400"/>
        <v>8.3787180561374117E-2</v>
      </c>
      <c r="BO450" s="124">
        <f t="shared" si="1401"/>
        <v>4.6111357695911626E-2</v>
      </c>
      <c r="BP450" s="125">
        <f t="shared" si="1402"/>
        <v>0.13940092165898618</v>
      </c>
      <c r="BQ450" s="126">
        <f t="shared" si="1403"/>
        <v>0.10751097302362282</v>
      </c>
      <c r="BR450" s="123">
        <f t="shared" si="1404"/>
        <v>1.6862170087976538E-2</v>
      </c>
      <c r="BS450" s="124">
        <f t="shared" si="1405"/>
        <v>3.4127336390984857E-2</v>
      </c>
      <c r="BT450" s="125">
        <f t="shared" si="1406"/>
        <v>4.5245077503142023E-2</v>
      </c>
      <c r="BU450" s="123">
        <f t="shared" si="1407"/>
        <v>9.5477634758593485E-2</v>
      </c>
      <c r="BV450" s="127">
        <f t="shared" si="1408"/>
        <v>0.10227272727272728</v>
      </c>
      <c r="BW450" s="128">
        <f t="shared" si="1409"/>
        <v>0.12812546234650096</v>
      </c>
      <c r="BX450" s="123">
        <f t="shared" si="1410"/>
        <v>6.3049853372434017E-2</v>
      </c>
      <c r="BY450" s="124">
        <f t="shared" si="1411"/>
        <v>7.0720520787098687E-2</v>
      </c>
      <c r="BZ450" s="125">
        <f t="shared" si="1412"/>
        <v>9.3579807289484715E-2</v>
      </c>
      <c r="CA450" s="126">
        <f t="shared" si="1413"/>
        <v>7.4024757113971495E-2</v>
      </c>
      <c r="CB450" s="123">
        <f t="shared" si="1414"/>
        <v>1.8014243820695434E-2</v>
      </c>
      <c r="CC450" s="124">
        <f t="shared" si="1415"/>
        <v>2.5743453173546382E-2</v>
      </c>
      <c r="CD450" s="125">
        <f t="shared" si="1416"/>
        <v>4.2940930037704231E-2</v>
      </c>
      <c r="CE450" s="126">
        <f t="shared" si="1417"/>
        <v>0.12432805641860235</v>
      </c>
      <c r="CF450" s="123">
        <f t="shared" si="1418"/>
        <v>5.7027649769585256E-2</v>
      </c>
      <c r="CG450" s="124">
        <f t="shared" si="1419"/>
        <v>4.2461902648320761E-2</v>
      </c>
      <c r="CH450" s="125">
        <f t="shared" si="1420"/>
        <v>0.17165898617511521</v>
      </c>
      <c r="CI450" s="123">
        <f t="shared" si="1421"/>
        <v>0.13665729644424718</v>
      </c>
      <c r="CJ450" s="129">
        <f t="shared" ref="CJ450" si="1440">AB450/AB467</f>
        <v>4.3929550766512691E-2</v>
      </c>
      <c r="CK450" s="130">
        <f t="shared" ref="CK450" si="1441">AC450/AC467</f>
        <v>4.6756319262856429E-2</v>
      </c>
    </row>
    <row r="451" spans="1:89" ht="13.8" thickTop="1" x14ac:dyDescent="0.25">
      <c r="A451" s="139" t="s">
        <v>24</v>
      </c>
      <c r="B451" s="194">
        <v>2115</v>
      </c>
      <c r="C451" s="188">
        <v>1559</v>
      </c>
      <c r="D451" s="189">
        <v>932</v>
      </c>
      <c r="E451" s="190">
        <v>730</v>
      </c>
      <c r="F451" s="187">
        <v>1748</v>
      </c>
      <c r="G451" s="191">
        <v>911</v>
      </c>
      <c r="H451" s="189">
        <v>2483</v>
      </c>
      <c r="I451" s="190">
        <v>2037</v>
      </c>
      <c r="J451" s="187">
        <v>353</v>
      </c>
      <c r="K451" s="191">
        <v>513</v>
      </c>
      <c r="L451" s="189">
        <v>971</v>
      </c>
      <c r="M451" s="187">
        <v>1740</v>
      </c>
      <c r="N451" s="192">
        <v>1862</v>
      </c>
      <c r="O451" s="195">
        <v>2335</v>
      </c>
      <c r="P451" s="187">
        <v>1178</v>
      </c>
      <c r="Q451" s="191">
        <v>1061</v>
      </c>
      <c r="R451" s="189">
        <v>1842</v>
      </c>
      <c r="S451" s="190">
        <v>1264</v>
      </c>
      <c r="T451" s="187">
        <v>314</v>
      </c>
      <c r="U451" s="191">
        <v>479</v>
      </c>
      <c r="V451" s="189">
        <v>898</v>
      </c>
      <c r="W451" s="196">
        <v>2367</v>
      </c>
      <c r="X451" s="187">
        <v>991</v>
      </c>
      <c r="Y451" s="191">
        <v>692</v>
      </c>
      <c r="Z451" s="189">
        <v>2960</v>
      </c>
      <c r="AA451" s="187">
        <v>2878</v>
      </c>
      <c r="AB451" s="162">
        <f t="shared" si="1394"/>
        <v>18647</v>
      </c>
      <c r="AC451" s="165">
        <f t="shared" si="1424"/>
        <v>18566</v>
      </c>
      <c r="AE451" s="254" t="str">
        <f>$AE$17</f>
        <v>17:00 - 17:59</v>
      </c>
      <c r="AF451" s="120">
        <f t="shared" ref="AF451:AO452" si="1442">SUMIF($A$9:$A$32,$AE451,B$443:B$466)</f>
        <v>2194</v>
      </c>
      <c r="AG451" s="177">
        <f t="shared" si="1442"/>
        <v>5062</v>
      </c>
      <c r="AH451" s="121">
        <f t="shared" si="1442"/>
        <v>1910</v>
      </c>
      <c r="AI451" s="172">
        <f t="shared" si="1442"/>
        <v>1688</v>
      </c>
      <c r="AJ451" s="120">
        <f t="shared" si="1442"/>
        <v>1735</v>
      </c>
      <c r="AK451" s="122">
        <f t="shared" si="1442"/>
        <v>3295</v>
      </c>
      <c r="AL451" s="121">
        <f t="shared" si="1442"/>
        <v>3075</v>
      </c>
      <c r="AM451" s="172">
        <f t="shared" si="1442"/>
        <v>5437</v>
      </c>
      <c r="AN451" s="120">
        <f t="shared" si="1442"/>
        <v>1384</v>
      </c>
      <c r="AO451" s="122">
        <f t="shared" si="1442"/>
        <v>411</v>
      </c>
      <c r="AP451" s="121">
        <f t="shared" ref="AP451:AY452" si="1443">SUMIF($A$9:$A$32,$AE451,L$443:L$466)</f>
        <v>4058</v>
      </c>
      <c r="AQ451" s="120">
        <f t="shared" si="1443"/>
        <v>1166</v>
      </c>
      <c r="AR451" s="171">
        <f t="shared" si="1443"/>
        <v>4774</v>
      </c>
      <c r="AS451" s="173">
        <f t="shared" si="1443"/>
        <v>2936</v>
      </c>
      <c r="AT451" s="120">
        <f t="shared" si="1443"/>
        <v>2671</v>
      </c>
      <c r="AU451" s="122">
        <f t="shared" si="1443"/>
        <v>2074</v>
      </c>
      <c r="AV451" s="121">
        <f t="shared" si="1443"/>
        <v>2369</v>
      </c>
      <c r="AW451" s="172">
        <f t="shared" si="1443"/>
        <v>3403</v>
      </c>
      <c r="AX451" s="120">
        <f t="shared" si="1443"/>
        <v>1896</v>
      </c>
      <c r="AY451" s="122">
        <f t="shared" si="1443"/>
        <v>344</v>
      </c>
      <c r="AZ451" s="121">
        <f t="shared" ref="AZ451:BE452" si="1444">SUMIF($A$9:$A$32,$AE451,V$443:V$466)</f>
        <v>4186</v>
      </c>
      <c r="BA451" s="172">
        <f t="shared" si="1444"/>
        <v>2409</v>
      </c>
      <c r="BB451" s="120">
        <f t="shared" si="1444"/>
        <v>2938</v>
      </c>
      <c r="BC451" s="122">
        <f t="shared" si="1444"/>
        <v>1004</v>
      </c>
      <c r="BD451" s="21">
        <f t="shared" si="1444"/>
        <v>4115</v>
      </c>
      <c r="BE451" s="176">
        <f t="shared" si="1444"/>
        <v>5522</v>
      </c>
      <c r="BF451" s="162">
        <f>AF451+AH451+AJ451+AL451+AN451+AP451+AR451+AT451+AV451+AX451+AZ451+BB451+BD451</f>
        <v>37305</v>
      </c>
      <c r="BG451" s="163">
        <f>AG451+AI451+AK451+AM451+AO451+AQ451+AS451+AU451+AW451+AY451+BA451+BC451+BE451</f>
        <v>34751</v>
      </c>
      <c r="BI451" s="139" t="s">
        <v>24</v>
      </c>
      <c r="BJ451" s="123">
        <f t="shared" si="1425"/>
        <v>0.11342307073523891</v>
      </c>
      <c r="BK451" s="124">
        <f t="shared" si="1426"/>
        <v>8.3970699127437251E-2</v>
      </c>
      <c r="BL451" s="125">
        <f t="shared" si="1398"/>
        <v>4.9981230224701023E-2</v>
      </c>
      <c r="BM451" s="126">
        <f t="shared" si="1399"/>
        <v>3.9319185608100826E-2</v>
      </c>
      <c r="BN451" s="123">
        <f t="shared" si="1400"/>
        <v>9.3741620636027242E-2</v>
      </c>
      <c r="BO451" s="124">
        <f t="shared" si="1401"/>
        <v>4.9068189162986102E-2</v>
      </c>
      <c r="BP451" s="125">
        <f t="shared" si="1402"/>
        <v>0.13315814876387622</v>
      </c>
      <c r="BQ451" s="126">
        <f t="shared" si="1403"/>
        <v>0.1097166864160293</v>
      </c>
      <c r="BR451" s="123">
        <f t="shared" si="1404"/>
        <v>1.8930659087252642E-2</v>
      </c>
      <c r="BS451" s="124">
        <f t="shared" si="1405"/>
        <v>2.7631153721857159E-2</v>
      </c>
      <c r="BT451" s="125">
        <f t="shared" si="1406"/>
        <v>5.2072719472301174E-2</v>
      </c>
      <c r="BU451" s="123">
        <f t="shared" si="1407"/>
        <v>9.371970268232252E-2</v>
      </c>
      <c r="BV451" s="127">
        <f t="shared" si="1408"/>
        <v>9.9855204590550764E-2</v>
      </c>
      <c r="BW451" s="128">
        <f t="shared" si="1409"/>
        <v>0.12576753204782937</v>
      </c>
      <c r="BX451" s="123">
        <f t="shared" si="1410"/>
        <v>6.3173700863409663E-2</v>
      </c>
      <c r="BY451" s="124">
        <f t="shared" si="1411"/>
        <v>5.7147473876979424E-2</v>
      </c>
      <c r="BZ451" s="125">
        <f t="shared" si="1412"/>
        <v>9.8782646002037858E-2</v>
      </c>
      <c r="CA451" s="126">
        <f t="shared" si="1413"/>
        <v>6.8081439189917048E-2</v>
      </c>
      <c r="CB451" s="123">
        <f t="shared" si="1414"/>
        <v>1.6839169839652491E-2</v>
      </c>
      <c r="CC451" s="124">
        <f t="shared" si="1415"/>
        <v>2.579984918668534E-2</v>
      </c>
      <c r="CD451" s="125">
        <f t="shared" si="1416"/>
        <v>4.8157880624229099E-2</v>
      </c>
      <c r="CE451" s="126">
        <f t="shared" si="1417"/>
        <v>0.1274911127868146</v>
      </c>
      <c r="CF451" s="123">
        <f t="shared" si="1418"/>
        <v>5.3145278060814073E-2</v>
      </c>
      <c r="CG451" s="124">
        <f t="shared" si="1419"/>
        <v>3.7272433480555853E-2</v>
      </c>
      <c r="CH451" s="125">
        <f t="shared" si="1420"/>
        <v>0.15873867109990883</v>
      </c>
      <c r="CI451" s="123">
        <f t="shared" si="1421"/>
        <v>0.15501454271248519</v>
      </c>
      <c r="CJ451" s="129">
        <f t="shared" ref="CJ451" si="1445">AB451/AB467</f>
        <v>4.289664501168633E-2</v>
      </c>
      <c r="CK451" s="130">
        <f t="shared" ref="CK451" si="1446">AC451/AC467</f>
        <v>4.2810959384237929E-2</v>
      </c>
    </row>
    <row r="452" spans="1:89" x14ac:dyDescent="0.25">
      <c r="A452" s="131" t="s">
        <v>25</v>
      </c>
      <c r="B452" s="197">
        <v>1965</v>
      </c>
      <c r="C452" s="181">
        <v>1748</v>
      </c>
      <c r="D452" s="182">
        <v>912</v>
      </c>
      <c r="E452" s="183">
        <v>731</v>
      </c>
      <c r="F452" s="180">
        <v>1532</v>
      </c>
      <c r="G452" s="184">
        <v>966</v>
      </c>
      <c r="H452" s="182">
        <v>2522</v>
      </c>
      <c r="I452" s="183">
        <v>2087</v>
      </c>
      <c r="J452" s="180">
        <v>335</v>
      </c>
      <c r="K452" s="181">
        <v>390</v>
      </c>
      <c r="L452" s="182">
        <v>915</v>
      </c>
      <c r="M452" s="180">
        <v>1704</v>
      </c>
      <c r="N452" s="185">
        <v>2096</v>
      </c>
      <c r="O452" s="198">
        <v>2212</v>
      </c>
      <c r="P452" s="180">
        <v>1284</v>
      </c>
      <c r="Q452" s="181">
        <v>1206</v>
      </c>
      <c r="R452" s="182">
        <v>1632</v>
      </c>
      <c r="S452" s="183">
        <v>1512</v>
      </c>
      <c r="T452" s="189">
        <v>316</v>
      </c>
      <c r="U452" s="180">
        <v>438</v>
      </c>
      <c r="V452" s="182">
        <v>999</v>
      </c>
      <c r="W452" s="199">
        <v>2162</v>
      </c>
      <c r="X452" s="180">
        <v>1015</v>
      </c>
      <c r="Y452" s="184">
        <v>613</v>
      </c>
      <c r="Z452" s="182">
        <v>2842</v>
      </c>
      <c r="AA452" s="180">
        <v>3130</v>
      </c>
      <c r="AB452" s="162">
        <f t="shared" si="1394"/>
        <v>18365</v>
      </c>
      <c r="AC452" s="165">
        <f t="shared" si="1424"/>
        <v>18899</v>
      </c>
      <c r="AE452" s="256" t="str">
        <f>$AE$18</f>
        <v>18:00 - 18:59</v>
      </c>
      <c r="AF452" s="120">
        <f t="shared" si="1442"/>
        <v>2441</v>
      </c>
      <c r="AG452" s="181">
        <f t="shared" si="1442"/>
        <v>5405</v>
      </c>
      <c r="AH452" s="182">
        <f t="shared" si="1442"/>
        <v>1559</v>
      </c>
      <c r="AI452" s="183">
        <f t="shared" si="1442"/>
        <v>1870</v>
      </c>
      <c r="AJ452" s="180">
        <f t="shared" si="1442"/>
        <v>1558</v>
      </c>
      <c r="AK452" s="184">
        <f t="shared" si="1442"/>
        <v>3349</v>
      </c>
      <c r="AL452" s="182">
        <f t="shared" si="1442"/>
        <v>3275</v>
      </c>
      <c r="AM452" s="183">
        <f t="shared" si="1442"/>
        <v>6354</v>
      </c>
      <c r="AN452" s="180">
        <f t="shared" si="1442"/>
        <v>1058</v>
      </c>
      <c r="AO452" s="184">
        <f t="shared" si="1442"/>
        <v>360</v>
      </c>
      <c r="AP452" s="182">
        <f t="shared" si="1443"/>
        <v>4089</v>
      </c>
      <c r="AQ452" s="180">
        <f t="shared" si="1443"/>
        <v>1168</v>
      </c>
      <c r="AR452" s="185">
        <f t="shared" si="1443"/>
        <v>5462</v>
      </c>
      <c r="AS452" s="186">
        <f t="shared" si="1443"/>
        <v>3201</v>
      </c>
      <c r="AT452" s="180">
        <f t="shared" si="1443"/>
        <v>2857</v>
      </c>
      <c r="AU452" s="184">
        <f t="shared" si="1443"/>
        <v>2604</v>
      </c>
      <c r="AV452" s="182">
        <f t="shared" si="1443"/>
        <v>2587</v>
      </c>
      <c r="AW452" s="183">
        <f t="shared" si="1443"/>
        <v>4067</v>
      </c>
      <c r="AX452" s="180">
        <f t="shared" si="1443"/>
        <v>1905</v>
      </c>
      <c r="AY452" s="184">
        <f t="shared" si="1443"/>
        <v>362</v>
      </c>
      <c r="AZ452" s="182">
        <f t="shared" si="1444"/>
        <v>4750</v>
      </c>
      <c r="BA452" s="183">
        <f t="shared" si="1444"/>
        <v>2707</v>
      </c>
      <c r="BB452" s="180">
        <f t="shared" si="1444"/>
        <v>3145</v>
      </c>
      <c r="BC452" s="184">
        <f t="shared" si="1444"/>
        <v>1043</v>
      </c>
      <c r="BD452" s="182">
        <f t="shared" si="1444"/>
        <v>4104</v>
      </c>
      <c r="BE452" s="180">
        <f t="shared" si="1444"/>
        <v>6503</v>
      </c>
      <c r="BF452" s="164">
        <f>SUM(AF452,AH452,AJ452,AL452,AN452,AP452,AR452,AT452,AV452,AX452,AZ452,BB452,BD452)</f>
        <v>38790</v>
      </c>
      <c r="BG452" s="165">
        <f>SUM(AG452,AI452,AK452,AM452,AO452,AQ452,AS452,AU452,AW452,AY452,BA452,BC452,BE452)</f>
        <v>38993</v>
      </c>
      <c r="BI452" s="131" t="s">
        <v>25</v>
      </c>
      <c r="BJ452" s="123">
        <f t="shared" si="1425"/>
        <v>0.1069970051728832</v>
      </c>
      <c r="BK452" s="124">
        <f t="shared" si="1426"/>
        <v>9.249166622572623E-2</v>
      </c>
      <c r="BL452" s="125">
        <f t="shared" si="1398"/>
        <v>4.9659678736727469E-2</v>
      </c>
      <c r="BM452" s="126">
        <f t="shared" si="1399"/>
        <v>3.8679295200804278E-2</v>
      </c>
      <c r="BN452" s="123">
        <f t="shared" si="1400"/>
        <v>8.341954805336238E-2</v>
      </c>
      <c r="BO452" s="124">
        <f t="shared" si="1401"/>
        <v>5.1113815545796075E-2</v>
      </c>
      <c r="BP452" s="125">
        <f t="shared" si="1402"/>
        <v>0.13732643615573101</v>
      </c>
      <c r="BQ452" s="126">
        <f t="shared" si="1403"/>
        <v>0.11042912323403355</v>
      </c>
      <c r="BR452" s="123">
        <f t="shared" si="1404"/>
        <v>1.8241219711407568E-2</v>
      </c>
      <c r="BS452" s="124">
        <f t="shared" si="1405"/>
        <v>2.0636012487433197E-2</v>
      </c>
      <c r="BT452" s="125">
        <f t="shared" si="1406"/>
        <v>4.9823032943098283E-2</v>
      </c>
      <c r="BU452" s="123">
        <f t="shared" si="1407"/>
        <v>9.0163500714323511E-2</v>
      </c>
      <c r="BV452" s="127">
        <f t="shared" si="1408"/>
        <v>0.11413013885107541</v>
      </c>
      <c r="BW452" s="128">
        <f t="shared" si="1409"/>
        <v>0.11704322980051855</v>
      </c>
      <c r="BX452" s="123">
        <f t="shared" si="1410"/>
        <v>6.9915600326708419E-2</v>
      </c>
      <c r="BY452" s="124">
        <f t="shared" si="1411"/>
        <v>6.3812900153447275E-2</v>
      </c>
      <c r="BZ452" s="125">
        <f t="shared" si="1412"/>
        <v>8.8864688265722844E-2</v>
      </c>
      <c r="CA452" s="126">
        <f t="shared" si="1413"/>
        <v>8.0004233028202545E-2</v>
      </c>
      <c r="CB452" s="123">
        <f t="shared" si="1414"/>
        <v>1.7206643071059079E-2</v>
      </c>
      <c r="CC452" s="124">
        <f t="shared" si="1415"/>
        <v>2.3175829408963438E-2</v>
      </c>
      <c r="CD452" s="125">
        <f t="shared" si="1416"/>
        <v>5.4396950721481076E-2</v>
      </c>
      <c r="CE452" s="126">
        <f t="shared" si="1417"/>
        <v>0.11439758717392455</v>
      </c>
      <c r="CF452" s="123">
        <f t="shared" si="1418"/>
        <v>5.5268173155458754E-2</v>
      </c>
      <c r="CG452" s="124">
        <f t="shared" si="1419"/>
        <v>3.2435578602042436E-2</v>
      </c>
      <c r="CH452" s="125">
        <f t="shared" si="1420"/>
        <v>0.15475088483528451</v>
      </c>
      <c r="CI452" s="123">
        <f t="shared" si="1421"/>
        <v>0.16561722842478438</v>
      </c>
      <c r="CJ452" s="129">
        <f t="shared" ref="CJ452" si="1447">AB452/AB467</f>
        <v>4.2247915784824334E-2</v>
      </c>
      <c r="CK452" s="130">
        <f t="shared" ref="CK452" si="1448">AC452/AC467</f>
        <v>4.3578817268270634E-2</v>
      </c>
    </row>
    <row r="453" spans="1:89" ht="13.8" thickBot="1" x14ac:dyDescent="0.3">
      <c r="A453" s="139" t="s">
        <v>26</v>
      </c>
      <c r="B453" s="194">
        <v>1743</v>
      </c>
      <c r="C453" s="188">
        <v>1496</v>
      </c>
      <c r="D453" s="189">
        <v>847</v>
      </c>
      <c r="E453" s="190">
        <v>724</v>
      </c>
      <c r="F453" s="187">
        <v>1322</v>
      </c>
      <c r="G453" s="191">
        <v>870</v>
      </c>
      <c r="H453" s="189">
        <v>2414</v>
      </c>
      <c r="I453" s="190">
        <v>2011</v>
      </c>
      <c r="J453" s="187">
        <v>348</v>
      </c>
      <c r="K453" s="188">
        <v>376</v>
      </c>
      <c r="L453" s="189">
        <v>949</v>
      </c>
      <c r="M453" s="187">
        <v>1504</v>
      </c>
      <c r="N453" s="192">
        <v>1779</v>
      </c>
      <c r="O453" s="195">
        <v>1825</v>
      </c>
      <c r="P453" s="187">
        <v>1141</v>
      </c>
      <c r="Q453" s="188">
        <v>1019</v>
      </c>
      <c r="R453" s="189">
        <v>1461</v>
      </c>
      <c r="S453" s="190">
        <v>1406</v>
      </c>
      <c r="T453" s="187">
        <v>275</v>
      </c>
      <c r="U453" s="191">
        <v>415</v>
      </c>
      <c r="V453" s="189">
        <v>1023</v>
      </c>
      <c r="W453" s="196">
        <v>1741</v>
      </c>
      <c r="X453" s="187">
        <v>999</v>
      </c>
      <c r="Y453" s="191">
        <v>565</v>
      </c>
      <c r="Z453" s="189">
        <v>2695</v>
      </c>
      <c r="AA453" s="187">
        <v>2922</v>
      </c>
      <c r="AB453" s="162">
        <f t="shared" si="1394"/>
        <v>16996</v>
      </c>
      <c r="AC453" s="165">
        <f t="shared" si="1424"/>
        <v>16874</v>
      </c>
      <c r="AE453" s="254"/>
      <c r="AF453" s="120"/>
      <c r="AG453" s="188"/>
      <c r="AH453" s="189"/>
      <c r="AI453" s="190"/>
      <c r="AJ453" s="187"/>
      <c r="AK453" s="191"/>
      <c r="AL453" s="189"/>
      <c r="AM453" s="190"/>
      <c r="AN453" s="187"/>
      <c r="AO453" s="191"/>
      <c r="AP453" s="189"/>
      <c r="AQ453" s="187"/>
      <c r="AR453" s="192"/>
      <c r="AS453" s="193"/>
      <c r="AT453" s="187"/>
      <c r="AU453" s="191"/>
      <c r="AV453" s="189"/>
      <c r="AW453" s="190"/>
      <c r="AX453" s="187"/>
      <c r="AY453" s="191"/>
      <c r="AZ453" s="189"/>
      <c r="BA453" s="190"/>
      <c r="BB453" s="187"/>
      <c r="BC453" s="191"/>
      <c r="BD453" s="189"/>
      <c r="BE453" s="187"/>
      <c r="BF453" s="164"/>
      <c r="BG453" s="165"/>
      <c r="BI453" s="139" t="s">
        <v>26</v>
      </c>
      <c r="BJ453" s="123">
        <f t="shared" si="1425"/>
        <v>0.10255354200988467</v>
      </c>
      <c r="BK453" s="124">
        <f t="shared" si="1426"/>
        <v>8.8657105606258155E-2</v>
      </c>
      <c r="BL453" s="125">
        <f t="shared" si="1398"/>
        <v>4.983525535420099E-2</v>
      </c>
      <c r="BM453" s="126">
        <f t="shared" si="1399"/>
        <v>4.2906246296076804E-2</v>
      </c>
      <c r="BN453" s="123">
        <f t="shared" si="1400"/>
        <v>7.7783007766533296E-2</v>
      </c>
      <c r="BO453" s="124">
        <f t="shared" si="1401"/>
        <v>5.1558610880644777E-2</v>
      </c>
      <c r="BP453" s="125">
        <f t="shared" si="1402"/>
        <v>0.14203341962814781</v>
      </c>
      <c r="BQ453" s="126">
        <f t="shared" si="1403"/>
        <v>0.11917743273675477</v>
      </c>
      <c r="BR453" s="123">
        <f t="shared" si="1404"/>
        <v>2.0475405977877146E-2</v>
      </c>
      <c r="BS453" s="124">
        <f t="shared" si="1405"/>
        <v>2.2282801943818892E-2</v>
      </c>
      <c r="BT453" s="125">
        <f t="shared" si="1406"/>
        <v>5.583666745116498E-2</v>
      </c>
      <c r="BU453" s="123">
        <f t="shared" si="1407"/>
        <v>8.913120777527557E-2</v>
      </c>
      <c r="BV453" s="127">
        <f t="shared" si="1408"/>
        <v>0.10467168745587196</v>
      </c>
      <c r="BW453" s="128">
        <f t="shared" si="1409"/>
        <v>0.10815455730709968</v>
      </c>
      <c r="BX453" s="123">
        <f t="shared" si="1410"/>
        <v>6.7133443163097203E-2</v>
      </c>
      <c r="BY453" s="124">
        <f t="shared" si="1411"/>
        <v>6.0388763778594284E-2</v>
      </c>
      <c r="BZ453" s="125">
        <f t="shared" si="1412"/>
        <v>8.5961402682984231E-2</v>
      </c>
      <c r="CA453" s="126">
        <f t="shared" si="1413"/>
        <v>8.3323456204812144E-2</v>
      </c>
      <c r="CB453" s="123">
        <f t="shared" si="1414"/>
        <v>1.6180277712402918E-2</v>
      </c>
      <c r="CC453" s="124">
        <f t="shared" si="1415"/>
        <v>2.459405001777883E-2</v>
      </c>
      <c r="CD453" s="125">
        <f t="shared" si="1416"/>
        <v>6.0190633090138855E-2</v>
      </c>
      <c r="CE453" s="126">
        <f t="shared" si="1417"/>
        <v>0.10317648453241673</v>
      </c>
      <c r="CF453" s="123">
        <f t="shared" si="1418"/>
        <v>5.8778536126147328E-2</v>
      </c>
      <c r="CG453" s="124">
        <f t="shared" si="1419"/>
        <v>3.3483465686855521E-2</v>
      </c>
      <c r="CH453" s="125">
        <f t="shared" si="1420"/>
        <v>0.15856672158154861</v>
      </c>
      <c r="CI453" s="123">
        <f t="shared" si="1421"/>
        <v>0.17316581723361385</v>
      </c>
      <c r="CJ453" s="129">
        <f t="shared" ref="CJ453" si="1449">AB453/AB467</f>
        <v>3.9098588438817014E-2</v>
      </c>
      <c r="CK453" s="130">
        <f t="shared" ref="CK453" si="1450">AC453/AC467</f>
        <v>3.8909411216720396E-2</v>
      </c>
    </row>
    <row r="454" spans="1:89" ht="14.4" thickTop="1" thickBot="1" x14ac:dyDescent="0.3">
      <c r="A454" s="131" t="s">
        <v>27</v>
      </c>
      <c r="B454" s="197">
        <v>1599</v>
      </c>
      <c r="C454" s="181">
        <v>1637</v>
      </c>
      <c r="D454" s="182">
        <v>756</v>
      </c>
      <c r="E454" s="183">
        <v>771</v>
      </c>
      <c r="F454" s="180">
        <v>1094</v>
      </c>
      <c r="G454" s="184">
        <v>1092</v>
      </c>
      <c r="H454" s="182">
        <v>2266</v>
      </c>
      <c r="I454" s="183">
        <v>2237</v>
      </c>
      <c r="J454" s="180">
        <v>464</v>
      </c>
      <c r="K454" s="181">
        <v>337</v>
      </c>
      <c r="L454" s="182">
        <v>1172</v>
      </c>
      <c r="M454" s="180">
        <v>1254</v>
      </c>
      <c r="N454" s="185">
        <v>1914</v>
      </c>
      <c r="O454" s="198">
        <v>1797</v>
      </c>
      <c r="P454" s="180">
        <v>1283</v>
      </c>
      <c r="Q454" s="181">
        <v>1027</v>
      </c>
      <c r="R454" s="182">
        <v>1442</v>
      </c>
      <c r="S454" s="183">
        <v>1519</v>
      </c>
      <c r="T454" s="180">
        <v>400</v>
      </c>
      <c r="U454" s="184">
        <v>302</v>
      </c>
      <c r="V454" s="182">
        <v>1350</v>
      </c>
      <c r="W454" s="199">
        <v>1641</v>
      </c>
      <c r="X454" s="180">
        <v>1036</v>
      </c>
      <c r="Y454" s="184">
        <v>551</v>
      </c>
      <c r="Z454" s="182">
        <v>2842</v>
      </c>
      <c r="AA454" s="180">
        <v>2946</v>
      </c>
      <c r="AB454" s="162">
        <f t="shared" si="1394"/>
        <v>17618</v>
      </c>
      <c r="AC454" s="165">
        <f t="shared" si="1424"/>
        <v>17111</v>
      </c>
      <c r="AE454" s="251" t="s">
        <v>13</v>
      </c>
      <c r="AF454" s="14">
        <f t="shared" ref="AF454:BG454" si="1451">SUM(AF451:AF453)</f>
        <v>4635</v>
      </c>
      <c r="AG454" s="1">
        <f t="shared" si="1451"/>
        <v>10467</v>
      </c>
      <c r="AH454" s="14">
        <f t="shared" si="1451"/>
        <v>3469</v>
      </c>
      <c r="AI454" s="1">
        <f t="shared" si="1451"/>
        <v>3558</v>
      </c>
      <c r="AJ454" s="14">
        <f t="shared" si="1451"/>
        <v>3293</v>
      </c>
      <c r="AK454" s="1">
        <f t="shared" si="1451"/>
        <v>6644</v>
      </c>
      <c r="AL454" s="14">
        <f t="shared" si="1451"/>
        <v>6350</v>
      </c>
      <c r="AM454" s="1">
        <f t="shared" si="1451"/>
        <v>11791</v>
      </c>
      <c r="AN454" s="14">
        <f t="shared" si="1451"/>
        <v>2442</v>
      </c>
      <c r="AO454" s="1">
        <f t="shared" si="1451"/>
        <v>771</v>
      </c>
      <c r="AP454" s="14">
        <f t="shared" si="1451"/>
        <v>8147</v>
      </c>
      <c r="AQ454" s="1">
        <f t="shared" si="1451"/>
        <v>2334</v>
      </c>
      <c r="AR454" s="14">
        <f t="shared" si="1451"/>
        <v>10236</v>
      </c>
      <c r="AS454" s="1">
        <f t="shared" si="1451"/>
        <v>6137</v>
      </c>
      <c r="AT454" s="14">
        <f t="shared" si="1451"/>
        <v>5528</v>
      </c>
      <c r="AU454" s="1">
        <f t="shared" si="1451"/>
        <v>4678</v>
      </c>
      <c r="AV454" s="14">
        <f t="shared" si="1451"/>
        <v>4956</v>
      </c>
      <c r="AW454" s="1">
        <f t="shared" si="1451"/>
        <v>7470</v>
      </c>
      <c r="AX454" s="14">
        <f t="shared" si="1451"/>
        <v>3801</v>
      </c>
      <c r="AY454" s="1">
        <f t="shared" si="1451"/>
        <v>706</v>
      </c>
      <c r="AZ454" s="14">
        <f t="shared" si="1451"/>
        <v>8936</v>
      </c>
      <c r="BA454" s="1">
        <f t="shared" si="1451"/>
        <v>5116</v>
      </c>
      <c r="BB454" s="14">
        <f t="shared" si="1451"/>
        <v>6083</v>
      </c>
      <c r="BC454" s="1">
        <f t="shared" si="1451"/>
        <v>2047</v>
      </c>
      <c r="BD454" s="14">
        <f t="shared" si="1451"/>
        <v>8219</v>
      </c>
      <c r="BE454" s="1">
        <f t="shared" si="1451"/>
        <v>12025</v>
      </c>
      <c r="BF454" s="166">
        <f t="shared" si="1451"/>
        <v>76095</v>
      </c>
      <c r="BG454" s="167">
        <f t="shared" si="1451"/>
        <v>73744</v>
      </c>
      <c r="BI454" s="131" t="s">
        <v>27</v>
      </c>
      <c r="BJ454" s="123">
        <f t="shared" si="1425"/>
        <v>9.0759450561925303E-2</v>
      </c>
      <c r="BK454" s="124">
        <f t="shared" si="1426"/>
        <v>9.5669452399041552E-2</v>
      </c>
      <c r="BL454" s="125">
        <f t="shared" si="1398"/>
        <v>4.2910659552730164E-2</v>
      </c>
      <c r="BM454" s="126">
        <f t="shared" si="1399"/>
        <v>4.5058734147624332E-2</v>
      </c>
      <c r="BN454" s="123">
        <f t="shared" si="1400"/>
        <v>6.209558406175502E-2</v>
      </c>
      <c r="BO454" s="124">
        <f t="shared" si="1401"/>
        <v>6.3818596224650803E-2</v>
      </c>
      <c r="BP454" s="125">
        <f t="shared" si="1402"/>
        <v>0.12861845839482347</v>
      </c>
      <c r="BQ454" s="126">
        <f t="shared" si="1403"/>
        <v>0.1307346151598387</v>
      </c>
      <c r="BR454" s="123">
        <f t="shared" si="1404"/>
        <v>2.6336701101146553E-2</v>
      </c>
      <c r="BS454" s="124">
        <f t="shared" si="1405"/>
        <v>1.9694933083981066E-2</v>
      </c>
      <c r="BT454" s="125">
        <f t="shared" si="1406"/>
        <v>6.6522874333068457E-2</v>
      </c>
      <c r="BU454" s="123">
        <f t="shared" si="1407"/>
        <v>7.3286190170066046E-2</v>
      </c>
      <c r="BV454" s="127">
        <f t="shared" si="1408"/>
        <v>0.10863889204222954</v>
      </c>
      <c r="BW454" s="128">
        <f t="shared" si="1409"/>
        <v>0.10502016246858746</v>
      </c>
      <c r="BX454" s="123">
        <f t="shared" si="1410"/>
        <v>7.2823248949937566E-2</v>
      </c>
      <c r="BY454" s="124">
        <f t="shared" si="1411"/>
        <v>6.0019870258897788E-2</v>
      </c>
      <c r="BZ454" s="125">
        <f t="shared" si="1412"/>
        <v>8.1848109887614942E-2</v>
      </c>
      <c r="CA454" s="126">
        <f t="shared" si="1413"/>
        <v>8.877330372275144E-2</v>
      </c>
      <c r="CB454" s="123">
        <f t="shared" si="1414"/>
        <v>2.2704052673402201E-2</v>
      </c>
      <c r="CC454" s="124">
        <f t="shared" si="1415"/>
        <v>1.7649465256267899E-2</v>
      </c>
      <c r="CD454" s="125">
        <f t="shared" si="1416"/>
        <v>7.6626177772732437E-2</v>
      </c>
      <c r="CE454" s="126">
        <f t="shared" si="1417"/>
        <v>9.5903220150780205E-2</v>
      </c>
      <c r="CF454" s="123">
        <f t="shared" si="1418"/>
        <v>5.8803496424111701E-2</v>
      </c>
      <c r="CG454" s="124">
        <f t="shared" si="1419"/>
        <v>3.2201507801998715E-2</v>
      </c>
      <c r="CH454" s="125">
        <f t="shared" si="1420"/>
        <v>0.16131229424452265</v>
      </c>
      <c r="CI454" s="123">
        <f t="shared" si="1421"/>
        <v>0.17216994915551401</v>
      </c>
      <c r="CJ454" s="129">
        <f t="shared" ref="CJ454" si="1452">AB454/AB467</f>
        <v>4.0529473471115449E-2</v>
      </c>
      <c r="CK454" s="130">
        <f t="shared" ref="CK454" si="1453">AC454/AC467</f>
        <v>3.9455904665716642E-2</v>
      </c>
    </row>
    <row r="455" spans="1:89" ht="13.8" thickTop="1" x14ac:dyDescent="0.25">
      <c r="A455" s="139" t="s">
        <v>28</v>
      </c>
      <c r="B455" s="194">
        <v>1434</v>
      </c>
      <c r="C455" s="188">
        <v>2375</v>
      </c>
      <c r="D455" s="189">
        <v>903</v>
      </c>
      <c r="E455" s="190">
        <v>866</v>
      </c>
      <c r="F455" s="187">
        <v>1109</v>
      </c>
      <c r="G455" s="191">
        <v>1495</v>
      </c>
      <c r="H455" s="189">
        <v>2194</v>
      </c>
      <c r="I455" s="190">
        <v>2911</v>
      </c>
      <c r="J455" s="187">
        <v>474</v>
      </c>
      <c r="K455" s="188">
        <v>317</v>
      </c>
      <c r="L455" s="189">
        <v>1963</v>
      </c>
      <c r="M455" s="187">
        <v>1032</v>
      </c>
      <c r="N455" s="192">
        <v>2555</v>
      </c>
      <c r="O455" s="195">
        <v>1842</v>
      </c>
      <c r="P455" s="187">
        <v>1646</v>
      </c>
      <c r="Q455" s="188">
        <v>1027</v>
      </c>
      <c r="R455" s="189">
        <v>1433</v>
      </c>
      <c r="S455" s="190">
        <v>1880</v>
      </c>
      <c r="T455" s="187">
        <v>594</v>
      </c>
      <c r="U455" s="191">
        <v>278</v>
      </c>
      <c r="V455" s="189">
        <v>1933</v>
      </c>
      <c r="W455" s="196">
        <v>1632</v>
      </c>
      <c r="X455" s="187">
        <v>1404</v>
      </c>
      <c r="Y455" s="191">
        <v>559</v>
      </c>
      <c r="Z455" s="189">
        <v>2949</v>
      </c>
      <c r="AA455" s="187">
        <v>3340</v>
      </c>
      <c r="AB455" s="162">
        <f t="shared" si="1394"/>
        <v>20591</v>
      </c>
      <c r="AC455" s="165">
        <f t="shared" si="1424"/>
        <v>19554</v>
      </c>
      <c r="BI455" s="139" t="s">
        <v>28</v>
      </c>
      <c r="BJ455" s="123">
        <f t="shared" si="1425"/>
        <v>6.9642076635423239E-2</v>
      </c>
      <c r="BK455" s="124">
        <f t="shared" si="1426"/>
        <v>0.12145852510995193</v>
      </c>
      <c r="BL455" s="125">
        <f t="shared" si="1398"/>
        <v>4.3854111019377397E-2</v>
      </c>
      <c r="BM455" s="126">
        <f t="shared" si="1399"/>
        <v>4.4287613787460364E-2</v>
      </c>
      <c r="BN455" s="123">
        <f t="shared" si="1400"/>
        <v>5.3858481861007237E-2</v>
      </c>
      <c r="BO455" s="124">
        <f t="shared" si="1401"/>
        <v>7.645494527973816E-2</v>
      </c>
      <c r="BP455" s="125">
        <f t="shared" si="1402"/>
        <v>0.1065514059540576</v>
      </c>
      <c r="BQ455" s="126">
        <f t="shared" si="1403"/>
        <v>0.14886979646108214</v>
      </c>
      <c r="BR455" s="123">
        <f t="shared" si="1404"/>
        <v>2.3019765917148268E-2</v>
      </c>
      <c r="BS455" s="124">
        <f t="shared" si="1405"/>
        <v>1.6211516825202006E-2</v>
      </c>
      <c r="BT455" s="125">
        <f t="shared" si="1406"/>
        <v>9.5332912437472689E-2</v>
      </c>
      <c r="BU455" s="123">
        <f t="shared" si="1407"/>
        <v>5.2776925437250689E-2</v>
      </c>
      <c r="BV455" s="127">
        <f t="shared" si="1408"/>
        <v>0.12408333738040891</v>
      </c>
      <c r="BW455" s="128">
        <f t="shared" si="1409"/>
        <v>9.4200675053697447E-2</v>
      </c>
      <c r="BX455" s="123">
        <f t="shared" si="1410"/>
        <v>7.9937836919042299E-2</v>
      </c>
      <c r="BY455" s="124">
        <f t="shared" si="1411"/>
        <v>5.2521223279124472E-2</v>
      </c>
      <c r="BZ455" s="125">
        <f t="shared" si="1412"/>
        <v>6.9593511728425039E-2</v>
      </c>
      <c r="CA455" s="126">
        <f t="shared" si="1413"/>
        <v>9.6144011455456688E-2</v>
      </c>
      <c r="CB455" s="123">
        <f t="shared" si="1414"/>
        <v>2.8847554756932639E-2</v>
      </c>
      <c r="CC455" s="124">
        <f t="shared" si="1415"/>
        <v>1.4217039991817532E-2</v>
      </c>
      <c r="CD455" s="125">
        <f t="shared" si="1416"/>
        <v>9.3875965227526587E-2</v>
      </c>
      <c r="CE455" s="126">
        <f t="shared" si="1417"/>
        <v>8.3461184412396444E-2</v>
      </c>
      <c r="CF455" s="123">
        <f t="shared" si="1418"/>
        <v>6.8185129425477151E-2</v>
      </c>
      <c r="CG455" s="124">
        <f t="shared" si="1419"/>
        <v>2.8587501278510792E-2</v>
      </c>
      <c r="CH455" s="125">
        <f t="shared" si="1420"/>
        <v>0.14321791073770093</v>
      </c>
      <c r="CI455" s="123">
        <f t="shared" si="1421"/>
        <v>0.17080904162831134</v>
      </c>
      <c r="CJ455" s="129">
        <f t="shared" ref="CJ455" si="1454">AB455/AB467</f>
        <v>4.7368735852181758E-2</v>
      </c>
      <c r="CK455" s="130">
        <f t="shared" ref="CK455" si="1455">AC455/AC467</f>
        <v>4.5089168361488123E-2</v>
      </c>
    </row>
    <row r="456" spans="1:89" x14ac:dyDescent="0.25">
      <c r="A456" s="131" t="s">
        <v>29</v>
      </c>
      <c r="B456" s="197">
        <v>1940</v>
      </c>
      <c r="C456" s="181">
        <v>3105</v>
      </c>
      <c r="D456" s="182">
        <v>1209</v>
      </c>
      <c r="E456" s="183">
        <v>1244</v>
      </c>
      <c r="F456" s="180">
        <v>1602</v>
      </c>
      <c r="G456" s="184">
        <v>2229</v>
      </c>
      <c r="H456" s="182">
        <v>2512</v>
      </c>
      <c r="I456" s="183">
        <v>3883</v>
      </c>
      <c r="J456" s="180">
        <v>921</v>
      </c>
      <c r="K456" s="181">
        <v>315</v>
      </c>
      <c r="L456" s="182">
        <v>3039</v>
      </c>
      <c r="M456" s="180">
        <v>1067</v>
      </c>
      <c r="N456" s="185">
        <v>3673</v>
      </c>
      <c r="O456" s="198">
        <v>2341</v>
      </c>
      <c r="P456" s="180">
        <v>2246</v>
      </c>
      <c r="Q456" s="181">
        <v>1414</v>
      </c>
      <c r="R456" s="182">
        <v>2019</v>
      </c>
      <c r="S456" s="183">
        <v>2609</v>
      </c>
      <c r="T456" s="180">
        <v>1467</v>
      </c>
      <c r="U456" s="184">
        <v>277</v>
      </c>
      <c r="V456" s="182">
        <v>3058</v>
      </c>
      <c r="W456" s="199">
        <v>1892</v>
      </c>
      <c r="X456" s="180">
        <v>1961</v>
      </c>
      <c r="Y456" s="184">
        <v>718</v>
      </c>
      <c r="Z456" s="182">
        <v>3374</v>
      </c>
      <c r="AA456" s="180">
        <v>4319</v>
      </c>
      <c r="AB456" s="162">
        <f t="shared" si="1394"/>
        <v>29021</v>
      </c>
      <c r="AC456" s="165">
        <f t="shared" si="1424"/>
        <v>25413</v>
      </c>
      <c r="BI456" s="131" t="s">
        <v>29</v>
      </c>
      <c r="BJ456" s="123">
        <f t="shared" si="1425"/>
        <v>6.6848144447124502E-2</v>
      </c>
      <c r="BK456" s="124">
        <f t="shared" si="1426"/>
        <v>0.12218156061858104</v>
      </c>
      <c r="BL456" s="125">
        <f t="shared" si="1398"/>
        <v>4.1659487956996658E-2</v>
      </c>
      <c r="BM456" s="126">
        <f t="shared" si="1399"/>
        <v>4.8951324125447608E-2</v>
      </c>
      <c r="BN456" s="123">
        <f t="shared" si="1400"/>
        <v>5.5201405878501773E-2</v>
      </c>
      <c r="BO456" s="124">
        <f t="shared" si="1401"/>
        <v>8.7711014047928221E-2</v>
      </c>
      <c r="BP456" s="125">
        <f t="shared" si="1402"/>
        <v>8.6558009717101411E-2</v>
      </c>
      <c r="BQ456" s="126">
        <f t="shared" si="1403"/>
        <v>0.1527958131664896</v>
      </c>
      <c r="BR456" s="123">
        <f t="shared" si="1404"/>
        <v>3.1735639709176117E-2</v>
      </c>
      <c r="BS456" s="124">
        <f t="shared" si="1405"/>
        <v>1.239523078739228E-2</v>
      </c>
      <c r="BT456" s="125">
        <f t="shared" si="1406"/>
        <v>0.10471727369835636</v>
      </c>
      <c r="BU456" s="123">
        <f t="shared" si="1407"/>
        <v>4.1986384921103376E-2</v>
      </c>
      <c r="BV456" s="127">
        <f t="shared" si="1408"/>
        <v>0.12656352296612797</v>
      </c>
      <c r="BW456" s="128">
        <f t="shared" si="1409"/>
        <v>9.2118207216778811E-2</v>
      </c>
      <c r="BX456" s="123">
        <f t="shared" si="1410"/>
        <v>7.7392233210433828E-2</v>
      </c>
      <c r="BY456" s="124">
        <f t="shared" si="1411"/>
        <v>5.5640813756738676E-2</v>
      </c>
      <c r="BZ456" s="125">
        <f t="shared" si="1412"/>
        <v>6.957031115399194E-2</v>
      </c>
      <c r="CA456" s="126">
        <f t="shared" si="1413"/>
        <v>0.10266399087081415</v>
      </c>
      <c r="CB456" s="123">
        <f t="shared" si="1414"/>
        <v>5.0549602012335895E-2</v>
      </c>
      <c r="CC456" s="124">
        <f t="shared" si="1415"/>
        <v>1.0899933105103687E-2</v>
      </c>
      <c r="CD456" s="125">
        <f t="shared" si="1416"/>
        <v>0.10537197202026119</v>
      </c>
      <c r="CE456" s="126">
        <f t="shared" si="1417"/>
        <v>7.4450084602368863E-2</v>
      </c>
      <c r="CF456" s="123">
        <f t="shared" si="1418"/>
        <v>6.7571758381861413E-2</v>
      </c>
      <c r="CG456" s="124">
        <f t="shared" si="1419"/>
        <v>2.8253256207452879E-2</v>
      </c>
      <c r="CH456" s="125">
        <f t="shared" si="1420"/>
        <v>0.11626063884773095</v>
      </c>
      <c r="CI456" s="123">
        <f t="shared" si="1421"/>
        <v>0.16995238657380082</v>
      </c>
      <c r="CJ456" s="129">
        <f t="shared" ref="CJ456" si="1456">AB456/AB467</f>
        <v>6.676159891050297E-2</v>
      </c>
      <c r="CK456" s="130">
        <f t="shared" ref="CK456" si="1457">AC456/AC467</f>
        <v>5.8599316537306823E-2</v>
      </c>
    </row>
    <row r="457" spans="1:89" x14ac:dyDescent="0.25">
      <c r="A457" s="139" t="s">
        <v>30</v>
      </c>
      <c r="B457" s="280">
        <v>2194</v>
      </c>
      <c r="C457" s="267">
        <v>5062</v>
      </c>
      <c r="D457" s="268">
        <v>1910</v>
      </c>
      <c r="E457" s="269">
        <v>1688</v>
      </c>
      <c r="F457" s="266">
        <v>1735</v>
      </c>
      <c r="G457" s="270">
        <v>3295</v>
      </c>
      <c r="H457" s="268">
        <v>3075</v>
      </c>
      <c r="I457" s="269">
        <v>5437</v>
      </c>
      <c r="J457" s="266">
        <v>1384</v>
      </c>
      <c r="K457" s="267">
        <v>411</v>
      </c>
      <c r="L457" s="268">
        <v>4058</v>
      </c>
      <c r="M457" s="266">
        <v>1166</v>
      </c>
      <c r="N457" s="271">
        <v>4774</v>
      </c>
      <c r="O457" s="281">
        <v>2936</v>
      </c>
      <c r="P457" s="266">
        <v>2671</v>
      </c>
      <c r="Q457" s="267">
        <v>2074</v>
      </c>
      <c r="R457" s="268">
        <v>2369</v>
      </c>
      <c r="S457" s="269">
        <v>3403</v>
      </c>
      <c r="T457" s="266">
        <v>1896</v>
      </c>
      <c r="U457" s="270">
        <v>344</v>
      </c>
      <c r="V457" s="268">
        <v>4186</v>
      </c>
      <c r="W457" s="282">
        <v>2409</v>
      </c>
      <c r="X457" s="266">
        <v>2938</v>
      </c>
      <c r="Y457" s="270">
        <v>1004</v>
      </c>
      <c r="Z457" s="268">
        <v>4115</v>
      </c>
      <c r="AA457" s="266">
        <v>5522</v>
      </c>
      <c r="AB457" s="162">
        <f t="shared" si="1394"/>
        <v>37305</v>
      </c>
      <c r="AC457" s="165">
        <f t="shared" si="1424"/>
        <v>34751</v>
      </c>
      <c r="BI457" s="139" t="s">
        <v>30</v>
      </c>
      <c r="BJ457" s="123">
        <f t="shared" si="1425"/>
        <v>5.8812491623106825E-2</v>
      </c>
      <c r="BK457" s="124">
        <f t="shared" si="1426"/>
        <v>0.1456648729532963</v>
      </c>
      <c r="BL457" s="125">
        <f t="shared" si="1398"/>
        <v>5.1199571103069295E-2</v>
      </c>
      <c r="BM457" s="126">
        <f t="shared" si="1399"/>
        <v>4.857414175131651E-2</v>
      </c>
      <c r="BN457" s="123">
        <f t="shared" si="1400"/>
        <v>4.6508510923468707E-2</v>
      </c>
      <c r="BO457" s="124">
        <f t="shared" si="1401"/>
        <v>9.481741532617767E-2</v>
      </c>
      <c r="BP457" s="125">
        <f t="shared" si="1402"/>
        <v>8.2428628870124643E-2</v>
      </c>
      <c r="BQ457" s="126">
        <f t="shared" si="1403"/>
        <v>0.15645592932577479</v>
      </c>
      <c r="BR457" s="123">
        <f t="shared" si="1404"/>
        <v>3.7099584506098376E-2</v>
      </c>
      <c r="BS457" s="124">
        <f t="shared" si="1405"/>
        <v>1.1826997784236425E-2</v>
      </c>
      <c r="BT457" s="125">
        <f t="shared" si="1406"/>
        <v>0.10877898405039539</v>
      </c>
      <c r="BU457" s="123">
        <f t="shared" si="1407"/>
        <v>3.355299128082645E-2</v>
      </c>
      <c r="BV457" s="127">
        <f t="shared" si="1408"/>
        <v>0.12797212169950409</v>
      </c>
      <c r="BW457" s="128">
        <f t="shared" si="1409"/>
        <v>8.4486777358924917E-2</v>
      </c>
      <c r="BX457" s="123">
        <f t="shared" si="1410"/>
        <v>7.1598981369789566E-2</v>
      </c>
      <c r="BY457" s="124">
        <f t="shared" si="1411"/>
        <v>5.9681735777387702E-2</v>
      </c>
      <c r="BZ457" s="125">
        <f t="shared" si="1412"/>
        <v>6.3503551802707406E-2</v>
      </c>
      <c r="CA457" s="126">
        <f t="shared" si="1413"/>
        <v>9.7925239561451466E-2</v>
      </c>
      <c r="CB457" s="123">
        <f t="shared" si="1414"/>
        <v>5.0824286288701247E-2</v>
      </c>
      <c r="CC457" s="124">
        <f t="shared" si="1415"/>
        <v>9.8989957123536022E-3</v>
      </c>
      <c r="CD457" s="125">
        <f t="shared" si="1416"/>
        <v>0.11221015949604611</v>
      </c>
      <c r="CE457" s="126">
        <f t="shared" si="1417"/>
        <v>6.9321746136801823E-2</v>
      </c>
      <c r="CF457" s="123">
        <f t="shared" si="1418"/>
        <v>7.8756198900951618E-2</v>
      </c>
      <c r="CG457" s="124">
        <f t="shared" si="1419"/>
        <v>2.8891254927915742E-2</v>
      </c>
      <c r="CH457" s="125">
        <f t="shared" si="1420"/>
        <v>0.11030692936603673</v>
      </c>
      <c r="CI457" s="123">
        <f t="shared" si="1421"/>
        <v>0.15890190210353658</v>
      </c>
      <c r="CJ457" s="129">
        <f t="shared" ref="CJ457" si="1458">AB457/AB467</f>
        <v>8.5818595064136777E-2</v>
      </c>
      <c r="CK457" s="130">
        <f t="shared" ref="CK457" si="1459">AC457/AC467</f>
        <v>8.0131619603665424E-2</v>
      </c>
    </row>
    <row r="458" spans="1:89" x14ac:dyDescent="0.25">
      <c r="A458" s="131" t="s">
        <v>31</v>
      </c>
      <c r="B458" s="283">
        <v>2441</v>
      </c>
      <c r="C458" s="274">
        <v>5405</v>
      </c>
      <c r="D458" s="275">
        <v>1559</v>
      </c>
      <c r="E458" s="276">
        <v>1870</v>
      </c>
      <c r="F458" s="273">
        <v>1558</v>
      </c>
      <c r="G458" s="277">
        <v>3349</v>
      </c>
      <c r="H458" s="275">
        <v>3275</v>
      </c>
      <c r="I458" s="276">
        <v>6354</v>
      </c>
      <c r="J458" s="273">
        <v>1058</v>
      </c>
      <c r="K458" s="274">
        <v>360</v>
      </c>
      <c r="L458" s="275">
        <v>4089</v>
      </c>
      <c r="M458" s="273">
        <v>1168</v>
      </c>
      <c r="N458" s="278">
        <v>5462</v>
      </c>
      <c r="O458" s="284">
        <v>3201</v>
      </c>
      <c r="P458" s="273">
        <v>2857</v>
      </c>
      <c r="Q458" s="274">
        <v>2604</v>
      </c>
      <c r="R458" s="275">
        <v>2587</v>
      </c>
      <c r="S458" s="276">
        <v>4067</v>
      </c>
      <c r="T458" s="273">
        <v>1905</v>
      </c>
      <c r="U458" s="277">
        <v>362</v>
      </c>
      <c r="V458" s="275">
        <v>4750</v>
      </c>
      <c r="W458" s="285">
        <v>2707</v>
      </c>
      <c r="X458" s="273">
        <v>3145</v>
      </c>
      <c r="Y458" s="277">
        <v>1043</v>
      </c>
      <c r="Z458" s="275">
        <v>4104</v>
      </c>
      <c r="AA458" s="273">
        <v>6503</v>
      </c>
      <c r="AB458" s="162">
        <f t="shared" si="1394"/>
        <v>38790</v>
      </c>
      <c r="AC458" s="165">
        <f t="shared" si="1424"/>
        <v>38993</v>
      </c>
      <c r="BI458" s="131" t="s">
        <v>31</v>
      </c>
      <c r="BJ458" s="123">
        <f t="shared" si="1425"/>
        <v>6.292858984274298E-2</v>
      </c>
      <c r="BK458" s="124">
        <f t="shared" si="1426"/>
        <v>0.13861462313748621</v>
      </c>
      <c r="BL458" s="125">
        <f t="shared" si="1398"/>
        <v>4.019077081722093E-2</v>
      </c>
      <c r="BM458" s="126">
        <f t="shared" si="1399"/>
        <v>4.7957325673838896E-2</v>
      </c>
      <c r="BN458" s="123">
        <f t="shared" si="1400"/>
        <v>4.0164990977055941E-2</v>
      </c>
      <c r="BO458" s="124">
        <f t="shared" si="1401"/>
        <v>8.5887210524966021E-2</v>
      </c>
      <c r="BP458" s="125">
        <f t="shared" si="1402"/>
        <v>8.4428976540345452E-2</v>
      </c>
      <c r="BQ458" s="126">
        <f t="shared" si="1403"/>
        <v>0.16295232477624189</v>
      </c>
      <c r="BR458" s="123">
        <f t="shared" si="1404"/>
        <v>2.7275070894560455E-2</v>
      </c>
      <c r="BS458" s="124">
        <f t="shared" si="1405"/>
        <v>9.2324263329315523E-3</v>
      </c>
      <c r="BT458" s="125">
        <f t="shared" si="1406"/>
        <v>0.1054137664346481</v>
      </c>
      <c r="BU458" s="123">
        <f t="shared" si="1407"/>
        <v>2.9954094324622368E-2</v>
      </c>
      <c r="BV458" s="127">
        <f t="shared" si="1408"/>
        <v>0.1408094869811807</v>
      </c>
      <c r="BW458" s="128">
        <f t="shared" si="1409"/>
        <v>8.2091657476983049E-2</v>
      </c>
      <c r="BX458" s="123">
        <f t="shared" si="1410"/>
        <v>7.3653003351379226E-2</v>
      </c>
      <c r="BY458" s="124">
        <f t="shared" si="1411"/>
        <v>6.6781217141538229E-2</v>
      </c>
      <c r="BZ458" s="125">
        <f t="shared" si="1412"/>
        <v>6.6692446506831662E-2</v>
      </c>
      <c r="CA458" s="126">
        <f t="shared" si="1413"/>
        <v>0.10430077193342395</v>
      </c>
      <c r="CB458" s="123">
        <f t="shared" si="1414"/>
        <v>4.9110595514307812E-2</v>
      </c>
      <c r="CC458" s="124">
        <f t="shared" si="1415"/>
        <v>9.2837175903367278E-3</v>
      </c>
      <c r="CD458" s="125">
        <f t="shared" si="1416"/>
        <v>0.12245424078370715</v>
      </c>
      <c r="CE458" s="126">
        <f t="shared" si="1417"/>
        <v>6.9422716897904746E-2</v>
      </c>
      <c r="CF458" s="123">
        <f t="shared" si="1418"/>
        <v>8.1077597318896619E-2</v>
      </c>
      <c r="CG458" s="124">
        <f t="shared" si="1419"/>
        <v>2.6748390736798914E-2</v>
      </c>
      <c r="CH458" s="125">
        <f t="shared" si="1420"/>
        <v>0.10580046403712297</v>
      </c>
      <c r="CI458" s="123">
        <f t="shared" si="1421"/>
        <v>0.16677352345292745</v>
      </c>
      <c r="CJ458" s="129">
        <f t="shared" ref="CJ458" si="1460">AB458/AB467</f>
        <v>8.9234775567293007E-2</v>
      </c>
      <c r="CK458" s="130">
        <f t="shared" ref="CK458" si="1461">AC458/AC467</f>
        <v>8.9913160576838819E-2</v>
      </c>
    </row>
    <row r="459" spans="1:89" x14ac:dyDescent="0.25">
      <c r="A459" s="139" t="s">
        <v>32</v>
      </c>
      <c r="B459" s="194">
        <v>2692</v>
      </c>
      <c r="C459" s="188">
        <v>4722</v>
      </c>
      <c r="D459" s="189">
        <v>1124</v>
      </c>
      <c r="E459" s="190">
        <v>1734</v>
      </c>
      <c r="F459" s="187">
        <v>1184</v>
      </c>
      <c r="G459" s="191">
        <v>3029</v>
      </c>
      <c r="H459" s="189">
        <v>2948</v>
      </c>
      <c r="I459" s="190">
        <v>5717</v>
      </c>
      <c r="J459" s="187">
        <v>676</v>
      </c>
      <c r="K459" s="188">
        <v>275</v>
      </c>
      <c r="L459" s="189">
        <v>3130</v>
      </c>
      <c r="M459" s="187">
        <v>1288</v>
      </c>
      <c r="N459" s="192">
        <v>4415</v>
      </c>
      <c r="O459" s="195">
        <v>3170</v>
      </c>
      <c r="P459" s="187">
        <v>2149</v>
      </c>
      <c r="Q459" s="188">
        <v>2354</v>
      </c>
      <c r="R459" s="189">
        <v>2291</v>
      </c>
      <c r="S459" s="190">
        <v>3363</v>
      </c>
      <c r="T459" s="187">
        <v>1274</v>
      </c>
      <c r="U459" s="191">
        <v>372</v>
      </c>
      <c r="V459" s="189">
        <v>3933</v>
      </c>
      <c r="W459" s="196">
        <v>2355</v>
      </c>
      <c r="X459" s="187">
        <v>2202</v>
      </c>
      <c r="Y459" s="191">
        <v>938</v>
      </c>
      <c r="Z459" s="189">
        <v>3618</v>
      </c>
      <c r="AA459" s="187">
        <v>5757</v>
      </c>
      <c r="AB459" s="162">
        <f t="shared" si="1394"/>
        <v>31636</v>
      </c>
      <c r="AC459" s="165">
        <f t="shared" si="1424"/>
        <v>35074</v>
      </c>
      <c r="BI459" s="139" t="s">
        <v>32</v>
      </c>
      <c r="BJ459" s="123">
        <f t="shared" si="1425"/>
        <v>8.5092932102667843E-2</v>
      </c>
      <c r="BK459" s="124">
        <f t="shared" si="1426"/>
        <v>0.13462964018931403</v>
      </c>
      <c r="BL459" s="125">
        <f t="shared" si="1398"/>
        <v>3.5529144013149577E-2</v>
      </c>
      <c r="BM459" s="126">
        <f t="shared" si="1399"/>
        <v>4.9438330387181387E-2</v>
      </c>
      <c r="BN459" s="123">
        <f t="shared" si="1400"/>
        <v>3.7425717536983184E-2</v>
      </c>
      <c r="BO459" s="124">
        <f t="shared" si="1401"/>
        <v>8.6360266864343962E-2</v>
      </c>
      <c r="BP459" s="125">
        <f t="shared" si="1402"/>
        <v>9.3184979137691235E-2</v>
      </c>
      <c r="BQ459" s="126">
        <f t="shared" si="1403"/>
        <v>0.16299823230883276</v>
      </c>
      <c r="BR459" s="123">
        <f t="shared" si="1404"/>
        <v>2.1368061701858641E-2</v>
      </c>
      <c r="BS459" s="124">
        <f t="shared" si="1405"/>
        <v>7.8405656611735194E-3</v>
      </c>
      <c r="BT459" s="125">
        <f t="shared" si="1406"/>
        <v>9.8937918826653176E-2</v>
      </c>
      <c r="BU459" s="123">
        <f t="shared" si="1407"/>
        <v>3.6722358442150882E-2</v>
      </c>
      <c r="BV459" s="127">
        <f t="shared" si="1408"/>
        <v>0.13955620179542294</v>
      </c>
      <c r="BW459" s="128">
        <f t="shared" si="1409"/>
        <v>9.0380338712436559E-2</v>
      </c>
      <c r="BX459" s="123">
        <f t="shared" si="1410"/>
        <v>6.7928941711973695E-2</v>
      </c>
      <c r="BY459" s="124">
        <f t="shared" si="1411"/>
        <v>6.7115242059645322E-2</v>
      </c>
      <c r="BZ459" s="125">
        <f t="shared" si="1412"/>
        <v>7.2417499051713241E-2</v>
      </c>
      <c r="CA459" s="126">
        <f t="shared" si="1413"/>
        <v>9.5882990249187436E-2</v>
      </c>
      <c r="CB459" s="123">
        <f t="shared" si="1414"/>
        <v>4.0270577822733591E-2</v>
      </c>
      <c r="CC459" s="124">
        <f t="shared" si="1415"/>
        <v>1.060614700347836E-2</v>
      </c>
      <c r="CD459" s="125">
        <f t="shared" si="1416"/>
        <v>0.12432039448729296</v>
      </c>
      <c r="CE459" s="126">
        <f t="shared" si="1417"/>
        <v>6.7143753207504139E-2</v>
      </c>
      <c r="CF459" s="123">
        <f t="shared" si="1418"/>
        <v>6.9604248324693391E-2</v>
      </c>
      <c r="CG459" s="124">
        <f t="shared" si="1419"/>
        <v>2.6743456691566404E-2</v>
      </c>
      <c r="CH459" s="125">
        <f t="shared" si="1420"/>
        <v>0.11436338348716651</v>
      </c>
      <c r="CI459" s="123">
        <f t="shared" si="1421"/>
        <v>0.16413867822318526</v>
      </c>
      <c r="CJ459" s="129">
        <f t="shared" ref="CJ459" si="1462">AB459/AB467</f>
        <v>7.2777297237609728E-2</v>
      </c>
      <c r="CK459" s="130">
        <f t="shared" ref="CK459" si="1463">AC459/AC467</f>
        <v>8.0876418692381838E-2</v>
      </c>
    </row>
    <row r="460" spans="1:89" x14ac:dyDescent="0.25">
      <c r="A460" s="131" t="s">
        <v>33</v>
      </c>
      <c r="B460" s="197">
        <v>2370</v>
      </c>
      <c r="C460" s="181">
        <v>3021</v>
      </c>
      <c r="D460" s="182">
        <v>823</v>
      </c>
      <c r="E460" s="183">
        <v>1247</v>
      </c>
      <c r="F460" s="180">
        <v>1044</v>
      </c>
      <c r="G460" s="184">
        <v>2197</v>
      </c>
      <c r="H460" s="182">
        <v>2489</v>
      </c>
      <c r="I460" s="183">
        <v>4015</v>
      </c>
      <c r="J460" s="180">
        <v>553</v>
      </c>
      <c r="K460" s="181">
        <v>178</v>
      </c>
      <c r="L460" s="182">
        <v>2201</v>
      </c>
      <c r="M460" s="180">
        <v>1273</v>
      </c>
      <c r="N460" s="185">
        <v>2893</v>
      </c>
      <c r="O460" s="198">
        <v>2632</v>
      </c>
      <c r="P460" s="180">
        <v>1396</v>
      </c>
      <c r="Q460" s="181">
        <v>1881</v>
      </c>
      <c r="R460" s="182">
        <v>1596</v>
      </c>
      <c r="S460" s="183">
        <v>2468</v>
      </c>
      <c r="T460" s="180">
        <v>583</v>
      </c>
      <c r="U460" s="184">
        <v>409</v>
      </c>
      <c r="V460" s="182">
        <v>3321</v>
      </c>
      <c r="W460" s="199">
        <v>2052</v>
      </c>
      <c r="X460" s="180">
        <v>1237</v>
      </c>
      <c r="Y460" s="184">
        <v>648</v>
      </c>
      <c r="Z460" s="182">
        <v>2778</v>
      </c>
      <c r="AA460" s="180">
        <v>3962</v>
      </c>
      <c r="AB460" s="162">
        <f t="shared" si="1394"/>
        <v>23284</v>
      </c>
      <c r="AC460" s="165">
        <f t="shared" si="1424"/>
        <v>25983</v>
      </c>
      <c r="BI460" s="131" t="s">
        <v>33</v>
      </c>
      <c r="BJ460" s="123">
        <f t="shared" si="1425"/>
        <v>0.10178663459886618</v>
      </c>
      <c r="BK460" s="124">
        <f t="shared" si="1426"/>
        <v>0.11626832929222954</v>
      </c>
      <c r="BL460" s="125">
        <f t="shared" si="1398"/>
        <v>3.5346160453530319E-2</v>
      </c>
      <c r="BM460" s="126">
        <f t="shared" si="1399"/>
        <v>4.799291844667667E-2</v>
      </c>
      <c r="BN460" s="123">
        <f t="shared" si="1400"/>
        <v>4.4837656760006873E-2</v>
      </c>
      <c r="BO460" s="124">
        <f t="shared" si="1401"/>
        <v>8.4555286148635653E-2</v>
      </c>
      <c r="BP460" s="125">
        <f t="shared" si="1402"/>
        <v>0.10689744030235354</v>
      </c>
      <c r="BQ460" s="126">
        <f t="shared" si="1403"/>
        <v>0.15452411191933188</v>
      </c>
      <c r="BR460" s="123">
        <f t="shared" si="1404"/>
        <v>2.3750214739735442E-2</v>
      </c>
      <c r="BS460" s="124">
        <f t="shared" si="1405"/>
        <v>6.8506331062617868E-3</v>
      </c>
      <c r="BT460" s="125">
        <f t="shared" si="1406"/>
        <v>9.4528431540972346E-2</v>
      </c>
      <c r="BU460" s="123">
        <f t="shared" si="1407"/>
        <v>4.8993572720625024E-2</v>
      </c>
      <c r="BV460" s="127">
        <f t="shared" si="1408"/>
        <v>0.12424841092595774</v>
      </c>
      <c r="BW460" s="128">
        <f t="shared" si="1409"/>
        <v>0.10129700188584843</v>
      </c>
      <c r="BX460" s="123">
        <f t="shared" si="1410"/>
        <v>5.9955334135028349E-2</v>
      </c>
      <c r="BY460" s="124">
        <f t="shared" si="1411"/>
        <v>7.2393488049878774E-2</v>
      </c>
      <c r="BZ460" s="125">
        <f t="shared" si="1412"/>
        <v>6.854492355265418E-2</v>
      </c>
      <c r="CA460" s="126">
        <f t="shared" si="1413"/>
        <v>9.4985182619405001E-2</v>
      </c>
      <c r="CB460" s="123">
        <f t="shared" si="1414"/>
        <v>2.5038653152379315E-2</v>
      </c>
      <c r="CC460" s="124">
        <f t="shared" si="1415"/>
        <v>1.5741061463264441E-2</v>
      </c>
      <c r="CD460" s="125">
        <f t="shared" si="1416"/>
        <v>0.14263013227967702</v>
      </c>
      <c r="CE460" s="126">
        <f t="shared" si="1417"/>
        <v>7.8974714236231383E-2</v>
      </c>
      <c r="CF460" s="123">
        <f t="shared" si="1418"/>
        <v>5.3126610548015804E-2</v>
      </c>
      <c r="CG460" s="124">
        <f t="shared" si="1419"/>
        <v>2.4939383443020435E-2</v>
      </c>
      <c r="CH460" s="125">
        <f t="shared" si="1420"/>
        <v>0.11930939701082288</v>
      </c>
      <c r="CI460" s="123">
        <f t="shared" si="1421"/>
        <v>0.152484316668591</v>
      </c>
      <c r="CJ460" s="129">
        <f t="shared" ref="CJ460" si="1464">AB460/AB467</f>
        <v>5.3563869922888641E-2</v>
      </c>
      <c r="CK460" s="130">
        <f t="shared" ref="CK460" si="1465">AC460/AC467</f>
        <v>5.9913667870335779E-2</v>
      </c>
    </row>
    <row r="461" spans="1:89" x14ac:dyDescent="0.25">
      <c r="A461" s="139" t="s">
        <v>34</v>
      </c>
      <c r="B461" s="194">
        <v>932</v>
      </c>
      <c r="C461" s="188">
        <v>2087</v>
      </c>
      <c r="D461" s="189">
        <v>373</v>
      </c>
      <c r="E461" s="190">
        <v>924</v>
      </c>
      <c r="F461" s="187">
        <v>468</v>
      </c>
      <c r="G461" s="191">
        <v>1823</v>
      </c>
      <c r="H461" s="189">
        <v>1195</v>
      </c>
      <c r="I461" s="190">
        <v>2590</v>
      </c>
      <c r="J461" s="187">
        <v>417</v>
      </c>
      <c r="K461" s="188">
        <v>124</v>
      </c>
      <c r="L461" s="189">
        <v>1303</v>
      </c>
      <c r="M461" s="187">
        <v>793</v>
      </c>
      <c r="N461" s="192">
        <v>2316</v>
      </c>
      <c r="O461" s="195">
        <v>2004</v>
      </c>
      <c r="P461" s="187">
        <v>886</v>
      </c>
      <c r="Q461" s="188">
        <v>1413</v>
      </c>
      <c r="R461" s="189">
        <v>1272</v>
      </c>
      <c r="S461" s="190">
        <v>1877</v>
      </c>
      <c r="T461" s="187">
        <v>414</v>
      </c>
      <c r="U461" s="191">
        <v>285</v>
      </c>
      <c r="V461" s="189">
        <v>2800</v>
      </c>
      <c r="W461" s="196">
        <v>1354</v>
      </c>
      <c r="X461" s="187">
        <v>752</v>
      </c>
      <c r="Y461" s="191">
        <v>580</v>
      </c>
      <c r="Z461" s="189">
        <v>2010</v>
      </c>
      <c r="AA461" s="187">
        <v>2826</v>
      </c>
      <c r="AB461" s="162">
        <f t="shared" si="1394"/>
        <v>15138</v>
      </c>
      <c r="AC461" s="165">
        <f t="shared" si="1424"/>
        <v>18680</v>
      </c>
      <c r="BI461" s="139" t="s">
        <v>34</v>
      </c>
      <c r="BJ461" s="123">
        <f t="shared" si="1425"/>
        <v>6.1566917690579995E-2</v>
      </c>
      <c r="BK461" s="124">
        <f t="shared" si="1426"/>
        <v>0.1117237687366167</v>
      </c>
      <c r="BL461" s="125">
        <f t="shared" si="1398"/>
        <v>2.4639978861144142E-2</v>
      </c>
      <c r="BM461" s="126">
        <f t="shared" si="1399"/>
        <v>4.9464668094218414E-2</v>
      </c>
      <c r="BN461" s="123">
        <f t="shared" si="1400"/>
        <v>3.0915576694411414E-2</v>
      </c>
      <c r="BO461" s="124">
        <f t="shared" si="1401"/>
        <v>9.7591006423982871E-2</v>
      </c>
      <c r="BP461" s="125">
        <f t="shared" si="1402"/>
        <v>7.8940414850046242E-2</v>
      </c>
      <c r="BQ461" s="126">
        <f t="shared" si="1403"/>
        <v>0.1386509635974304</v>
      </c>
      <c r="BR461" s="123">
        <f t="shared" si="1404"/>
        <v>2.75465715418153E-2</v>
      </c>
      <c r="BS461" s="124">
        <f t="shared" si="1405"/>
        <v>6.6381156316916486E-3</v>
      </c>
      <c r="BT461" s="125">
        <f t="shared" si="1406"/>
        <v>8.6074778702602717E-2</v>
      </c>
      <c r="BU461" s="123">
        <f t="shared" si="1407"/>
        <v>4.2451820128479659E-2</v>
      </c>
      <c r="BV461" s="127">
        <f t="shared" si="1408"/>
        <v>0.15299246928260007</v>
      </c>
      <c r="BW461" s="128">
        <f t="shared" si="1409"/>
        <v>0.10728051391862956</v>
      </c>
      <c r="BX461" s="123">
        <f t="shared" si="1410"/>
        <v>5.8528207160787424E-2</v>
      </c>
      <c r="BY461" s="124">
        <f t="shared" si="1411"/>
        <v>7.5642398286937904E-2</v>
      </c>
      <c r="BZ461" s="125">
        <f t="shared" si="1412"/>
        <v>8.4026952041220765E-2</v>
      </c>
      <c r="CA461" s="126">
        <f t="shared" si="1413"/>
        <v>0.10048179871520342</v>
      </c>
      <c r="CB461" s="123">
        <f t="shared" si="1414"/>
        <v>2.7348394768133173E-2</v>
      </c>
      <c r="CC461" s="124">
        <f t="shared" si="1415"/>
        <v>1.5256959314775161E-2</v>
      </c>
      <c r="CD461" s="125">
        <f t="shared" si="1416"/>
        <v>0.18496498876998282</v>
      </c>
      <c r="CE461" s="126">
        <f t="shared" si="1417"/>
        <v>7.2483940042826558E-2</v>
      </c>
      <c r="CF461" s="123">
        <f t="shared" si="1418"/>
        <v>4.967631126965253E-2</v>
      </c>
      <c r="CG461" s="124">
        <f t="shared" si="1419"/>
        <v>3.1049250535331904E-2</v>
      </c>
      <c r="CH461" s="125">
        <f t="shared" si="1420"/>
        <v>0.13277843836702338</v>
      </c>
      <c r="CI461" s="123">
        <f t="shared" si="1421"/>
        <v>0.15128479657387581</v>
      </c>
      <c r="CJ461" s="129">
        <f t="shared" ref="CJ461" si="1466">AB461/AB467</f>
        <v>3.4824337007931978E-2</v>
      </c>
      <c r="CK461" s="130">
        <f t="shared" ref="CK461" si="1467">AC461/AC467</f>
        <v>4.307382965084372E-2</v>
      </c>
    </row>
    <row r="462" spans="1:89" x14ac:dyDescent="0.25">
      <c r="A462" s="131" t="s">
        <v>35</v>
      </c>
      <c r="B462" s="197">
        <v>0</v>
      </c>
      <c r="C462" s="181">
        <v>863</v>
      </c>
      <c r="D462" s="182">
        <v>5</v>
      </c>
      <c r="E462" s="183">
        <v>536</v>
      </c>
      <c r="F462" s="180">
        <v>13</v>
      </c>
      <c r="G462" s="184">
        <v>987</v>
      </c>
      <c r="H462" s="182">
        <v>65</v>
      </c>
      <c r="I462" s="183">
        <v>1159</v>
      </c>
      <c r="J462" s="180">
        <v>55</v>
      </c>
      <c r="K462" s="181">
        <v>44</v>
      </c>
      <c r="L462" s="182">
        <v>697</v>
      </c>
      <c r="M462" s="180">
        <v>133</v>
      </c>
      <c r="N462" s="185">
        <v>481</v>
      </c>
      <c r="O462" s="198">
        <v>262</v>
      </c>
      <c r="P462" s="180">
        <v>176</v>
      </c>
      <c r="Q462" s="181">
        <v>190</v>
      </c>
      <c r="R462" s="182">
        <v>188</v>
      </c>
      <c r="S462" s="183">
        <v>136</v>
      </c>
      <c r="T462" s="180">
        <v>59</v>
      </c>
      <c r="U462" s="184">
        <v>9</v>
      </c>
      <c r="V462" s="182">
        <v>211</v>
      </c>
      <c r="W462" s="199">
        <v>47</v>
      </c>
      <c r="X462" s="180">
        <v>78</v>
      </c>
      <c r="Y462" s="184">
        <v>16</v>
      </c>
      <c r="Z462" s="182">
        <v>75</v>
      </c>
      <c r="AA462" s="180">
        <v>130</v>
      </c>
      <c r="AB462" s="162">
        <f t="shared" si="1394"/>
        <v>2103</v>
      </c>
      <c r="AC462" s="165">
        <f t="shared" si="1424"/>
        <v>4512</v>
      </c>
      <c r="BI462" s="131" t="s">
        <v>35</v>
      </c>
      <c r="BJ462" s="123">
        <f t="shared" si="1425"/>
        <v>0</v>
      </c>
      <c r="BK462" s="124">
        <f t="shared" si="1426"/>
        <v>0.1912677304964539</v>
      </c>
      <c r="BL462" s="125">
        <f t="shared" si="1398"/>
        <v>2.3775558725630053E-3</v>
      </c>
      <c r="BM462" s="126">
        <f t="shared" si="1399"/>
        <v>0.11879432624113476</v>
      </c>
      <c r="BN462" s="123">
        <f t="shared" si="1400"/>
        <v>6.1816452686638138E-3</v>
      </c>
      <c r="BO462" s="124">
        <f t="shared" si="1401"/>
        <v>0.21875</v>
      </c>
      <c r="BP462" s="125">
        <f t="shared" si="1402"/>
        <v>3.0908226343319068E-2</v>
      </c>
      <c r="BQ462" s="126">
        <f t="shared" si="1403"/>
        <v>0.25687056737588654</v>
      </c>
      <c r="BR462" s="123">
        <f t="shared" si="1404"/>
        <v>2.6153114598193059E-2</v>
      </c>
      <c r="BS462" s="124">
        <f t="shared" si="1405"/>
        <v>9.7517730496453903E-3</v>
      </c>
      <c r="BT462" s="125">
        <f t="shared" si="1406"/>
        <v>0.33143128863528293</v>
      </c>
      <c r="BU462" s="123">
        <f t="shared" si="1407"/>
        <v>2.947695035460993E-2</v>
      </c>
      <c r="BV462" s="127">
        <f t="shared" si="1408"/>
        <v>0.22872087494056109</v>
      </c>
      <c r="BW462" s="128">
        <f t="shared" si="1409"/>
        <v>5.8067375886524823E-2</v>
      </c>
      <c r="BX462" s="123">
        <f t="shared" si="1410"/>
        <v>8.3689966714217787E-2</v>
      </c>
      <c r="BY462" s="124">
        <f t="shared" si="1411"/>
        <v>4.2109929078014183E-2</v>
      </c>
      <c r="BZ462" s="125">
        <f t="shared" si="1412"/>
        <v>8.9396100808369003E-2</v>
      </c>
      <c r="CA462" s="126">
        <f t="shared" si="1413"/>
        <v>3.0141843971631204E-2</v>
      </c>
      <c r="CB462" s="123">
        <f t="shared" si="1414"/>
        <v>2.8055159296243463E-2</v>
      </c>
      <c r="CC462" s="124">
        <f t="shared" si="1415"/>
        <v>1.9946808510638296E-3</v>
      </c>
      <c r="CD462" s="125">
        <f t="shared" si="1416"/>
        <v>0.10033285782215882</v>
      </c>
      <c r="CE462" s="126">
        <f t="shared" si="1417"/>
        <v>1.0416666666666666E-2</v>
      </c>
      <c r="CF462" s="123">
        <f t="shared" si="1418"/>
        <v>3.7089871611982884E-2</v>
      </c>
      <c r="CG462" s="124">
        <f t="shared" si="1419"/>
        <v>3.5460992907801418E-3</v>
      </c>
      <c r="CH462" s="125">
        <f t="shared" si="1420"/>
        <v>3.566333808844508E-2</v>
      </c>
      <c r="CI462" s="123">
        <f t="shared" si="1421"/>
        <v>2.8812056737588652E-2</v>
      </c>
      <c r="CJ462" s="129">
        <f t="shared" ref="CJ462" si="1468">AB462/AB467</f>
        <v>4.8378637024495278E-3</v>
      </c>
      <c r="CK462" s="130">
        <f t="shared" ref="CK462" si="1469">AC462/AC467</f>
        <v>1.040412844671343E-2</v>
      </c>
    </row>
    <row r="463" spans="1:89" x14ac:dyDescent="0.25">
      <c r="A463" s="139" t="s">
        <v>36</v>
      </c>
      <c r="B463" s="194"/>
      <c r="C463" s="188"/>
      <c r="D463" s="189"/>
      <c r="E463" s="190"/>
      <c r="F463" s="187"/>
      <c r="G463" s="191"/>
      <c r="H463" s="189"/>
      <c r="I463" s="190"/>
      <c r="J463" s="187"/>
      <c r="K463" s="191"/>
      <c r="L463" s="189"/>
      <c r="M463" s="187"/>
      <c r="N463" s="192"/>
      <c r="O463" s="195"/>
      <c r="P463" s="187"/>
      <c r="Q463" s="191"/>
      <c r="R463" s="189"/>
      <c r="S463" s="190"/>
      <c r="T463" s="187"/>
      <c r="U463" s="191"/>
      <c r="V463" s="189"/>
      <c r="W463" s="190"/>
      <c r="X463" s="187"/>
      <c r="Y463" s="191"/>
      <c r="Z463" s="189"/>
      <c r="AA463" s="187"/>
      <c r="AB463" s="162">
        <f t="shared" si="1394"/>
        <v>0</v>
      </c>
      <c r="AC463" s="165">
        <f t="shared" si="1424"/>
        <v>0</v>
      </c>
      <c r="BI463" s="139" t="s">
        <v>36</v>
      </c>
      <c r="BJ463" s="123" t="e">
        <f t="shared" si="1425"/>
        <v>#DIV/0!</v>
      </c>
      <c r="BK463" s="124" t="e">
        <f t="shared" si="1426"/>
        <v>#DIV/0!</v>
      </c>
      <c r="BL463" s="125" t="e">
        <f t="shared" si="1398"/>
        <v>#DIV/0!</v>
      </c>
      <c r="BM463" s="126" t="e">
        <f t="shared" si="1399"/>
        <v>#DIV/0!</v>
      </c>
      <c r="BN463" s="123" t="e">
        <f t="shared" si="1400"/>
        <v>#DIV/0!</v>
      </c>
      <c r="BO463" s="124" t="e">
        <f t="shared" si="1401"/>
        <v>#DIV/0!</v>
      </c>
      <c r="BP463" s="125" t="e">
        <f t="shared" si="1402"/>
        <v>#DIV/0!</v>
      </c>
      <c r="BQ463" s="126" t="e">
        <f t="shared" si="1403"/>
        <v>#DIV/0!</v>
      </c>
      <c r="BR463" s="123" t="e">
        <f t="shared" si="1404"/>
        <v>#DIV/0!</v>
      </c>
      <c r="BS463" s="124" t="e">
        <f t="shared" si="1405"/>
        <v>#DIV/0!</v>
      </c>
      <c r="BT463" s="125" t="e">
        <f t="shared" si="1406"/>
        <v>#DIV/0!</v>
      </c>
      <c r="BU463" s="123" t="e">
        <f t="shared" si="1407"/>
        <v>#DIV/0!</v>
      </c>
      <c r="BV463" s="127" t="e">
        <f t="shared" si="1408"/>
        <v>#DIV/0!</v>
      </c>
      <c r="BW463" s="128" t="e">
        <f t="shared" si="1409"/>
        <v>#DIV/0!</v>
      </c>
      <c r="BX463" s="123" t="e">
        <f t="shared" si="1410"/>
        <v>#DIV/0!</v>
      </c>
      <c r="BY463" s="124" t="e">
        <f t="shared" si="1411"/>
        <v>#DIV/0!</v>
      </c>
      <c r="BZ463" s="125" t="e">
        <f t="shared" si="1412"/>
        <v>#DIV/0!</v>
      </c>
      <c r="CA463" s="126" t="e">
        <f t="shared" si="1413"/>
        <v>#DIV/0!</v>
      </c>
      <c r="CB463" s="123" t="e">
        <f t="shared" si="1414"/>
        <v>#DIV/0!</v>
      </c>
      <c r="CC463" s="124" t="e">
        <f t="shared" si="1415"/>
        <v>#DIV/0!</v>
      </c>
      <c r="CD463" s="125" t="e">
        <f t="shared" si="1416"/>
        <v>#DIV/0!</v>
      </c>
      <c r="CE463" s="126" t="e">
        <f t="shared" si="1417"/>
        <v>#DIV/0!</v>
      </c>
      <c r="CF463" s="123" t="e">
        <f t="shared" si="1418"/>
        <v>#DIV/0!</v>
      </c>
      <c r="CG463" s="124" t="e">
        <f t="shared" si="1419"/>
        <v>#DIV/0!</v>
      </c>
      <c r="CH463" s="125" t="e">
        <f t="shared" si="1420"/>
        <v>#DIV/0!</v>
      </c>
      <c r="CI463" s="123" t="e">
        <f t="shared" si="1421"/>
        <v>#DIV/0!</v>
      </c>
      <c r="CJ463" s="129">
        <f t="shared" ref="CJ463" si="1470">AB463/AB467</f>
        <v>0</v>
      </c>
      <c r="CK463" s="130">
        <f t="shared" ref="CK463" si="1471">AC463/AC467</f>
        <v>0</v>
      </c>
    </row>
    <row r="464" spans="1:89" x14ac:dyDescent="0.25">
      <c r="A464" s="131" t="s">
        <v>37</v>
      </c>
      <c r="B464" s="56"/>
      <c r="C464" s="57"/>
      <c r="D464" s="133"/>
      <c r="E464" s="134"/>
      <c r="F464" s="132"/>
      <c r="G464" s="135"/>
      <c r="H464" s="133"/>
      <c r="I464" s="134"/>
      <c r="J464" s="132"/>
      <c r="K464" s="135"/>
      <c r="L464" s="133"/>
      <c r="M464" s="132"/>
      <c r="N464" s="136"/>
      <c r="O464" s="137"/>
      <c r="P464" s="132"/>
      <c r="Q464" s="135"/>
      <c r="R464" s="133"/>
      <c r="S464" s="134"/>
      <c r="T464" s="132"/>
      <c r="U464" s="135"/>
      <c r="V464" s="133"/>
      <c r="W464" s="134"/>
      <c r="X464" s="132"/>
      <c r="Y464" s="135"/>
      <c r="Z464" s="138"/>
      <c r="AA464" s="2"/>
      <c r="AB464" s="162">
        <f t="shared" si="1394"/>
        <v>0</v>
      </c>
      <c r="AC464" s="165">
        <f t="shared" si="1424"/>
        <v>0</v>
      </c>
      <c r="BI464" s="131" t="s">
        <v>37</v>
      </c>
      <c r="BJ464" s="123" t="e">
        <f t="shared" si="1425"/>
        <v>#DIV/0!</v>
      </c>
      <c r="BK464" s="124" t="e">
        <f t="shared" si="1426"/>
        <v>#DIV/0!</v>
      </c>
      <c r="BL464" s="125" t="e">
        <f t="shared" si="1398"/>
        <v>#DIV/0!</v>
      </c>
      <c r="BM464" s="126" t="e">
        <f t="shared" si="1399"/>
        <v>#DIV/0!</v>
      </c>
      <c r="BN464" s="123" t="e">
        <f t="shared" si="1400"/>
        <v>#DIV/0!</v>
      </c>
      <c r="BO464" s="124" t="e">
        <f t="shared" si="1401"/>
        <v>#DIV/0!</v>
      </c>
      <c r="BP464" s="125" t="e">
        <f t="shared" si="1402"/>
        <v>#DIV/0!</v>
      </c>
      <c r="BQ464" s="126" t="e">
        <f t="shared" si="1403"/>
        <v>#DIV/0!</v>
      </c>
      <c r="BR464" s="123" t="e">
        <f t="shared" si="1404"/>
        <v>#DIV/0!</v>
      </c>
      <c r="BS464" s="124" t="e">
        <f t="shared" si="1405"/>
        <v>#DIV/0!</v>
      </c>
      <c r="BT464" s="125" t="e">
        <f t="shared" si="1406"/>
        <v>#DIV/0!</v>
      </c>
      <c r="BU464" s="123" t="e">
        <f t="shared" si="1407"/>
        <v>#DIV/0!</v>
      </c>
      <c r="BV464" s="127" t="e">
        <f t="shared" si="1408"/>
        <v>#DIV/0!</v>
      </c>
      <c r="BW464" s="128" t="e">
        <f t="shared" si="1409"/>
        <v>#DIV/0!</v>
      </c>
      <c r="BX464" s="123" t="e">
        <f t="shared" si="1410"/>
        <v>#DIV/0!</v>
      </c>
      <c r="BY464" s="124" t="e">
        <f t="shared" si="1411"/>
        <v>#DIV/0!</v>
      </c>
      <c r="BZ464" s="125" t="e">
        <f t="shared" si="1412"/>
        <v>#DIV/0!</v>
      </c>
      <c r="CA464" s="126" t="e">
        <f t="shared" si="1413"/>
        <v>#DIV/0!</v>
      </c>
      <c r="CB464" s="123" t="e">
        <f t="shared" si="1414"/>
        <v>#DIV/0!</v>
      </c>
      <c r="CC464" s="124" t="e">
        <f t="shared" si="1415"/>
        <v>#DIV/0!</v>
      </c>
      <c r="CD464" s="125" t="e">
        <f t="shared" si="1416"/>
        <v>#DIV/0!</v>
      </c>
      <c r="CE464" s="126" t="e">
        <f t="shared" si="1417"/>
        <v>#DIV/0!</v>
      </c>
      <c r="CF464" s="123" t="e">
        <f t="shared" si="1418"/>
        <v>#DIV/0!</v>
      </c>
      <c r="CG464" s="124" t="e">
        <f t="shared" si="1419"/>
        <v>#DIV/0!</v>
      </c>
      <c r="CH464" s="125" t="e">
        <f t="shared" si="1420"/>
        <v>#DIV/0!</v>
      </c>
      <c r="CI464" s="123" t="e">
        <f t="shared" si="1421"/>
        <v>#DIV/0!</v>
      </c>
      <c r="CJ464" s="129">
        <f t="shared" ref="CJ464" si="1472">AB464/AB467</f>
        <v>0</v>
      </c>
      <c r="CK464" s="130">
        <f t="shared" ref="CK464" si="1473">AC464/AC467</f>
        <v>0</v>
      </c>
    </row>
    <row r="465" spans="1:89" x14ac:dyDescent="0.25">
      <c r="A465" s="139" t="s">
        <v>38</v>
      </c>
      <c r="B465" s="54"/>
      <c r="C465" s="55"/>
      <c r="D465" s="144"/>
      <c r="E465" s="141"/>
      <c r="F465" s="142"/>
      <c r="G465" s="143"/>
      <c r="H465" s="144"/>
      <c r="I465" s="141"/>
      <c r="J465" s="142"/>
      <c r="K465" s="143"/>
      <c r="L465" s="144"/>
      <c r="M465" s="142"/>
      <c r="N465" s="146"/>
      <c r="O465" s="145"/>
      <c r="P465" s="142"/>
      <c r="Q465" s="143"/>
      <c r="R465" s="144"/>
      <c r="S465" s="141"/>
      <c r="T465" s="142"/>
      <c r="U465" s="143"/>
      <c r="V465" s="144"/>
      <c r="W465" s="141"/>
      <c r="X465" s="142"/>
      <c r="Y465" s="143"/>
      <c r="Z465" s="3"/>
      <c r="AA465" s="140"/>
      <c r="AB465" s="162">
        <f t="shared" si="1394"/>
        <v>0</v>
      </c>
      <c r="AC465" s="165">
        <f t="shared" si="1424"/>
        <v>0</v>
      </c>
      <c r="BI465" s="139" t="s">
        <v>38</v>
      </c>
      <c r="BJ465" s="123" t="e">
        <f t="shared" si="1425"/>
        <v>#DIV/0!</v>
      </c>
      <c r="BK465" s="124" t="e">
        <f t="shared" si="1426"/>
        <v>#DIV/0!</v>
      </c>
      <c r="BL465" s="125" t="e">
        <f t="shared" si="1398"/>
        <v>#DIV/0!</v>
      </c>
      <c r="BM465" s="126" t="e">
        <f t="shared" si="1399"/>
        <v>#DIV/0!</v>
      </c>
      <c r="BN465" s="123" t="e">
        <f t="shared" si="1400"/>
        <v>#DIV/0!</v>
      </c>
      <c r="BO465" s="124" t="e">
        <f t="shared" si="1401"/>
        <v>#DIV/0!</v>
      </c>
      <c r="BP465" s="125" t="e">
        <f t="shared" si="1402"/>
        <v>#DIV/0!</v>
      </c>
      <c r="BQ465" s="126" t="e">
        <f t="shared" si="1403"/>
        <v>#DIV/0!</v>
      </c>
      <c r="BR465" s="123" t="e">
        <f t="shared" si="1404"/>
        <v>#DIV/0!</v>
      </c>
      <c r="BS465" s="124" t="e">
        <f t="shared" si="1405"/>
        <v>#DIV/0!</v>
      </c>
      <c r="BT465" s="125" t="e">
        <f t="shared" si="1406"/>
        <v>#DIV/0!</v>
      </c>
      <c r="BU465" s="123" t="e">
        <f t="shared" si="1407"/>
        <v>#DIV/0!</v>
      </c>
      <c r="BV465" s="127" t="e">
        <f t="shared" si="1408"/>
        <v>#DIV/0!</v>
      </c>
      <c r="BW465" s="128" t="e">
        <f t="shared" si="1409"/>
        <v>#DIV/0!</v>
      </c>
      <c r="BX465" s="123" t="e">
        <f t="shared" si="1410"/>
        <v>#DIV/0!</v>
      </c>
      <c r="BY465" s="124" t="e">
        <f t="shared" si="1411"/>
        <v>#DIV/0!</v>
      </c>
      <c r="BZ465" s="125" t="e">
        <f t="shared" si="1412"/>
        <v>#DIV/0!</v>
      </c>
      <c r="CA465" s="126" t="e">
        <f t="shared" si="1413"/>
        <v>#DIV/0!</v>
      </c>
      <c r="CB465" s="123" t="e">
        <f t="shared" si="1414"/>
        <v>#DIV/0!</v>
      </c>
      <c r="CC465" s="124" t="e">
        <f t="shared" si="1415"/>
        <v>#DIV/0!</v>
      </c>
      <c r="CD465" s="125" t="e">
        <f t="shared" si="1416"/>
        <v>#DIV/0!</v>
      </c>
      <c r="CE465" s="126" t="e">
        <f t="shared" si="1417"/>
        <v>#DIV/0!</v>
      </c>
      <c r="CF465" s="123" t="e">
        <f t="shared" si="1418"/>
        <v>#DIV/0!</v>
      </c>
      <c r="CG465" s="124" t="e">
        <f t="shared" si="1419"/>
        <v>#DIV/0!</v>
      </c>
      <c r="CH465" s="125" t="e">
        <f t="shared" si="1420"/>
        <v>#DIV/0!</v>
      </c>
      <c r="CI465" s="123" t="e">
        <f t="shared" si="1421"/>
        <v>#DIV/0!</v>
      </c>
      <c r="CJ465" s="129">
        <f t="shared" ref="CJ465" si="1474">AB465/AB467</f>
        <v>0</v>
      </c>
      <c r="CK465" s="130">
        <f t="shared" ref="CK465" si="1475">AC465/AC467</f>
        <v>0</v>
      </c>
    </row>
    <row r="466" spans="1:89" ht="13.8" thickBot="1" x14ac:dyDescent="0.3">
      <c r="A466" s="131" t="s">
        <v>39</v>
      </c>
      <c r="B466" s="56"/>
      <c r="C466" s="57"/>
      <c r="D466" s="133"/>
      <c r="E466" s="134"/>
      <c r="F466" s="132"/>
      <c r="G466" s="135"/>
      <c r="H466" s="133"/>
      <c r="I466" s="134"/>
      <c r="J466" s="132"/>
      <c r="K466" s="135"/>
      <c r="L466" s="133"/>
      <c r="M466" s="132"/>
      <c r="N466" s="136"/>
      <c r="O466" s="137"/>
      <c r="P466" s="132"/>
      <c r="Q466" s="135"/>
      <c r="R466" s="133"/>
      <c r="S466" s="134"/>
      <c r="T466" s="132"/>
      <c r="U466" s="135"/>
      <c r="V466" s="133"/>
      <c r="W466" s="134"/>
      <c r="X466" s="132"/>
      <c r="Y466" s="135"/>
      <c r="Z466" s="138"/>
      <c r="AA466" s="2"/>
      <c r="AB466" s="162">
        <f t="shared" si="1394"/>
        <v>0</v>
      </c>
      <c r="AC466" s="165">
        <f t="shared" si="1424"/>
        <v>0</v>
      </c>
      <c r="BI466" s="131" t="s">
        <v>39</v>
      </c>
      <c r="BJ466" s="123" t="e">
        <f t="shared" si="1425"/>
        <v>#DIV/0!</v>
      </c>
      <c r="BK466" s="124" t="e">
        <f t="shared" si="1426"/>
        <v>#DIV/0!</v>
      </c>
      <c r="BL466" s="125" t="e">
        <f t="shared" si="1398"/>
        <v>#DIV/0!</v>
      </c>
      <c r="BM466" s="126" t="e">
        <f t="shared" si="1399"/>
        <v>#DIV/0!</v>
      </c>
      <c r="BN466" s="123" t="e">
        <f t="shared" si="1400"/>
        <v>#DIV/0!</v>
      </c>
      <c r="BO466" s="124" t="e">
        <f t="shared" si="1401"/>
        <v>#DIV/0!</v>
      </c>
      <c r="BP466" s="125" t="e">
        <f t="shared" si="1402"/>
        <v>#DIV/0!</v>
      </c>
      <c r="BQ466" s="126" t="e">
        <f t="shared" si="1403"/>
        <v>#DIV/0!</v>
      </c>
      <c r="BR466" s="123" t="e">
        <f t="shared" si="1404"/>
        <v>#DIV/0!</v>
      </c>
      <c r="BS466" s="124" t="e">
        <f t="shared" si="1405"/>
        <v>#DIV/0!</v>
      </c>
      <c r="BT466" s="125" t="e">
        <f t="shared" si="1406"/>
        <v>#DIV/0!</v>
      </c>
      <c r="BU466" s="123" t="e">
        <f t="shared" si="1407"/>
        <v>#DIV/0!</v>
      </c>
      <c r="BV466" s="127" t="e">
        <f t="shared" si="1408"/>
        <v>#DIV/0!</v>
      </c>
      <c r="BW466" s="128" t="e">
        <f t="shared" si="1409"/>
        <v>#DIV/0!</v>
      </c>
      <c r="BX466" s="123" t="e">
        <f t="shared" si="1410"/>
        <v>#DIV/0!</v>
      </c>
      <c r="BY466" s="124" t="e">
        <f t="shared" si="1411"/>
        <v>#DIV/0!</v>
      </c>
      <c r="BZ466" s="125" t="e">
        <f t="shared" si="1412"/>
        <v>#DIV/0!</v>
      </c>
      <c r="CA466" s="126" t="e">
        <f t="shared" si="1413"/>
        <v>#DIV/0!</v>
      </c>
      <c r="CB466" s="123" t="e">
        <f t="shared" si="1414"/>
        <v>#DIV/0!</v>
      </c>
      <c r="CC466" s="124" t="e">
        <f t="shared" si="1415"/>
        <v>#DIV/0!</v>
      </c>
      <c r="CD466" s="125" t="e">
        <f t="shared" si="1416"/>
        <v>#DIV/0!</v>
      </c>
      <c r="CE466" s="126" t="e">
        <f t="shared" si="1417"/>
        <v>#DIV/0!</v>
      </c>
      <c r="CF466" s="123" t="e">
        <f t="shared" si="1418"/>
        <v>#DIV/0!</v>
      </c>
      <c r="CG466" s="124" t="e">
        <f t="shared" si="1419"/>
        <v>#DIV/0!</v>
      </c>
      <c r="CH466" s="125" t="e">
        <f t="shared" si="1420"/>
        <v>#DIV/0!</v>
      </c>
      <c r="CI466" s="123" t="e">
        <f t="shared" si="1421"/>
        <v>#DIV/0!</v>
      </c>
      <c r="CJ466" s="129">
        <f t="shared" ref="CJ466" si="1476">AB466/AB467</f>
        <v>0</v>
      </c>
      <c r="CK466" s="130">
        <f t="shared" ref="CK466" si="1477">AC466/AC467</f>
        <v>0</v>
      </c>
    </row>
    <row r="467" spans="1:89" ht="14.4" thickTop="1" thickBot="1" x14ac:dyDescent="0.3">
      <c r="A467" s="251" t="s">
        <v>13</v>
      </c>
      <c r="B467" s="14">
        <f t="shared" ref="B467" si="1478">SUM(B444:B466)</f>
        <v>44247</v>
      </c>
      <c r="C467" s="1">
        <f t="shared" ref="C467" si="1479">SUM(C444:C466)</f>
        <v>42021</v>
      </c>
      <c r="D467" s="14">
        <f t="shared" ref="D467" si="1480">SUM(D444:D466)</f>
        <v>21409</v>
      </c>
      <c r="E467" s="1">
        <f t="shared" ref="E467" si="1481">SUM(E444:E466)</f>
        <v>19206</v>
      </c>
      <c r="F467" s="14">
        <f t="shared" ref="F467" si="1482">SUM(F444:F466)</f>
        <v>31911</v>
      </c>
      <c r="G467" s="1">
        <f t="shared" ref="G467" si="1483">SUM(G444:G466)</f>
        <v>29584</v>
      </c>
      <c r="H467" s="14">
        <f t="shared" ref="H467" si="1484">SUM(H444:H466)</f>
        <v>48719</v>
      </c>
      <c r="I467" s="1">
        <f t="shared" ref="I467" si="1485">SUM(I444:I466)</f>
        <v>53834</v>
      </c>
      <c r="J467" s="14">
        <f t="shared" ref="J467" si="1486">SUM(J444:J466)</f>
        <v>8729</v>
      </c>
      <c r="K467" s="1">
        <f t="shared" ref="K467" si="1487">SUM(K444:K466)</f>
        <v>9009</v>
      </c>
      <c r="L467" s="14">
        <f t="shared" ref="L467" si="1488">SUM(L444:L466)</f>
        <v>30270</v>
      </c>
      <c r="M467" s="1">
        <f t="shared" ref="M467" si="1489">SUM(M444:M466)</f>
        <v>32620</v>
      </c>
      <c r="N467" s="14">
        <f t="shared" ref="N467" si="1490">SUM(N444:N466)</f>
        <v>49693</v>
      </c>
      <c r="O467" s="1">
        <f t="shared" ref="O467" si="1491">SUM(O444:O466)</f>
        <v>49010</v>
      </c>
      <c r="P467" s="14">
        <f t="shared" ref="P467" si="1492">SUM(P444:P466)</f>
        <v>30109</v>
      </c>
      <c r="Q467" s="1">
        <f t="shared" ref="Q467" si="1493">SUM(Q444:Q466)</f>
        <v>29541</v>
      </c>
      <c r="R467" s="14">
        <f t="shared" ref="R467" si="1494">SUM(R444:R466)</f>
        <v>35247</v>
      </c>
      <c r="S467" s="1">
        <f t="shared" ref="S467" si="1495">SUM(S444:S466)</f>
        <v>36732</v>
      </c>
      <c r="T467" s="14">
        <f t="shared" ref="T467" si="1496">SUM(T444:T466)</f>
        <v>11529</v>
      </c>
      <c r="U467" s="1">
        <f t="shared" ref="U467" si="1497">SUM(U444:U466)</f>
        <v>11510</v>
      </c>
      <c r="V467" s="14">
        <f t="shared" ref="V467" si="1498">SUM(V444:V466)</f>
        <v>35334</v>
      </c>
      <c r="W467" s="1">
        <f t="shared" ref="W467" si="1499">SUM(W444:W466)</f>
        <v>41889</v>
      </c>
      <c r="X467" s="14">
        <f t="shared" ref="X467" si="1500">SUM(X444:X466)</f>
        <v>27808</v>
      </c>
      <c r="Y467" s="1">
        <f t="shared" ref="Y467" si="1501">SUM(Y444:Y466)</f>
        <v>17142</v>
      </c>
      <c r="Z467" s="14">
        <f t="shared" ref="Z467" si="1502">SUM(Z444:Z466)</f>
        <v>59691</v>
      </c>
      <c r="AA467" s="1">
        <f t="shared" ref="AA467" si="1503">SUM(AA444:AA466)</f>
        <v>61576</v>
      </c>
      <c r="AB467" s="166">
        <f t="shared" ref="AB467:AC467" si="1504">SUM(AB443:AB466)</f>
        <v>434696</v>
      </c>
      <c r="AC467" s="167">
        <f t="shared" si="1504"/>
        <v>433674</v>
      </c>
      <c r="BI467" s="251" t="s">
        <v>13</v>
      </c>
      <c r="BJ467" s="147" t="e">
        <f>SUM(BJ443:BJ466)</f>
        <v>#DIV/0!</v>
      </c>
      <c r="BK467" s="148" t="e">
        <f t="shared" ref="BK467:CK467" si="1505">SUM(BK443:BK466)</f>
        <v>#DIV/0!</v>
      </c>
      <c r="BL467" s="147" t="e">
        <f t="shared" si="1505"/>
        <v>#DIV/0!</v>
      </c>
      <c r="BM467" s="148" t="e">
        <f t="shared" si="1505"/>
        <v>#DIV/0!</v>
      </c>
      <c r="BN467" s="147" t="e">
        <f t="shared" si="1505"/>
        <v>#DIV/0!</v>
      </c>
      <c r="BO467" s="148" t="e">
        <f t="shared" si="1505"/>
        <v>#DIV/0!</v>
      </c>
      <c r="BP467" s="147" t="e">
        <f t="shared" si="1505"/>
        <v>#DIV/0!</v>
      </c>
      <c r="BQ467" s="148" t="e">
        <f t="shared" si="1505"/>
        <v>#DIV/0!</v>
      </c>
      <c r="BR467" s="147" t="e">
        <f t="shared" si="1505"/>
        <v>#DIV/0!</v>
      </c>
      <c r="BS467" s="148" t="e">
        <f t="shared" si="1505"/>
        <v>#DIV/0!</v>
      </c>
      <c r="BT467" s="147" t="e">
        <f t="shared" si="1505"/>
        <v>#DIV/0!</v>
      </c>
      <c r="BU467" s="148" t="e">
        <f t="shared" si="1505"/>
        <v>#DIV/0!</v>
      </c>
      <c r="BV467" s="147" t="e">
        <f t="shared" si="1505"/>
        <v>#DIV/0!</v>
      </c>
      <c r="BW467" s="148" t="e">
        <f t="shared" si="1505"/>
        <v>#DIV/0!</v>
      </c>
      <c r="BX467" s="147" t="e">
        <f t="shared" si="1505"/>
        <v>#DIV/0!</v>
      </c>
      <c r="BY467" s="148" t="e">
        <f t="shared" si="1505"/>
        <v>#DIV/0!</v>
      </c>
      <c r="BZ467" s="147" t="e">
        <f t="shared" si="1505"/>
        <v>#DIV/0!</v>
      </c>
      <c r="CA467" s="148" t="e">
        <f t="shared" si="1505"/>
        <v>#DIV/0!</v>
      </c>
      <c r="CB467" s="147" t="e">
        <f t="shared" si="1505"/>
        <v>#DIV/0!</v>
      </c>
      <c r="CC467" s="148" t="e">
        <f t="shared" si="1505"/>
        <v>#DIV/0!</v>
      </c>
      <c r="CD467" s="147" t="e">
        <f t="shared" si="1505"/>
        <v>#DIV/0!</v>
      </c>
      <c r="CE467" s="148" t="e">
        <f t="shared" si="1505"/>
        <v>#DIV/0!</v>
      </c>
      <c r="CF467" s="147" t="e">
        <f t="shared" si="1505"/>
        <v>#DIV/0!</v>
      </c>
      <c r="CG467" s="148" t="e">
        <f t="shared" si="1505"/>
        <v>#DIV/0!</v>
      </c>
      <c r="CH467" s="147" t="e">
        <f t="shared" si="1505"/>
        <v>#DIV/0!</v>
      </c>
      <c r="CI467" s="148" t="e">
        <f t="shared" si="1505"/>
        <v>#DIV/0!</v>
      </c>
      <c r="CJ467" s="147">
        <f t="shared" si="1505"/>
        <v>0.99999999999999989</v>
      </c>
      <c r="CK467" s="148">
        <f t="shared" si="1505"/>
        <v>1</v>
      </c>
    </row>
    <row r="468" spans="1:89" ht="13.8" thickTop="1" x14ac:dyDescent="0.25">
      <c r="A468" s="178"/>
    </row>
    <row r="470" spans="1:89" x14ac:dyDescent="0.25">
      <c r="A470" s="305">
        <f>+A439+1</f>
        <v>45154</v>
      </c>
      <c r="B470" s="305"/>
      <c r="C470" s="305"/>
      <c r="D470" s="305"/>
      <c r="BI470" s="304">
        <f>+BI439+1</f>
        <v>45154</v>
      </c>
      <c r="BJ470" s="304"/>
      <c r="BK470" s="304"/>
      <c r="BL470" s="304"/>
    </row>
    <row r="471" spans="1:89" ht="13.8" thickBot="1" x14ac:dyDescent="0.3">
      <c r="AE471" t="s">
        <v>84</v>
      </c>
    </row>
    <row r="472" spans="1:89" ht="14.4" thickTop="1" thickBot="1" x14ac:dyDescent="0.3">
      <c r="A472" s="296" t="s">
        <v>0</v>
      </c>
      <c r="B472" s="298" t="s">
        <v>1</v>
      </c>
      <c r="C472" s="299"/>
      <c r="D472" s="298" t="s">
        <v>2</v>
      </c>
      <c r="E472" s="299"/>
      <c r="F472" s="298" t="s">
        <v>3</v>
      </c>
      <c r="G472" s="299"/>
      <c r="H472" s="298" t="s">
        <v>4</v>
      </c>
      <c r="I472" s="299"/>
      <c r="J472" s="298" t="s">
        <v>5</v>
      </c>
      <c r="K472" s="299"/>
      <c r="L472" s="298" t="s">
        <v>6</v>
      </c>
      <c r="M472" s="299"/>
      <c r="N472" s="298" t="s">
        <v>7</v>
      </c>
      <c r="O472" s="299"/>
      <c r="P472" s="298" t="s">
        <v>8</v>
      </c>
      <c r="Q472" s="299"/>
      <c r="R472" s="298" t="s">
        <v>9</v>
      </c>
      <c r="S472" s="299"/>
      <c r="T472" s="298" t="s">
        <v>10</v>
      </c>
      <c r="U472" s="299"/>
      <c r="V472" s="298" t="s">
        <v>11</v>
      </c>
      <c r="W472" s="299"/>
      <c r="X472" s="298" t="s">
        <v>12</v>
      </c>
      <c r="Y472" s="299"/>
      <c r="Z472" s="300" t="s">
        <v>40</v>
      </c>
      <c r="AA472" s="301"/>
      <c r="AB472" s="302" t="s">
        <v>41</v>
      </c>
      <c r="AC472" s="303"/>
      <c r="AE472" s="296" t="s">
        <v>0</v>
      </c>
      <c r="AF472" s="298" t="s">
        <v>1</v>
      </c>
      <c r="AG472" s="299"/>
      <c r="AH472" s="298" t="s">
        <v>2</v>
      </c>
      <c r="AI472" s="299"/>
      <c r="AJ472" s="298" t="s">
        <v>3</v>
      </c>
      <c r="AK472" s="299"/>
      <c r="AL472" s="298" t="s">
        <v>4</v>
      </c>
      <c r="AM472" s="299"/>
      <c r="AN472" s="298" t="s">
        <v>5</v>
      </c>
      <c r="AO472" s="299"/>
      <c r="AP472" s="298" t="s">
        <v>6</v>
      </c>
      <c r="AQ472" s="299"/>
      <c r="AR472" s="298" t="s">
        <v>7</v>
      </c>
      <c r="AS472" s="299"/>
      <c r="AT472" s="298" t="s">
        <v>8</v>
      </c>
      <c r="AU472" s="299"/>
      <c r="AV472" s="298" t="s">
        <v>9</v>
      </c>
      <c r="AW472" s="299"/>
      <c r="AX472" s="298" t="s">
        <v>10</v>
      </c>
      <c r="AY472" s="299"/>
      <c r="AZ472" s="298" t="s">
        <v>11</v>
      </c>
      <c r="BA472" s="299"/>
      <c r="BB472" s="298" t="s">
        <v>12</v>
      </c>
      <c r="BC472" s="299"/>
      <c r="BD472" s="300" t="s">
        <v>40</v>
      </c>
      <c r="BE472" s="301"/>
      <c r="BF472" s="302" t="s">
        <v>41</v>
      </c>
      <c r="BG472" s="303"/>
      <c r="BI472" s="296" t="s">
        <v>0</v>
      </c>
      <c r="BJ472" s="298" t="s">
        <v>1</v>
      </c>
      <c r="BK472" s="299"/>
      <c r="BL472" s="298" t="s">
        <v>2</v>
      </c>
      <c r="BM472" s="299"/>
      <c r="BN472" s="298" t="s">
        <v>3</v>
      </c>
      <c r="BO472" s="299"/>
      <c r="BP472" s="298" t="s">
        <v>4</v>
      </c>
      <c r="BQ472" s="299"/>
      <c r="BR472" s="298" t="s">
        <v>5</v>
      </c>
      <c r="BS472" s="299"/>
      <c r="BT472" s="298" t="s">
        <v>6</v>
      </c>
      <c r="BU472" s="299"/>
      <c r="BV472" s="298" t="s">
        <v>7</v>
      </c>
      <c r="BW472" s="299"/>
      <c r="BX472" s="298" t="s">
        <v>8</v>
      </c>
      <c r="BY472" s="299"/>
      <c r="BZ472" s="298" t="s">
        <v>9</v>
      </c>
      <c r="CA472" s="299"/>
      <c r="CB472" s="298" t="s">
        <v>10</v>
      </c>
      <c r="CC472" s="299"/>
      <c r="CD472" s="298" t="s">
        <v>11</v>
      </c>
      <c r="CE472" s="299"/>
      <c r="CF472" s="298" t="s">
        <v>12</v>
      </c>
      <c r="CG472" s="299"/>
      <c r="CH472" s="300" t="s">
        <v>40</v>
      </c>
      <c r="CI472" s="301"/>
      <c r="CJ472" s="298" t="s">
        <v>41</v>
      </c>
      <c r="CK472" s="299"/>
    </row>
    <row r="473" spans="1:89" ht="15" thickTop="1" thickBot="1" x14ac:dyDescent="0.35">
      <c r="A473" s="297"/>
      <c r="B473" s="111" t="s">
        <v>14</v>
      </c>
      <c r="C473" s="112" t="s">
        <v>15</v>
      </c>
      <c r="D473" s="113" t="s">
        <v>14</v>
      </c>
      <c r="E473" s="114" t="s">
        <v>15</v>
      </c>
      <c r="F473" s="111" t="s">
        <v>14</v>
      </c>
      <c r="G473" s="112" t="s">
        <v>15</v>
      </c>
      <c r="H473" s="113" t="s">
        <v>14</v>
      </c>
      <c r="I473" s="114" t="s">
        <v>15</v>
      </c>
      <c r="J473" s="111" t="s">
        <v>14</v>
      </c>
      <c r="K473" s="112" t="s">
        <v>15</v>
      </c>
      <c r="L473" s="113" t="s">
        <v>14</v>
      </c>
      <c r="M473" s="111" t="s">
        <v>15</v>
      </c>
      <c r="N473" s="115" t="s">
        <v>14</v>
      </c>
      <c r="O473" s="116" t="s">
        <v>15</v>
      </c>
      <c r="P473" s="111" t="s">
        <v>14</v>
      </c>
      <c r="Q473" s="112" t="s">
        <v>15</v>
      </c>
      <c r="R473" s="113" t="s">
        <v>14</v>
      </c>
      <c r="S473" s="114" t="s">
        <v>15</v>
      </c>
      <c r="T473" s="111" t="s">
        <v>14</v>
      </c>
      <c r="U473" s="112" t="s">
        <v>15</v>
      </c>
      <c r="V473" s="113" t="s">
        <v>14</v>
      </c>
      <c r="W473" s="114" t="s">
        <v>15</v>
      </c>
      <c r="X473" s="111" t="s">
        <v>14</v>
      </c>
      <c r="Y473" s="112" t="s">
        <v>15</v>
      </c>
      <c r="Z473" s="26" t="s">
        <v>14</v>
      </c>
      <c r="AA473" s="117" t="s">
        <v>15</v>
      </c>
      <c r="AB473" s="168" t="s">
        <v>14</v>
      </c>
      <c r="AC473" s="169" t="s">
        <v>15</v>
      </c>
      <c r="AE473" s="297"/>
      <c r="AF473" s="111" t="s">
        <v>14</v>
      </c>
      <c r="AG473" s="112" t="s">
        <v>15</v>
      </c>
      <c r="AH473" s="113" t="s">
        <v>14</v>
      </c>
      <c r="AI473" s="114" t="s">
        <v>15</v>
      </c>
      <c r="AJ473" s="111" t="s">
        <v>14</v>
      </c>
      <c r="AK473" s="112" t="s">
        <v>15</v>
      </c>
      <c r="AL473" s="113" t="s">
        <v>14</v>
      </c>
      <c r="AM473" s="114" t="s">
        <v>15</v>
      </c>
      <c r="AN473" s="111" t="s">
        <v>14</v>
      </c>
      <c r="AO473" s="112" t="s">
        <v>15</v>
      </c>
      <c r="AP473" s="113" t="s">
        <v>14</v>
      </c>
      <c r="AQ473" s="111" t="s">
        <v>15</v>
      </c>
      <c r="AR473" s="115" t="s">
        <v>14</v>
      </c>
      <c r="AS473" s="116" t="s">
        <v>15</v>
      </c>
      <c r="AT473" s="111" t="s">
        <v>14</v>
      </c>
      <c r="AU473" s="112" t="s">
        <v>15</v>
      </c>
      <c r="AV473" s="113" t="s">
        <v>14</v>
      </c>
      <c r="AW473" s="114" t="s">
        <v>15</v>
      </c>
      <c r="AX473" s="111" t="s">
        <v>14</v>
      </c>
      <c r="AY473" s="112" t="s">
        <v>15</v>
      </c>
      <c r="AZ473" s="113" t="s">
        <v>14</v>
      </c>
      <c r="BA473" s="114" t="s">
        <v>15</v>
      </c>
      <c r="BB473" s="111" t="s">
        <v>14</v>
      </c>
      <c r="BC473" s="112" t="s">
        <v>15</v>
      </c>
      <c r="BD473" s="26" t="s">
        <v>14</v>
      </c>
      <c r="BE473" s="117" t="s">
        <v>15</v>
      </c>
      <c r="BF473" s="168" t="s">
        <v>14</v>
      </c>
      <c r="BG473" s="169" t="s">
        <v>15</v>
      </c>
      <c r="BI473" s="297"/>
      <c r="BJ473" s="111" t="s">
        <v>14</v>
      </c>
      <c r="BK473" s="112" t="s">
        <v>15</v>
      </c>
      <c r="BL473" s="113" t="s">
        <v>14</v>
      </c>
      <c r="BM473" s="114" t="s">
        <v>15</v>
      </c>
      <c r="BN473" s="111" t="s">
        <v>14</v>
      </c>
      <c r="BO473" s="112" t="s">
        <v>15</v>
      </c>
      <c r="BP473" s="113" t="s">
        <v>14</v>
      </c>
      <c r="BQ473" s="114" t="s">
        <v>15</v>
      </c>
      <c r="BR473" s="111" t="s">
        <v>14</v>
      </c>
      <c r="BS473" s="112" t="s">
        <v>15</v>
      </c>
      <c r="BT473" s="113" t="s">
        <v>14</v>
      </c>
      <c r="BU473" s="111" t="s">
        <v>15</v>
      </c>
      <c r="BV473" s="115" t="s">
        <v>14</v>
      </c>
      <c r="BW473" s="116" t="s">
        <v>15</v>
      </c>
      <c r="BX473" s="111" t="s">
        <v>14</v>
      </c>
      <c r="BY473" s="112" t="s">
        <v>15</v>
      </c>
      <c r="BZ473" s="113" t="s">
        <v>14</v>
      </c>
      <c r="CA473" s="114" t="s">
        <v>15</v>
      </c>
      <c r="CB473" s="111" t="s">
        <v>14</v>
      </c>
      <c r="CC473" s="112" t="s">
        <v>15</v>
      </c>
      <c r="CD473" s="113" t="s">
        <v>14</v>
      </c>
      <c r="CE473" s="114" t="s">
        <v>15</v>
      </c>
      <c r="CF473" s="111" t="s">
        <v>14</v>
      </c>
      <c r="CG473" s="112" t="s">
        <v>15</v>
      </c>
      <c r="CH473" s="26" t="s">
        <v>14</v>
      </c>
      <c r="CI473" s="117" t="s">
        <v>15</v>
      </c>
      <c r="CJ473" s="115" t="s">
        <v>14</v>
      </c>
      <c r="CK473" s="116" t="s">
        <v>15</v>
      </c>
    </row>
    <row r="474" spans="1:89" ht="13.8" thickTop="1" x14ac:dyDescent="0.25">
      <c r="A474" s="119" t="s">
        <v>16</v>
      </c>
      <c r="B474" s="120"/>
      <c r="C474" s="177"/>
      <c r="D474" s="121"/>
      <c r="E474" s="172"/>
      <c r="F474" s="120"/>
      <c r="G474" s="122"/>
      <c r="H474" s="121"/>
      <c r="I474" s="172"/>
      <c r="J474" s="120"/>
      <c r="K474" s="122"/>
      <c r="L474" s="121"/>
      <c r="M474" s="120"/>
      <c r="N474" s="171"/>
      <c r="O474" s="173"/>
      <c r="P474" s="120"/>
      <c r="Q474" s="122"/>
      <c r="R474" s="121"/>
      <c r="S474" s="172"/>
      <c r="T474" s="120"/>
      <c r="U474" s="122"/>
      <c r="V474" s="121"/>
      <c r="W474" s="172"/>
      <c r="X474" s="120"/>
      <c r="Y474" s="122"/>
      <c r="Z474" s="21"/>
      <c r="AA474" s="176"/>
      <c r="AB474" s="162">
        <f t="shared" ref="AB474:AB497" si="1506">B474+D474+F474+H474+J474+L474+N474+P474+R474+T474+V474+X474+Z474</f>
        <v>0</v>
      </c>
      <c r="AC474" s="163">
        <f>C474+E474+G474+I474+K474+M474+O474+Q474+S474+U474+W474+Y474+AA474</f>
        <v>0</v>
      </c>
      <c r="AD474" s="216"/>
      <c r="AE474" s="254" t="str">
        <f>$AE$9</f>
        <v>07:00 - 07:59</v>
      </c>
      <c r="AF474" s="120">
        <f t="shared" ref="AF474:AO475" si="1507">SUMIF($A$9:$A$32,$AE474,B$474:B$497)</f>
        <v>4940</v>
      </c>
      <c r="AG474" s="177">
        <f t="shared" si="1507"/>
        <v>1989</v>
      </c>
      <c r="AH474" s="121">
        <f t="shared" si="1507"/>
        <v>2083</v>
      </c>
      <c r="AI474" s="172">
        <f t="shared" si="1507"/>
        <v>1529</v>
      </c>
      <c r="AJ474" s="120">
        <f t="shared" si="1507"/>
        <v>3417</v>
      </c>
      <c r="AK474" s="122">
        <f t="shared" si="1507"/>
        <v>1745</v>
      </c>
      <c r="AL474" s="121">
        <f t="shared" si="1507"/>
        <v>3764</v>
      </c>
      <c r="AM474" s="172">
        <f t="shared" si="1507"/>
        <v>2909</v>
      </c>
      <c r="AN474" s="120">
        <f t="shared" si="1507"/>
        <v>373</v>
      </c>
      <c r="AO474" s="122">
        <f t="shared" si="1507"/>
        <v>1275</v>
      </c>
      <c r="AP474" s="121">
        <f t="shared" ref="AP474:AY475" si="1508">SUMIF($A$9:$A$32,$AE474,L$474:L$497)</f>
        <v>1387</v>
      </c>
      <c r="AQ474" s="120">
        <f t="shared" si="1508"/>
        <v>4297</v>
      </c>
      <c r="AR474" s="171">
        <f t="shared" si="1508"/>
        <v>3810</v>
      </c>
      <c r="AS474" s="173">
        <f t="shared" si="1508"/>
        <v>4956</v>
      </c>
      <c r="AT474" s="120">
        <f t="shared" si="1508"/>
        <v>2988</v>
      </c>
      <c r="AU474" s="122">
        <f t="shared" si="1508"/>
        <v>2767</v>
      </c>
      <c r="AV474" s="121">
        <f t="shared" si="1508"/>
        <v>3483</v>
      </c>
      <c r="AW474" s="172">
        <f t="shared" si="1508"/>
        <v>2448</v>
      </c>
      <c r="AX474" s="120">
        <f t="shared" si="1508"/>
        <v>520</v>
      </c>
      <c r="AY474" s="122">
        <f t="shared" si="1508"/>
        <v>2093</v>
      </c>
      <c r="AZ474" s="121">
        <f t="shared" ref="AZ474:BE475" si="1509">SUMIF($A$9:$A$32,$AE474,V$474:V$497)</f>
        <v>1725</v>
      </c>
      <c r="BA474" s="172">
        <f t="shared" si="1509"/>
        <v>4517</v>
      </c>
      <c r="BB474" s="120">
        <f t="shared" si="1509"/>
        <v>2239</v>
      </c>
      <c r="BC474" s="122">
        <f t="shared" si="1509"/>
        <v>2392</v>
      </c>
      <c r="BD474" s="21">
        <f t="shared" si="1509"/>
        <v>5909</v>
      </c>
      <c r="BE474" s="176">
        <f t="shared" si="1509"/>
        <v>3801</v>
      </c>
      <c r="BF474" s="162">
        <f>AF474+AH474+AJ474+AL474+AN474+AP474+AR474+AT474+AV474+AX474+AZ474+BB474+BD474</f>
        <v>36638</v>
      </c>
      <c r="BG474" s="163">
        <f>AG474+AI474+AK474+AM474+AO474+AQ474+AS474+AU474+AW474+AY474+BA474+BC474+BE474</f>
        <v>36718</v>
      </c>
      <c r="BH474" s="216"/>
      <c r="BI474" s="119" t="s">
        <v>16</v>
      </c>
      <c r="BJ474" s="290" t="e">
        <f>B474/$AB474</f>
        <v>#DIV/0!</v>
      </c>
      <c r="BK474" s="124" t="e">
        <f>C474/$AC474</f>
        <v>#DIV/0!</v>
      </c>
      <c r="BL474" s="125" t="e">
        <f t="shared" ref="BL474:BL497" si="1510">D474/$AB474</f>
        <v>#DIV/0!</v>
      </c>
      <c r="BM474" s="126" t="e">
        <f t="shared" ref="BM474:BM497" si="1511">E474/$AC474</f>
        <v>#DIV/0!</v>
      </c>
      <c r="BN474" s="123" t="e">
        <f t="shared" ref="BN474:BN497" si="1512">F474/$AB474</f>
        <v>#DIV/0!</v>
      </c>
      <c r="BO474" s="124" t="e">
        <f t="shared" ref="BO474:BO497" si="1513">G474/$AC474</f>
        <v>#DIV/0!</v>
      </c>
      <c r="BP474" s="125" t="e">
        <f t="shared" ref="BP474:BP497" si="1514">H474/$AB474</f>
        <v>#DIV/0!</v>
      </c>
      <c r="BQ474" s="126" t="e">
        <f t="shared" ref="BQ474:BQ497" si="1515">I474/$AC474</f>
        <v>#DIV/0!</v>
      </c>
      <c r="BR474" s="123" t="e">
        <f t="shared" ref="BR474:BR497" si="1516">J474/$AB474</f>
        <v>#DIV/0!</v>
      </c>
      <c r="BS474" s="124" t="e">
        <f t="shared" ref="BS474:BS497" si="1517">K474/$AC474</f>
        <v>#DIV/0!</v>
      </c>
      <c r="BT474" s="125" t="e">
        <f t="shared" ref="BT474:BT497" si="1518">L474/$AB474</f>
        <v>#DIV/0!</v>
      </c>
      <c r="BU474" s="123" t="e">
        <f t="shared" ref="BU474:BU497" si="1519">M474/$AC474</f>
        <v>#DIV/0!</v>
      </c>
      <c r="BV474" s="127" t="e">
        <f t="shared" ref="BV474:BV497" si="1520">N474/$AB474</f>
        <v>#DIV/0!</v>
      </c>
      <c r="BW474" s="128" t="e">
        <f t="shared" ref="BW474:BW497" si="1521">O474/$AC474</f>
        <v>#DIV/0!</v>
      </c>
      <c r="BX474" s="123" t="e">
        <f t="shared" ref="BX474:BX497" si="1522">P474/$AB474</f>
        <v>#DIV/0!</v>
      </c>
      <c r="BY474" s="124" t="e">
        <f t="shared" ref="BY474:BY497" si="1523">Q474/$AC474</f>
        <v>#DIV/0!</v>
      </c>
      <c r="BZ474" s="125" t="e">
        <f t="shared" ref="BZ474:BZ497" si="1524">R474/$AB474</f>
        <v>#DIV/0!</v>
      </c>
      <c r="CA474" s="126" t="e">
        <f t="shared" ref="CA474:CA497" si="1525">S474/$AC474</f>
        <v>#DIV/0!</v>
      </c>
      <c r="CB474" s="123" t="e">
        <f t="shared" ref="CB474:CB497" si="1526">T474/$AB474</f>
        <v>#DIV/0!</v>
      </c>
      <c r="CC474" s="124" t="e">
        <f t="shared" ref="CC474:CC497" si="1527">U474/$AC474</f>
        <v>#DIV/0!</v>
      </c>
      <c r="CD474" s="125" t="e">
        <f t="shared" ref="CD474:CD497" si="1528">V474/$AB474</f>
        <v>#DIV/0!</v>
      </c>
      <c r="CE474" s="126" t="e">
        <f t="shared" ref="CE474:CE497" si="1529">W474/$AC474</f>
        <v>#DIV/0!</v>
      </c>
      <c r="CF474" s="123" t="e">
        <f t="shared" ref="CF474:CF497" si="1530">X474/$AB474</f>
        <v>#DIV/0!</v>
      </c>
      <c r="CG474" s="124" t="e">
        <f t="shared" ref="CG474:CG497" si="1531">Y474/$AC474</f>
        <v>#DIV/0!</v>
      </c>
      <c r="CH474" s="123" t="e">
        <f t="shared" ref="CH474:CH497" si="1532">Z474/$AB474</f>
        <v>#DIV/0!</v>
      </c>
      <c r="CI474" s="124" t="e">
        <f t="shared" ref="CI474:CI497" si="1533">AA474/$AC474</f>
        <v>#DIV/0!</v>
      </c>
      <c r="CJ474" s="129">
        <f t="shared" ref="CJ474" si="1534">AB474/AB498</f>
        <v>0</v>
      </c>
      <c r="CK474" s="130">
        <f t="shared" ref="CK474" si="1535">AC474/AC498</f>
        <v>0</v>
      </c>
    </row>
    <row r="475" spans="1:89" x14ac:dyDescent="0.25">
      <c r="A475" s="131" t="s">
        <v>17</v>
      </c>
      <c r="B475" s="180">
        <v>565</v>
      </c>
      <c r="C475" s="181">
        <v>0</v>
      </c>
      <c r="D475" s="182">
        <v>342</v>
      </c>
      <c r="E475" s="183">
        <v>4</v>
      </c>
      <c r="F475" s="180">
        <v>651</v>
      </c>
      <c r="G475" s="184">
        <v>8</v>
      </c>
      <c r="H475" s="182">
        <v>581</v>
      </c>
      <c r="I475" s="183">
        <v>38</v>
      </c>
      <c r="J475" s="180">
        <v>26</v>
      </c>
      <c r="K475" s="184">
        <v>40</v>
      </c>
      <c r="L475" s="182">
        <v>41</v>
      </c>
      <c r="M475" s="180">
        <v>97</v>
      </c>
      <c r="N475" s="185">
        <v>199</v>
      </c>
      <c r="O475" s="186">
        <v>126</v>
      </c>
      <c r="P475" s="180">
        <v>106</v>
      </c>
      <c r="Q475" s="184">
        <v>90</v>
      </c>
      <c r="R475" s="182">
        <v>54</v>
      </c>
      <c r="S475" s="183">
        <v>113</v>
      </c>
      <c r="T475" s="180">
        <v>1</v>
      </c>
      <c r="U475" s="184">
        <v>19</v>
      </c>
      <c r="V475" s="182">
        <v>23</v>
      </c>
      <c r="W475" s="183">
        <v>0</v>
      </c>
      <c r="X475" s="180">
        <v>5</v>
      </c>
      <c r="Y475" s="184">
        <v>0</v>
      </c>
      <c r="Z475" s="182">
        <v>0</v>
      </c>
      <c r="AA475" s="180">
        <v>0</v>
      </c>
      <c r="AB475" s="162">
        <f t="shared" si="1506"/>
        <v>2594</v>
      </c>
      <c r="AC475" s="165">
        <f t="shared" ref="AC475:AC497" si="1536">SUM(C475,E475,G475,I475,K475,M475,O475,Q475,S475,U475,W475,Y475,AA475)</f>
        <v>535</v>
      </c>
      <c r="AE475" s="256" t="str">
        <f>$AE$10</f>
        <v>08:00 - 08:59</v>
      </c>
      <c r="AF475" s="120">
        <f t="shared" si="1507"/>
        <v>4079</v>
      </c>
      <c r="AG475" s="181">
        <f t="shared" si="1507"/>
        <v>1775</v>
      </c>
      <c r="AH475" s="182">
        <f t="shared" si="1507"/>
        <v>1866</v>
      </c>
      <c r="AI475" s="183">
        <f t="shared" si="1507"/>
        <v>1506</v>
      </c>
      <c r="AJ475" s="180">
        <f t="shared" si="1507"/>
        <v>2759</v>
      </c>
      <c r="AK475" s="184">
        <f t="shared" si="1507"/>
        <v>1503</v>
      </c>
      <c r="AL475" s="182">
        <f t="shared" si="1507"/>
        <v>4427</v>
      </c>
      <c r="AM475" s="183">
        <f t="shared" si="1507"/>
        <v>2872</v>
      </c>
      <c r="AN475" s="180">
        <f t="shared" si="1507"/>
        <v>316</v>
      </c>
      <c r="AO475" s="184">
        <f t="shared" si="1507"/>
        <v>1201</v>
      </c>
      <c r="AP475" s="182">
        <f t="shared" si="1508"/>
        <v>1052</v>
      </c>
      <c r="AQ475" s="180">
        <f t="shared" si="1508"/>
        <v>4689</v>
      </c>
      <c r="AR475" s="185">
        <f t="shared" si="1508"/>
        <v>2957</v>
      </c>
      <c r="AS475" s="186">
        <f t="shared" si="1508"/>
        <v>4861</v>
      </c>
      <c r="AT475" s="180">
        <f t="shared" si="1508"/>
        <v>2478</v>
      </c>
      <c r="AU475" s="184">
        <f t="shared" si="1508"/>
        <v>2729</v>
      </c>
      <c r="AV475" s="182">
        <f t="shared" si="1508"/>
        <v>3074</v>
      </c>
      <c r="AW475" s="183">
        <f t="shared" si="1508"/>
        <v>2229</v>
      </c>
      <c r="AX475" s="180">
        <f t="shared" si="1508"/>
        <v>293</v>
      </c>
      <c r="AY475" s="184">
        <f t="shared" si="1508"/>
        <v>1880</v>
      </c>
      <c r="AZ475" s="182">
        <f t="shared" si="1509"/>
        <v>1165</v>
      </c>
      <c r="BA475" s="183">
        <f t="shared" si="1509"/>
        <v>4362</v>
      </c>
      <c r="BB475" s="180">
        <f t="shared" si="1509"/>
        <v>1906</v>
      </c>
      <c r="BC475" s="184">
        <f t="shared" si="1509"/>
        <v>2240</v>
      </c>
      <c r="BD475" s="182">
        <f t="shared" si="1509"/>
        <v>4905</v>
      </c>
      <c r="BE475" s="180">
        <f t="shared" si="1509"/>
        <v>3428</v>
      </c>
      <c r="BF475" s="164">
        <f>SUM(AF475,AH475,AJ475,AL475,AN475,AP475,AR475,AT475,AV475,AX475,AZ475,BB475,BD475)</f>
        <v>31277</v>
      </c>
      <c r="BG475" s="165">
        <f>SUM(AG475,AI475,AK475,AM475,AO475,AQ475,AS475,AU475,AW475,AY475,BA475,BC475,BE475)</f>
        <v>35275</v>
      </c>
      <c r="BI475" s="131" t="s">
        <v>17</v>
      </c>
      <c r="BJ475" s="123">
        <f t="shared" ref="BJ475:BJ497" si="1537">B475/$AB475</f>
        <v>0.21781033153430995</v>
      </c>
      <c r="BK475" s="124">
        <f t="shared" ref="BK475:BK497" si="1538">C475/$AC475</f>
        <v>0</v>
      </c>
      <c r="BL475" s="125">
        <f t="shared" si="1510"/>
        <v>0.13184271395528141</v>
      </c>
      <c r="BM475" s="126">
        <f t="shared" si="1511"/>
        <v>7.4766355140186919E-3</v>
      </c>
      <c r="BN475" s="123">
        <f t="shared" si="1512"/>
        <v>0.25096376252891289</v>
      </c>
      <c r="BO475" s="124">
        <f t="shared" si="1513"/>
        <v>1.4953271028037384E-2</v>
      </c>
      <c r="BP475" s="125">
        <f t="shared" si="1514"/>
        <v>0.22397841171935234</v>
      </c>
      <c r="BQ475" s="126">
        <f t="shared" si="1515"/>
        <v>7.1028037383177575E-2</v>
      </c>
      <c r="BR475" s="123">
        <f t="shared" si="1516"/>
        <v>1.0023130300693909E-2</v>
      </c>
      <c r="BS475" s="124">
        <f t="shared" si="1517"/>
        <v>7.476635514018691E-2</v>
      </c>
      <c r="BT475" s="125">
        <f t="shared" si="1518"/>
        <v>1.5805705474171164E-2</v>
      </c>
      <c r="BU475" s="123">
        <f t="shared" si="1519"/>
        <v>0.18130841121495328</v>
      </c>
      <c r="BV475" s="127">
        <f t="shared" si="1520"/>
        <v>7.6715497301464916E-2</v>
      </c>
      <c r="BW475" s="128">
        <f t="shared" si="1521"/>
        <v>0.23551401869158878</v>
      </c>
      <c r="BX475" s="123">
        <f t="shared" si="1522"/>
        <v>4.0863531225905934E-2</v>
      </c>
      <c r="BY475" s="124">
        <f t="shared" si="1523"/>
        <v>0.16822429906542055</v>
      </c>
      <c r="BZ475" s="125">
        <f t="shared" si="1524"/>
        <v>2.081727062451812E-2</v>
      </c>
      <c r="CA475" s="126">
        <f t="shared" si="1525"/>
        <v>0.21121495327102804</v>
      </c>
      <c r="CB475" s="123">
        <f t="shared" si="1526"/>
        <v>3.8550501156515033E-4</v>
      </c>
      <c r="CC475" s="124">
        <f t="shared" si="1527"/>
        <v>3.5514018691588788E-2</v>
      </c>
      <c r="CD475" s="125">
        <f t="shared" si="1528"/>
        <v>8.8666152659984572E-3</v>
      </c>
      <c r="CE475" s="126">
        <f t="shared" si="1529"/>
        <v>0</v>
      </c>
      <c r="CF475" s="123">
        <f t="shared" si="1530"/>
        <v>1.9275250578257518E-3</v>
      </c>
      <c r="CG475" s="124">
        <f t="shared" si="1531"/>
        <v>0</v>
      </c>
      <c r="CH475" s="125">
        <f t="shared" si="1532"/>
        <v>0</v>
      </c>
      <c r="CI475" s="123">
        <f t="shared" si="1533"/>
        <v>0</v>
      </c>
      <c r="CJ475" s="129">
        <f t="shared" ref="CJ475" si="1539">AB475/AB498</f>
        <v>5.9442514459609342E-3</v>
      </c>
      <c r="CK475" s="130">
        <f t="shared" ref="CK475" si="1540">AC475/AC498</f>
        <v>1.2287297690217703E-3</v>
      </c>
    </row>
    <row r="476" spans="1:89" ht="13.8" thickBot="1" x14ac:dyDescent="0.3">
      <c r="A476" s="139" t="s">
        <v>18</v>
      </c>
      <c r="B476" s="187">
        <v>2567</v>
      </c>
      <c r="C476" s="188">
        <v>415</v>
      </c>
      <c r="D476" s="189">
        <v>1365</v>
      </c>
      <c r="E476" s="190">
        <v>379</v>
      </c>
      <c r="F476" s="187">
        <v>2407</v>
      </c>
      <c r="G476" s="191">
        <v>599</v>
      </c>
      <c r="H476" s="189">
        <v>2523</v>
      </c>
      <c r="I476" s="190">
        <v>985</v>
      </c>
      <c r="J476" s="187">
        <v>126</v>
      </c>
      <c r="K476" s="191">
        <v>335</v>
      </c>
      <c r="L476" s="189">
        <v>587</v>
      </c>
      <c r="M476" s="187">
        <v>1495</v>
      </c>
      <c r="N476" s="192">
        <v>1836</v>
      </c>
      <c r="O476" s="193">
        <v>1980</v>
      </c>
      <c r="P476" s="187">
        <v>1103</v>
      </c>
      <c r="Q476" s="191">
        <v>1080</v>
      </c>
      <c r="R476" s="189">
        <v>1564</v>
      </c>
      <c r="S476" s="190">
        <v>1132</v>
      </c>
      <c r="T476" s="187">
        <v>216</v>
      </c>
      <c r="U476" s="191">
        <v>660</v>
      </c>
      <c r="V476" s="189">
        <v>938</v>
      </c>
      <c r="W476" s="190">
        <v>1743</v>
      </c>
      <c r="X476" s="187">
        <v>1030</v>
      </c>
      <c r="Y476" s="191">
        <v>900</v>
      </c>
      <c r="Z476" s="189">
        <v>2818</v>
      </c>
      <c r="AA476" s="187">
        <v>1755</v>
      </c>
      <c r="AB476" s="162">
        <f t="shared" si="1506"/>
        <v>19080</v>
      </c>
      <c r="AC476" s="165">
        <f t="shared" si="1536"/>
        <v>13458</v>
      </c>
      <c r="AE476" s="254"/>
      <c r="AF476" s="120"/>
      <c r="AG476" s="188"/>
      <c r="AH476" s="189"/>
      <c r="AI476" s="190"/>
      <c r="AJ476" s="187"/>
      <c r="AK476" s="191"/>
      <c r="AL476" s="189"/>
      <c r="AM476" s="190"/>
      <c r="AN476" s="187"/>
      <c r="AO476" s="191"/>
      <c r="AP476" s="189"/>
      <c r="AQ476" s="187"/>
      <c r="AR476" s="192"/>
      <c r="AS476" s="193"/>
      <c r="AT476" s="187"/>
      <c r="AU476" s="191"/>
      <c r="AV476" s="189"/>
      <c r="AW476" s="190"/>
      <c r="AX476" s="187"/>
      <c r="AY476" s="191"/>
      <c r="AZ476" s="189"/>
      <c r="BA476" s="190"/>
      <c r="BB476" s="187"/>
      <c r="BC476" s="191"/>
      <c r="BD476" s="189"/>
      <c r="BE476" s="187"/>
      <c r="BF476" s="164"/>
      <c r="BG476" s="165"/>
      <c r="BI476" s="139" t="s">
        <v>18</v>
      </c>
      <c r="BJ476" s="123">
        <f t="shared" si="1537"/>
        <v>0.13453878406708594</v>
      </c>
      <c r="BK476" s="124">
        <f t="shared" si="1538"/>
        <v>3.0836677069401099E-2</v>
      </c>
      <c r="BL476" s="125">
        <f t="shared" si="1510"/>
        <v>7.1540880503144652E-2</v>
      </c>
      <c r="BM476" s="126">
        <f t="shared" si="1511"/>
        <v>2.8161688215187993E-2</v>
      </c>
      <c r="BN476" s="123">
        <f t="shared" si="1512"/>
        <v>0.12615303983228512</v>
      </c>
      <c r="BO476" s="124">
        <f t="shared" si="1513"/>
        <v>4.4508842324268091E-2</v>
      </c>
      <c r="BP476" s="125">
        <f t="shared" si="1514"/>
        <v>0.13223270440251572</v>
      </c>
      <c r="BQ476" s="126">
        <f t="shared" si="1515"/>
        <v>7.3190667261108636E-2</v>
      </c>
      <c r="BR476" s="123">
        <f t="shared" si="1516"/>
        <v>6.6037735849056606E-3</v>
      </c>
      <c r="BS476" s="124">
        <f t="shared" si="1517"/>
        <v>2.4892257393371971E-2</v>
      </c>
      <c r="BT476" s="125">
        <f t="shared" si="1518"/>
        <v>3.0765199161425578E-2</v>
      </c>
      <c r="BU476" s="123">
        <f t="shared" si="1519"/>
        <v>0.11108634269579433</v>
      </c>
      <c r="BV476" s="127">
        <f t="shared" si="1520"/>
        <v>9.6226415094339629E-2</v>
      </c>
      <c r="BW476" s="128">
        <f t="shared" si="1521"/>
        <v>0.14712438698172092</v>
      </c>
      <c r="BX476" s="123">
        <f t="shared" si="1522"/>
        <v>5.780922431865828E-2</v>
      </c>
      <c r="BY476" s="124">
        <f t="shared" si="1523"/>
        <v>8.0249665626393227E-2</v>
      </c>
      <c r="BZ476" s="125">
        <f t="shared" si="1524"/>
        <v>8.1970649895178202E-2</v>
      </c>
      <c r="CA476" s="126">
        <f t="shared" si="1525"/>
        <v>8.411353841581215E-2</v>
      </c>
      <c r="CB476" s="123">
        <f t="shared" si="1526"/>
        <v>1.1320754716981131E-2</v>
      </c>
      <c r="CC476" s="124">
        <f t="shared" si="1527"/>
        <v>4.9041462327240305E-2</v>
      </c>
      <c r="CD476" s="125">
        <f t="shared" si="1528"/>
        <v>4.9161425576519917E-2</v>
      </c>
      <c r="CE476" s="126">
        <f t="shared" si="1529"/>
        <v>0.12951404369148461</v>
      </c>
      <c r="CF476" s="123">
        <f t="shared" si="1530"/>
        <v>5.3983228511530396E-2</v>
      </c>
      <c r="CG476" s="124">
        <f t="shared" si="1531"/>
        <v>6.6874721355327682E-2</v>
      </c>
      <c r="CH476" s="125">
        <f t="shared" si="1532"/>
        <v>0.14769392033542977</v>
      </c>
      <c r="CI476" s="123">
        <f t="shared" si="1533"/>
        <v>0.13040570664288897</v>
      </c>
      <c r="CJ476" s="129">
        <f t="shared" ref="CJ476" si="1541">AB476/AB498</f>
        <v>4.3722558823799003E-2</v>
      </c>
      <c r="CK476" s="130">
        <f t="shared" ref="CK476" si="1542">AC476/AC498</f>
        <v>3.0908869591579412E-2</v>
      </c>
    </row>
    <row r="477" spans="1:89" ht="14.4" thickTop="1" thickBot="1" x14ac:dyDescent="0.3">
      <c r="A477" s="131" t="s">
        <v>19</v>
      </c>
      <c r="B477" s="180">
        <v>4821</v>
      </c>
      <c r="C477" s="181">
        <v>1647</v>
      </c>
      <c r="D477" s="182">
        <v>1963</v>
      </c>
      <c r="E477" s="183">
        <v>1113</v>
      </c>
      <c r="F477" s="180">
        <v>3255</v>
      </c>
      <c r="G477" s="184">
        <v>1437</v>
      </c>
      <c r="H477" s="182">
        <v>4156</v>
      </c>
      <c r="I477" s="183">
        <v>2242</v>
      </c>
      <c r="J477" s="180">
        <v>267</v>
      </c>
      <c r="K477" s="184">
        <v>784</v>
      </c>
      <c r="L477" s="182">
        <v>1073</v>
      </c>
      <c r="M477" s="180">
        <v>2836</v>
      </c>
      <c r="N477" s="185">
        <v>2550</v>
      </c>
      <c r="O477" s="186">
        <v>3581</v>
      </c>
      <c r="P477" s="180">
        <v>1733</v>
      </c>
      <c r="Q477" s="184">
        <v>1864</v>
      </c>
      <c r="R477" s="182">
        <v>2470</v>
      </c>
      <c r="S477" s="183">
        <v>1924</v>
      </c>
      <c r="T477" s="180">
        <v>389</v>
      </c>
      <c r="U477" s="184">
        <v>1282</v>
      </c>
      <c r="V477" s="182">
        <v>1619</v>
      </c>
      <c r="W477" s="183">
        <v>3005</v>
      </c>
      <c r="X477" s="180">
        <v>1999</v>
      </c>
      <c r="Y477" s="184">
        <v>1428</v>
      </c>
      <c r="Z477" s="182">
        <v>4535</v>
      </c>
      <c r="AA477" s="180">
        <v>2686</v>
      </c>
      <c r="AB477" s="162">
        <f t="shared" si="1506"/>
        <v>30830</v>
      </c>
      <c r="AC477" s="165">
        <f t="shared" si="1536"/>
        <v>25829</v>
      </c>
      <c r="AE477" s="251" t="s">
        <v>13</v>
      </c>
      <c r="AF477" s="14">
        <f t="shared" ref="AF477:BG477" si="1543">SUM(AF474:AF476)</f>
        <v>9019</v>
      </c>
      <c r="AG477" s="1">
        <f t="shared" si="1543"/>
        <v>3764</v>
      </c>
      <c r="AH477" s="14">
        <f t="shared" si="1543"/>
        <v>3949</v>
      </c>
      <c r="AI477" s="1">
        <f t="shared" si="1543"/>
        <v>3035</v>
      </c>
      <c r="AJ477" s="14">
        <f t="shared" si="1543"/>
        <v>6176</v>
      </c>
      <c r="AK477" s="1">
        <f t="shared" si="1543"/>
        <v>3248</v>
      </c>
      <c r="AL477" s="14">
        <f t="shared" si="1543"/>
        <v>8191</v>
      </c>
      <c r="AM477" s="1">
        <f t="shared" si="1543"/>
        <v>5781</v>
      </c>
      <c r="AN477" s="14">
        <f t="shared" si="1543"/>
        <v>689</v>
      </c>
      <c r="AO477" s="1">
        <f t="shared" si="1543"/>
        <v>2476</v>
      </c>
      <c r="AP477" s="14">
        <f t="shared" si="1543"/>
        <v>2439</v>
      </c>
      <c r="AQ477" s="1">
        <f t="shared" si="1543"/>
        <v>8986</v>
      </c>
      <c r="AR477" s="14">
        <f t="shared" si="1543"/>
        <v>6767</v>
      </c>
      <c r="AS477" s="1">
        <f t="shared" si="1543"/>
        <v>9817</v>
      </c>
      <c r="AT477" s="14">
        <f t="shared" si="1543"/>
        <v>5466</v>
      </c>
      <c r="AU477" s="1">
        <f t="shared" si="1543"/>
        <v>5496</v>
      </c>
      <c r="AV477" s="14">
        <f t="shared" si="1543"/>
        <v>6557</v>
      </c>
      <c r="AW477" s="1">
        <f t="shared" si="1543"/>
        <v>4677</v>
      </c>
      <c r="AX477" s="14">
        <f t="shared" si="1543"/>
        <v>813</v>
      </c>
      <c r="AY477" s="1">
        <f t="shared" si="1543"/>
        <v>3973</v>
      </c>
      <c r="AZ477" s="14">
        <f t="shared" si="1543"/>
        <v>2890</v>
      </c>
      <c r="BA477" s="1">
        <f t="shared" si="1543"/>
        <v>8879</v>
      </c>
      <c r="BB477" s="14">
        <f t="shared" si="1543"/>
        <v>4145</v>
      </c>
      <c r="BC477" s="1">
        <f t="shared" si="1543"/>
        <v>4632</v>
      </c>
      <c r="BD477" s="14">
        <f t="shared" si="1543"/>
        <v>10814</v>
      </c>
      <c r="BE477" s="1">
        <f t="shared" si="1543"/>
        <v>7229</v>
      </c>
      <c r="BF477" s="166">
        <f t="shared" si="1543"/>
        <v>67915</v>
      </c>
      <c r="BG477" s="167">
        <f t="shared" si="1543"/>
        <v>71993</v>
      </c>
      <c r="BI477" s="131" t="s">
        <v>19</v>
      </c>
      <c r="BJ477" s="123">
        <f t="shared" si="1537"/>
        <v>0.1563736620175154</v>
      </c>
      <c r="BK477" s="124">
        <f t="shared" si="1538"/>
        <v>6.3765534863912662E-2</v>
      </c>
      <c r="BL477" s="125">
        <f t="shared" si="1510"/>
        <v>6.3671748297113195E-2</v>
      </c>
      <c r="BM477" s="126">
        <f t="shared" si="1511"/>
        <v>4.3091099152115842E-2</v>
      </c>
      <c r="BN477" s="123">
        <f t="shared" si="1512"/>
        <v>0.10557898151151476</v>
      </c>
      <c r="BO477" s="124">
        <f t="shared" si="1513"/>
        <v>5.5635138797475704E-2</v>
      </c>
      <c r="BP477" s="125">
        <f t="shared" si="1514"/>
        <v>0.13480376256892637</v>
      </c>
      <c r="BQ477" s="126">
        <f t="shared" si="1515"/>
        <v>8.6801657052150677E-2</v>
      </c>
      <c r="BR477" s="123">
        <f t="shared" si="1516"/>
        <v>8.6603957184560494E-3</v>
      </c>
      <c r="BS477" s="124">
        <f t="shared" si="1517"/>
        <v>3.0353478648031281E-2</v>
      </c>
      <c r="BT477" s="125">
        <f t="shared" si="1518"/>
        <v>3.4803762568926373E-2</v>
      </c>
      <c r="BU477" s="123">
        <f t="shared" si="1519"/>
        <v>0.10979906306864377</v>
      </c>
      <c r="BV477" s="127">
        <f t="shared" si="1520"/>
        <v>8.2711644502108342E-2</v>
      </c>
      <c r="BW477" s="128">
        <f t="shared" si="1521"/>
        <v>0.13864261101862249</v>
      </c>
      <c r="BX477" s="123">
        <f t="shared" si="1522"/>
        <v>5.6211482322413235E-2</v>
      </c>
      <c r="BY477" s="124">
        <f t="shared" si="1523"/>
        <v>7.2166944132564179E-2</v>
      </c>
      <c r="BZ477" s="125">
        <f t="shared" si="1524"/>
        <v>8.011676938047356E-2</v>
      </c>
      <c r="CA477" s="126">
        <f t="shared" si="1525"/>
        <v>7.448991443726044E-2</v>
      </c>
      <c r="CB477" s="123">
        <f t="shared" si="1526"/>
        <v>1.2617580278949075E-2</v>
      </c>
      <c r="CC477" s="124">
        <f t="shared" si="1527"/>
        <v>4.9634132177010334E-2</v>
      </c>
      <c r="CD477" s="125">
        <f t="shared" si="1528"/>
        <v>5.2513785274083687E-2</v>
      </c>
      <c r="CE477" s="126">
        <f t="shared" si="1529"/>
        <v>0.11634209609353827</v>
      </c>
      <c r="CF477" s="123">
        <f t="shared" si="1530"/>
        <v>6.4839442101848846E-2</v>
      </c>
      <c r="CG477" s="124">
        <f t="shared" si="1531"/>
        <v>5.5286693251771261E-2</v>
      </c>
      <c r="CH477" s="125">
        <f t="shared" si="1532"/>
        <v>0.14709698345767111</v>
      </c>
      <c r="CI477" s="123">
        <f t="shared" si="1533"/>
        <v>0.1039916373069031</v>
      </c>
      <c r="CJ477" s="129">
        <f t="shared" ref="CJ477" si="1544">AB477/AB498</f>
        <v>7.0648138812249656E-2</v>
      </c>
      <c r="CK477" s="130">
        <f t="shared" ref="CK477" si="1545">AC477/AC498</f>
        <v>5.9321235895445433E-2</v>
      </c>
    </row>
    <row r="478" spans="1:89" ht="13.8" thickTop="1" x14ac:dyDescent="0.25">
      <c r="A478" s="139" t="s">
        <v>20</v>
      </c>
      <c r="B478" s="266">
        <v>4940</v>
      </c>
      <c r="C478" s="267">
        <v>1989</v>
      </c>
      <c r="D478" s="268">
        <v>2083</v>
      </c>
      <c r="E478" s="269">
        <v>1529</v>
      </c>
      <c r="F478" s="266">
        <v>3417</v>
      </c>
      <c r="G478" s="270">
        <v>1745</v>
      </c>
      <c r="H478" s="268">
        <v>3764</v>
      </c>
      <c r="I478" s="269">
        <v>2909</v>
      </c>
      <c r="J478" s="266">
        <v>373</v>
      </c>
      <c r="K478" s="270">
        <v>1275</v>
      </c>
      <c r="L478" s="268">
        <v>1387</v>
      </c>
      <c r="M478" s="266">
        <v>4297</v>
      </c>
      <c r="N478" s="271">
        <v>3810</v>
      </c>
      <c r="O478" s="272">
        <v>4956</v>
      </c>
      <c r="P478" s="266">
        <v>2988</v>
      </c>
      <c r="Q478" s="270">
        <v>2767</v>
      </c>
      <c r="R478" s="268">
        <v>3483</v>
      </c>
      <c r="S478" s="269">
        <v>2448</v>
      </c>
      <c r="T478" s="266">
        <v>520</v>
      </c>
      <c r="U478" s="270">
        <v>2093</v>
      </c>
      <c r="V478" s="268">
        <v>1725</v>
      </c>
      <c r="W478" s="269">
        <v>4517</v>
      </c>
      <c r="X478" s="266">
        <v>2239</v>
      </c>
      <c r="Y478" s="270">
        <v>2392</v>
      </c>
      <c r="Z478" s="268">
        <v>5909</v>
      </c>
      <c r="AA478" s="266">
        <v>3801</v>
      </c>
      <c r="AB478" s="162">
        <f t="shared" si="1506"/>
        <v>36638</v>
      </c>
      <c r="AC478" s="165">
        <f t="shared" si="1536"/>
        <v>36718</v>
      </c>
      <c r="BI478" s="139" t="s">
        <v>20</v>
      </c>
      <c r="BJ478" s="123">
        <f t="shared" si="1537"/>
        <v>0.13483268737376494</v>
      </c>
      <c r="BK478" s="124">
        <f t="shared" si="1538"/>
        <v>5.4169617081540389E-2</v>
      </c>
      <c r="BL478" s="125">
        <f t="shared" si="1510"/>
        <v>5.6853540040395216E-2</v>
      </c>
      <c r="BM478" s="126">
        <f t="shared" si="1511"/>
        <v>4.1641701617735172E-2</v>
      </c>
      <c r="BN478" s="123">
        <f t="shared" si="1512"/>
        <v>9.3263824444565754E-2</v>
      </c>
      <c r="BO478" s="124">
        <f t="shared" si="1513"/>
        <v>4.7524374965956753E-2</v>
      </c>
      <c r="BP478" s="125">
        <f t="shared" si="1514"/>
        <v>0.10273486544025329</v>
      </c>
      <c r="BQ478" s="126">
        <f t="shared" si="1515"/>
        <v>7.9225448009150823E-2</v>
      </c>
      <c r="BR478" s="123">
        <f t="shared" si="1516"/>
        <v>1.0180686718707354E-2</v>
      </c>
      <c r="BS478" s="124">
        <f t="shared" si="1517"/>
        <v>3.4724113513807942E-2</v>
      </c>
      <c r="BT478" s="125">
        <f t="shared" si="1518"/>
        <v>3.7856869916480157E-2</v>
      </c>
      <c r="BU478" s="123">
        <f t="shared" si="1519"/>
        <v>0.11702707119124135</v>
      </c>
      <c r="BV478" s="127">
        <f t="shared" si="1520"/>
        <v>0.10399039248867296</v>
      </c>
      <c r="BW478" s="128">
        <f t="shared" si="1521"/>
        <v>0.13497467182308404</v>
      </c>
      <c r="BX478" s="123">
        <f t="shared" si="1522"/>
        <v>8.1554670014738789E-2</v>
      </c>
      <c r="BY478" s="124">
        <f t="shared" si="1523"/>
        <v>7.5358134974671823E-2</v>
      </c>
      <c r="BZ478" s="125">
        <f t="shared" si="1524"/>
        <v>9.506523281838529E-2</v>
      </c>
      <c r="CA478" s="126">
        <f t="shared" si="1525"/>
        <v>6.6670297946511248E-2</v>
      </c>
      <c r="CB478" s="123">
        <f t="shared" si="1526"/>
        <v>1.4192914460396311E-2</v>
      </c>
      <c r="CC478" s="124">
        <f t="shared" si="1527"/>
        <v>5.700201536031374E-2</v>
      </c>
      <c r="CD478" s="125">
        <f t="shared" si="1528"/>
        <v>4.7082264315737761E-2</v>
      </c>
      <c r="CE478" s="126">
        <f t="shared" si="1529"/>
        <v>0.12301868293480037</v>
      </c>
      <c r="CF478" s="123">
        <f t="shared" si="1530"/>
        <v>6.1111414378514112E-2</v>
      </c>
      <c r="CG478" s="124">
        <f t="shared" si="1531"/>
        <v>6.514516041178714E-2</v>
      </c>
      <c r="CH478" s="125">
        <f t="shared" si="1532"/>
        <v>0.16128063758938807</v>
      </c>
      <c r="CI478" s="123">
        <f t="shared" si="1533"/>
        <v>0.1035187101693992</v>
      </c>
      <c r="CJ478" s="129">
        <f t="shared" ref="CJ478" si="1546">AB478/AB498</f>
        <v>8.3957395712072738E-2</v>
      </c>
      <c r="CK478" s="130">
        <f t="shared" ref="CK478" si="1547">AC478/AC498</f>
        <v>8.4329905904563296E-2</v>
      </c>
    </row>
    <row r="479" spans="1:89" ht="13.8" thickBot="1" x14ac:dyDescent="0.3">
      <c r="A479" s="131" t="s">
        <v>21</v>
      </c>
      <c r="B479" s="273">
        <v>4079</v>
      </c>
      <c r="C479" s="274">
        <v>1775</v>
      </c>
      <c r="D479" s="275">
        <v>1866</v>
      </c>
      <c r="E479" s="276">
        <v>1506</v>
      </c>
      <c r="F479" s="273">
        <v>2759</v>
      </c>
      <c r="G479" s="277">
        <v>1503</v>
      </c>
      <c r="H479" s="275">
        <v>4427</v>
      </c>
      <c r="I479" s="276">
        <v>2872</v>
      </c>
      <c r="J479" s="273">
        <v>316</v>
      </c>
      <c r="K479" s="277">
        <v>1201</v>
      </c>
      <c r="L479" s="275">
        <v>1052</v>
      </c>
      <c r="M479" s="273">
        <v>4689</v>
      </c>
      <c r="N479" s="278">
        <v>2957</v>
      </c>
      <c r="O479" s="279">
        <v>4861</v>
      </c>
      <c r="P479" s="273">
        <v>2478</v>
      </c>
      <c r="Q479" s="277">
        <v>2729</v>
      </c>
      <c r="R479" s="275">
        <v>3074</v>
      </c>
      <c r="S479" s="276">
        <v>2229</v>
      </c>
      <c r="T479" s="273">
        <v>293</v>
      </c>
      <c r="U479" s="277">
        <v>1880</v>
      </c>
      <c r="V479" s="275">
        <v>1165</v>
      </c>
      <c r="W479" s="276">
        <v>4362</v>
      </c>
      <c r="X479" s="273">
        <v>1906</v>
      </c>
      <c r="Y479" s="277">
        <v>2240</v>
      </c>
      <c r="Z479" s="275">
        <v>4905</v>
      </c>
      <c r="AA479" s="273">
        <v>3428</v>
      </c>
      <c r="AB479" s="162">
        <f t="shared" si="1506"/>
        <v>31277</v>
      </c>
      <c r="AC479" s="165">
        <f t="shared" si="1536"/>
        <v>35275</v>
      </c>
      <c r="AE479" t="s">
        <v>85</v>
      </c>
      <c r="BI479" s="131" t="s">
        <v>21</v>
      </c>
      <c r="BJ479" s="123">
        <f t="shared" si="1537"/>
        <v>0.13041532116251559</v>
      </c>
      <c r="BK479" s="124">
        <f t="shared" si="1538"/>
        <v>5.0318922749822824E-2</v>
      </c>
      <c r="BL479" s="125">
        <f t="shared" si="1510"/>
        <v>5.9660453368289797E-2</v>
      </c>
      <c r="BM479" s="126">
        <f t="shared" si="1511"/>
        <v>4.2693125442948267E-2</v>
      </c>
      <c r="BN479" s="123">
        <f t="shared" si="1512"/>
        <v>8.8211785017744668E-2</v>
      </c>
      <c r="BO479" s="124">
        <f t="shared" si="1513"/>
        <v>4.2608079376328843E-2</v>
      </c>
      <c r="BP479" s="125">
        <f t="shared" si="1514"/>
        <v>0.14154170796431884</v>
      </c>
      <c r="BQ479" s="126">
        <f t="shared" si="1515"/>
        <v>8.1417434443656983E-2</v>
      </c>
      <c r="BR479" s="123">
        <f t="shared" si="1516"/>
        <v>1.010327077405122E-2</v>
      </c>
      <c r="BS479" s="124">
        <f t="shared" si="1517"/>
        <v>3.4046775336640682E-2</v>
      </c>
      <c r="BT479" s="125">
        <f t="shared" si="1518"/>
        <v>3.3634939412347735E-2</v>
      </c>
      <c r="BU479" s="123">
        <f t="shared" si="1519"/>
        <v>0.13292700212615166</v>
      </c>
      <c r="BV479" s="127">
        <f t="shared" si="1520"/>
        <v>9.4542315439460303E-2</v>
      </c>
      <c r="BW479" s="128">
        <f t="shared" si="1521"/>
        <v>0.13780297661233168</v>
      </c>
      <c r="BX479" s="123">
        <f t="shared" si="1522"/>
        <v>7.9227547399047221E-2</v>
      </c>
      <c r="BY479" s="124">
        <f t="shared" si="1523"/>
        <v>7.7363571934798009E-2</v>
      </c>
      <c r="BZ479" s="125">
        <f t="shared" si="1524"/>
        <v>9.8283083415928632E-2</v>
      </c>
      <c r="CA479" s="126">
        <f t="shared" si="1525"/>
        <v>6.3189227498228209E-2</v>
      </c>
      <c r="CB479" s="123">
        <f t="shared" si="1526"/>
        <v>9.3679061291044533E-3</v>
      </c>
      <c r="CC479" s="124">
        <f t="shared" si="1527"/>
        <v>5.3295535081502483E-2</v>
      </c>
      <c r="CD479" s="125">
        <f t="shared" si="1528"/>
        <v>3.7247817885347062E-2</v>
      </c>
      <c r="CE479" s="126">
        <f t="shared" si="1529"/>
        <v>0.12365698086463502</v>
      </c>
      <c r="CF479" s="123">
        <f t="shared" si="1530"/>
        <v>6.0939348402979827E-2</v>
      </c>
      <c r="CG479" s="124">
        <f t="shared" si="1531"/>
        <v>6.3501063075832739E-2</v>
      </c>
      <c r="CH479" s="125">
        <f t="shared" si="1532"/>
        <v>0.15682450362886466</v>
      </c>
      <c r="CI479" s="123">
        <f t="shared" si="1533"/>
        <v>9.7179305457122611E-2</v>
      </c>
      <c r="CJ479" s="129">
        <f t="shared" ref="CJ479" si="1548">AB479/AB498</f>
        <v>7.1672456621171984E-2</v>
      </c>
      <c r="CK479" s="130">
        <f t="shared" ref="CK479" si="1549">AC479/AC498</f>
        <v>8.101578056494009E-2</v>
      </c>
    </row>
    <row r="480" spans="1:89" ht="14.4" thickTop="1" thickBot="1" x14ac:dyDescent="0.3">
      <c r="A480" s="139" t="s">
        <v>22</v>
      </c>
      <c r="B480" s="187">
        <v>3262</v>
      </c>
      <c r="C480" s="188">
        <v>1367</v>
      </c>
      <c r="D480" s="189">
        <v>1435</v>
      </c>
      <c r="E480" s="190">
        <v>953</v>
      </c>
      <c r="F480" s="187">
        <v>2515</v>
      </c>
      <c r="G480" s="191">
        <v>1109</v>
      </c>
      <c r="H480" s="189">
        <v>3391</v>
      </c>
      <c r="I480" s="190">
        <v>2425</v>
      </c>
      <c r="J480" s="187">
        <v>306</v>
      </c>
      <c r="K480" s="191">
        <v>935</v>
      </c>
      <c r="L480" s="189">
        <v>895</v>
      </c>
      <c r="M480" s="187">
        <v>3290</v>
      </c>
      <c r="N480" s="192">
        <v>2338</v>
      </c>
      <c r="O480" s="193">
        <v>4020</v>
      </c>
      <c r="P480" s="187">
        <v>1620</v>
      </c>
      <c r="Q480" s="191">
        <v>1872</v>
      </c>
      <c r="R480" s="189">
        <v>2654</v>
      </c>
      <c r="S480" s="190">
        <v>1683</v>
      </c>
      <c r="T480" s="187">
        <v>328</v>
      </c>
      <c r="U480" s="191">
        <v>966</v>
      </c>
      <c r="V480" s="189">
        <v>1033</v>
      </c>
      <c r="W480" s="190">
        <v>3330</v>
      </c>
      <c r="X480" s="187">
        <v>1594</v>
      </c>
      <c r="Y480" s="191">
        <v>1306</v>
      </c>
      <c r="Z480" s="189">
        <v>3889</v>
      </c>
      <c r="AA480" s="187">
        <v>2987</v>
      </c>
      <c r="AB480" s="162">
        <f t="shared" si="1506"/>
        <v>25260</v>
      </c>
      <c r="AC480" s="165">
        <f t="shared" si="1536"/>
        <v>26243</v>
      </c>
      <c r="AE480" s="296" t="s">
        <v>0</v>
      </c>
      <c r="AF480" s="298" t="s">
        <v>1</v>
      </c>
      <c r="AG480" s="299"/>
      <c r="AH480" s="298" t="s">
        <v>2</v>
      </c>
      <c r="AI480" s="299"/>
      <c r="AJ480" s="298" t="s">
        <v>3</v>
      </c>
      <c r="AK480" s="299"/>
      <c r="AL480" s="298" t="s">
        <v>4</v>
      </c>
      <c r="AM480" s="299"/>
      <c r="AN480" s="298" t="s">
        <v>5</v>
      </c>
      <c r="AO480" s="299"/>
      <c r="AP480" s="298" t="s">
        <v>6</v>
      </c>
      <c r="AQ480" s="299"/>
      <c r="AR480" s="298" t="s">
        <v>7</v>
      </c>
      <c r="AS480" s="299"/>
      <c r="AT480" s="298" t="s">
        <v>8</v>
      </c>
      <c r="AU480" s="299"/>
      <c r="AV480" s="298" t="s">
        <v>9</v>
      </c>
      <c r="AW480" s="299"/>
      <c r="AX480" s="298" t="s">
        <v>10</v>
      </c>
      <c r="AY480" s="299"/>
      <c r="AZ480" s="298" t="s">
        <v>11</v>
      </c>
      <c r="BA480" s="299"/>
      <c r="BB480" s="298" t="s">
        <v>12</v>
      </c>
      <c r="BC480" s="299"/>
      <c r="BD480" s="300" t="s">
        <v>40</v>
      </c>
      <c r="BE480" s="301"/>
      <c r="BF480" s="302" t="s">
        <v>41</v>
      </c>
      <c r="BG480" s="303"/>
      <c r="BI480" s="139" t="s">
        <v>22</v>
      </c>
      <c r="BJ480" s="123">
        <f t="shared" si="1537"/>
        <v>0.12913697545526523</v>
      </c>
      <c r="BK480" s="124">
        <f t="shared" si="1538"/>
        <v>5.2090081164501006E-2</v>
      </c>
      <c r="BL480" s="125">
        <f t="shared" si="1510"/>
        <v>5.6809184481393507E-2</v>
      </c>
      <c r="BM480" s="126">
        <f t="shared" si="1511"/>
        <v>3.6314445756963763E-2</v>
      </c>
      <c r="BN480" s="123">
        <f t="shared" si="1512"/>
        <v>9.9564528899445767E-2</v>
      </c>
      <c r="BO480" s="124">
        <f t="shared" si="1513"/>
        <v>4.2258888084441566E-2</v>
      </c>
      <c r="BP480" s="125">
        <f t="shared" si="1514"/>
        <v>0.13424386381631037</v>
      </c>
      <c r="BQ480" s="126">
        <f t="shared" si="1515"/>
        <v>9.2405593872651751E-2</v>
      </c>
      <c r="BR480" s="123">
        <f t="shared" si="1516"/>
        <v>1.2114014251781473E-2</v>
      </c>
      <c r="BS480" s="124">
        <f t="shared" si="1517"/>
        <v>3.5628548565331708E-2</v>
      </c>
      <c r="BT480" s="125">
        <f t="shared" si="1518"/>
        <v>3.5431512272367377E-2</v>
      </c>
      <c r="BU480" s="123">
        <f t="shared" si="1519"/>
        <v>0.12536676447052547</v>
      </c>
      <c r="BV480" s="127">
        <f t="shared" si="1520"/>
        <v>9.2557403008709419E-2</v>
      </c>
      <c r="BW480" s="128">
        <f t="shared" si="1521"/>
        <v>0.15318370613115878</v>
      </c>
      <c r="BX480" s="123">
        <f t="shared" si="1522"/>
        <v>6.413301662707839E-2</v>
      </c>
      <c r="BY480" s="124">
        <f t="shared" si="1523"/>
        <v>7.133330792973365E-2</v>
      </c>
      <c r="BZ480" s="125">
        <f t="shared" si="1524"/>
        <v>0.10506730007917657</v>
      </c>
      <c r="CA480" s="126">
        <f t="shared" si="1525"/>
        <v>6.413138741759708E-2</v>
      </c>
      <c r="CB480" s="123">
        <f t="shared" si="1526"/>
        <v>1.2984956452889945E-2</v>
      </c>
      <c r="CC480" s="124">
        <f t="shared" si="1527"/>
        <v>3.6809815950920248E-2</v>
      </c>
      <c r="CD480" s="125">
        <f t="shared" si="1528"/>
        <v>4.089469517022961E-2</v>
      </c>
      <c r="CE480" s="126">
        <f t="shared" si="1529"/>
        <v>0.12689098045193004</v>
      </c>
      <c r="CF480" s="123">
        <f t="shared" si="1530"/>
        <v>6.3103721298495646E-2</v>
      </c>
      <c r="CG480" s="124">
        <f t="shared" si="1531"/>
        <v>4.976565179285905E-2</v>
      </c>
      <c r="CH480" s="125">
        <f t="shared" si="1532"/>
        <v>0.15395882818685669</v>
      </c>
      <c r="CI480" s="123">
        <f t="shared" si="1533"/>
        <v>0.1138208284113859</v>
      </c>
      <c r="CJ480" s="129">
        <f t="shared" ref="CJ480" si="1550">AB480/AB498</f>
        <v>5.788426812836283E-2</v>
      </c>
      <c r="CK480" s="130">
        <f t="shared" ref="CK480" si="1551">AC480/AC498</f>
        <v>6.0272066034464146E-2</v>
      </c>
    </row>
    <row r="481" spans="1:89" ht="15" thickTop="1" thickBot="1" x14ac:dyDescent="0.35">
      <c r="A481" s="131" t="s">
        <v>23</v>
      </c>
      <c r="B481" s="180">
        <v>2212</v>
      </c>
      <c r="C481" s="181">
        <v>1720</v>
      </c>
      <c r="D481" s="182">
        <v>1032</v>
      </c>
      <c r="E481" s="183">
        <v>874</v>
      </c>
      <c r="F481" s="180">
        <v>1763</v>
      </c>
      <c r="G481" s="184">
        <v>1018</v>
      </c>
      <c r="H481" s="182">
        <v>2461</v>
      </c>
      <c r="I481" s="183">
        <v>2315</v>
      </c>
      <c r="J481" s="180">
        <v>299</v>
      </c>
      <c r="K481" s="184">
        <v>740</v>
      </c>
      <c r="L481" s="182">
        <v>871</v>
      </c>
      <c r="M481" s="180">
        <v>2042</v>
      </c>
      <c r="N481" s="185">
        <v>1973</v>
      </c>
      <c r="O481" s="186">
        <v>2605</v>
      </c>
      <c r="P481" s="180">
        <v>1269</v>
      </c>
      <c r="Q481" s="184">
        <v>1468</v>
      </c>
      <c r="R481" s="182">
        <v>1984</v>
      </c>
      <c r="S481" s="183">
        <v>1566</v>
      </c>
      <c r="T481" s="180">
        <v>297</v>
      </c>
      <c r="U481" s="184">
        <v>617</v>
      </c>
      <c r="V481" s="182">
        <v>929</v>
      </c>
      <c r="W481" s="183">
        <v>2603</v>
      </c>
      <c r="X481" s="180">
        <v>1336</v>
      </c>
      <c r="Y481" s="184">
        <v>934</v>
      </c>
      <c r="Z481" s="182">
        <v>3336</v>
      </c>
      <c r="AA481" s="180">
        <v>3177</v>
      </c>
      <c r="AB481" s="162">
        <f t="shared" si="1506"/>
        <v>19762</v>
      </c>
      <c r="AC481" s="165">
        <f t="shared" si="1536"/>
        <v>21679</v>
      </c>
      <c r="AE481" s="297"/>
      <c r="AF481" s="111" t="s">
        <v>14</v>
      </c>
      <c r="AG481" s="112" t="s">
        <v>15</v>
      </c>
      <c r="AH481" s="113" t="s">
        <v>14</v>
      </c>
      <c r="AI481" s="114" t="s">
        <v>15</v>
      </c>
      <c r="AJ481" s="111" t="s">
        <v>14</v>
      </c>
      <c r="AK481" s="112" t="s">
        <v>15</v>
      </c>
      <c r="AL481" s="113" t="s">
        <v>14</v>
      </c>
      <c r="AM481" s="114" t="s">
        <v>15</v>
      </c>
      <c r="AN481" s="111" t="s">
        <v>14</v>
      </c>
      <c r="AO481" s="112" t="s">
        <v>15</v>
      </c>
      <c r="AP481" s="113" t="s">
        <v>14</v>
      </c>
      <c r="AQ481" s="111" t="s">
        <v>15</v>
      </c>
      <c r="AR481" s="115" t="s">
        <v>14</v>
      </c>
      <c r="AS481" s="116" t="s">
        <v>15</v>
      </c>
      <c r="AT481" s="111" t="s">
        <v>14</v>
      </c>
      <c r="AU481" s="112" t="s">
        <v>15</v>
      </c>
      <c r="AV481" s="113" t="s">
        <v>14</v>
      </c>
      <c r="AW481" s="114" t="s">
        <v>15</v>
      </c>
      <c r="AX481" s="111" t="s">
        <v>14</v>
      </c>
      <c r="AY481" s="112" t="s">
        <v>15</v>
      </c>
      <c r="AZ481" s="113" t="s">
        <v>14</v>
      </c>
      <c r="BA481" s="114" t="s">
        <v>15</v>
      </c>
      <c r="BB481" s="111" t="s">
        <v>14</v>
      </c>
      <c r="BC481" s="112" t="s">
        <v>15</v>
      </c>
      <c r="BD481" s="26" t="s">
        <v>14</v>
      </c>
      <c r="BE481" s="117" t="s">
        <v>15</v>
      </c>
      <c r="BF481" s="168" t="s">
        <v>14</v>
      </c>
      <c r="BG481" s="169" t="s">
        <v>15</v>
      </c>
      <c r="BI481" s="131" t="s">
        <v>23</v>
      </c>
      <c r="BJ481" s="123">
        <f t="shared" si="1537"/>
        <v>0.1119319906892015</v>
      </c>
      <c r="BK481" s="124">
        <f t="shared" si="1538"/>
        <v>7.933945292679552E-2</v>
      </c>
      <c r="BL481" s="125">
        <f t="shared" si="1510"/>
        <v>5.2221435077421316E-2</v>
      </c>
      <c r="BM481" s="126">
        <f t="shared" si="1511"/>
        <v>4.0315512708150744E-2</v>
      </c>
      <c r="BN481" s="123">
        <f t="shared" si="1512"/>
        <v>8.9211618257261413E-2</v>
      </c>
      <c r="BO481" s="124">
        <f t="shared" si="1513"/>
        <v>4.6957885511324321E-2</v>
      </c>
      <c r="BP481" s="125">
        <f t="shared" si="1514"/>
        <v>0.12453192996660258</v>
      </c>
      <c r="BQ481" s="126">
        <f t="shared" si="1515"/>
        <v>0.10678536832879745</v>
      </c>
      <c r="BR481" s="123">
        <f t="shared" si="1516"/>
        <v>1.5130047566035826E-2</v>
      </c>
      <c r="BS481" s="124">
        <f t="shared" si="1517"/>
        <v>3.4134415794086444E-2</v>
      </c>
      <c r="BT481" s="125">
        <f t="shared" si="1518"/>
        <v>4.4074486388017406E-2</v>
      </c>
      <c r="BU481" s="123">
        <f t="shared" si="1519"/>
        <v>9.4192536556114217E-2</v>
      </c>
      <c r="BV481" s="127">
        <f t="shared" si="1520"/>
        <v>9.9838073069527369E-2</v>
      </c>
      <c r="BW481" s="128">
        <f t="shared" si="1521"/>
        <v>0.12016236911296646</v>
      </c>
      <c r="BX481" s="123">
        <f t="shared" si="1522"/>
        <v>6.4214148365550047E-2</v>
      </c>
      <c r="BY481" s="124">
        <f t="shared" si="1523"/>
        <v>6.771530052124175E-2</v>
      </c>
      <c r="BZ481" s="125">
        <f t="shared" si="1524"/>
        <v>0.10039469689302702</v>
      </c>
      <c r="CA481" s="126">
        <f t="shared" si="1525"/>
        <v>7.223580423451266E-2</v>
      </c>
      <c r="CB481" s="123">
        <f t="shared" si="1526"/>
        <v>1.5028843234490436E-2</v>
      </c>
      <c r="CC481" s="124">
        <f t="shared" si="1527"/>
        <v>2.8460722358042347E-2</v>
      </c>
      <c r="CD481" s="125">
        <f t="shared" si="1528"/>
        <v>4.700941200283372E-2</v>
      </c>
      <c r="CE481" s="126">
        <f t="shared" si="1529"/>
        <v>0.12007011393514461</v>
      </c>
      <c r="CF481" s="123">
        <f t="shared" si="1530"/>
        <v>6.7604493472320615E-2</v>
      </c>
      <c r="CG481" s="124">
        <f t="shared" si="1531"/>
        <v>4.3083168042806402E-2</v>
      </c>
      <c r="CH481" s="125">
        <f t="shared" si="1532"/>
        <v>0.16880882501771075</v>
      </c>
      <c r="CI481" s="123">
        <f t="shared" si="1533"/>
        <v>0.14654734997001706</v>
      </c>
      <c r="CJ481" s="129">
        <f t="shared" ref="CJ481" si="1552">AB481/AB498</f>
        <v>4.5285388232490349E-2</v>
      </c>
      <c r="CK481" s="130">
        <f t="shared" ref="CK481" si="1553">AC481/AC498</f>
        <v>4.9789967593687777E-2</v>
      </c>
    </row>
    <row r="482" spans="1:89" ht="13.8" thickTop="1" x14ac:dyDescent="0.25">
      <c r="A482" s="139" t="s">
        <v>24</v>
      </c>
      <c r="B482" s="194">
        <v>2218</v>
      </c>
      <c r="C482" s="188">
        <v>1416</v>
      </c>
      <c r="D482" s="189">
        <v>1038</v>
      </c>
      <c r="E482" s="190">
        <v>670</v>
      </c>
      <c r="F482" s="187">
        <v>1648</v>
      </c>
      <c r="G482" s="191">
        <v>746</v>
      </c>
      <c r="H482" s="189">
        <v>2652</v>
      </c>
      <c r="I482" s="190">
        <v>1827</v>
      </c>
      <c r="J482" s="187">
        <v>326</v>
      </c>
      <c r="K482" s="191">
        <v>484</v>
      </c>
      <c r="L482" s="189">
        <v>901</v>
      </c>
      <c r="M482" s="187">
        <v>1691</v>
      </c>
      <c r="N482" s="192">
        <v>1815</v>
      </c>
      <c r="O482" s="195">
        <v>2365</v>
      </c>
      <c r="P482" s="187">
        <v>1327</v>
      </c>
      <c r="Q482" s="191">
        <v>1179</v>
      </c>
      <c r="R482" s="189">
        <v>1850</v>
      </c>
      <c r="S482" s="190">
        <v>1359</v>
      </c>
      <c r="T482" s="187">
        <v>296</v>
      </c>
      <c r="U482" s="191">
        <v>444</v>
      </c>
      <c r="V482" s="189">
        <v>929</v>
      </c>
      <c r="W482" s="196">
        <v>2352</v>
      </c>
      <c r="X482" s="187">
        <v>1120</v>
      </c>
      <c r="Y482" s="191">
        <v>665</v>
      </c>
      <c r="Z482" s="189">
        <v>3052</v>
      </c>
      <c r="AA482" s="187">
        <v>2903</v>
      </c>
      <c r="AB482" s="162">
        <f t="shared" si="1506"/>
        <v>19172</v>
      </c>
      <c r="AC482" s="165">
        <f t="shared" si="1536"/>
        <v>18101</v>
      </c>
      <c r="AE482" s="254" t="str">
        <f>$AE$17</f>
        <v>17:00 - 17:59</v>
      </c>
      <c r="AF482" s="120">
        <f t="shared" ref="AF482:AO483" si="1554">SUMIF($A$9:$A$32,$AE482,B$474:B$497)</f>
        <v>2165</v>
      </c>
      <c r="AG482" s="177">
        <f t="shared" si="1554"/>
        <v>4213</v>
      </c>
      <c r="AH482" s="121">
        <f t="shared" si="1554"/>
        <v>1815</v>
      </c>
      <c r="AI482" s="172">
        <f t="shared" si="1554"/>
        <v>1496</v>
      </c>
      <c r="AJ482" s="120">
        <f t="shared" si="1554"/>
        <v>1765</v>
      </c>
      <c r="AK482" s="122">
        <f t="shared" si="1554"/>
        <v>2921</v>
      </c>
      <c r="AL482" s="121">
        <f t="shared" si="1554"/>
        <v>3309</v>
      </c>
      <c r="AM482" s="172">
        <f t="shared" si="1554"/>
        <v>4990</v>
      </c>
      <c r="AN482" s="120">
        <f t="shared" si="1554"/>
        <v>1426</v>
      </c>
      <c r="AO482" s="122">
        <f t="shared" si="1554"/>
        <v>358</v>
      </c>
      <c r="AP482" s="121">
        <f t="shared" ref="AP482:AY483" si="1555">SUMIF($A$9:$A$32,$AE482,L$474:L$497)</f>
        <v>4036</v>
      </c>
      <c r="AQ482" s="120">
        <f t="shared" si="1555"/>
        <v>1189</v>
      </c>
      <c r="AR482" s="171">
        <f t="shared" si="1555"/>
        <v>5165</v>
      </c>
      <c r="AS482" s="173">
        <f t="shared" si="1555"/>
        <v>3016</v>
      </c>
      <c r="AT482" s="120">
        <f t="shared" si="1555"/>
        <v>2827</v>
      </c>
      <c r="AU482" s="122">
        <f t="shared" si="1555"/>
        <v>2069</v>
      </c>
      <c r="AV482" s="121">
        <f t="shared" si="1555"/>
        <v>2460</v>
      </c>
      <c r="AW482" s="172">
        <f t="shared" si="1555"/>
        <v>3702</v>
      </c>
      <c r="AX482" s="120">
        <f t="shared" si="1555"/>
        <v>1971</v>
      </c>
      <c r="AY482" s="122">
        <f t="shared" si="1555"/>
        <v>340</v>
      </c>
      <c r="AZ482" s="121">
        <f t="shared" ref="AZ482:BE483" si="1556">SUMIF($A$9:$A$32,$AE482,V$474:V$497)</f>
        <v>4015</v>
      </c>
      <c r="BA482" s="172">
        <f t="shared" si="1556"/>
        <v>2412</v>
      </c>
      <c r="BB482" s="120">
        <f t="shared" si="1556"/>
        <v>2957</v>
      </c>
      <c r="BC482" s="122">
        <f t="shared" si="1556"/>
        <v>961</v>
      </c>
      <c r="BD482" s="21">
        <f t="shared" si="1556"/>
        <v>4016</v>
      </c>
      <c r="BE482" s="176">
        <f t="shared" si="1556"/>
        <v>5733</v>
      </c>
      <c r="BF482" s="162">
        <f>AF482+AH482+AJ482+AL482+AN482+AP482+AR482+AT482+AV482+AX482+AZ482+BB482+BD482</f>
        <v>37927</v>
      </c>
      <c r="BG482" s="163">
        <f>AG482+AI482+AK482+AM482+AO482+AQ482+AS482+AU482+AW482+AY482+BA482+BC482+BE482</f>
        <v>33400</v>
      </c>
      <c r="BI482" s="139" t="s">
        <v>24</v>
      </c>
      <c r="BJ482" s="123">
        <f t="shared" si="1537"/>
        <v>0.1156895472564156</v>
      </c>
      <c r="BK482" s="124">
        <f t="shared" si="1538"/>
        <v>7.8227722225291424E-2</v>
      </c>
      <c r="BL482" s="125">
        <f t="shared" si="1510"/>
        <v>5.4141456290423537E-2</v>
      </c>
      <c r="BM482" s="126">
        <f t="shared" si="1511"/>
        <v>3.7014529584000887E-2</v>
      </c>
      <c r="BN482" s="123">
        <f t="shared" si="1512"/>
        <v>8.5958689755894019E-2</v>
      </c>
      <c r="BO482" s="124">
        <f t="shared" si="1513"/>
        <v>4.1213192641290537E-2</v>
      </c>
      <c r="BP482" s="125">
        <f t="shared" si="1514"/>
        <v>0.13832672647611099</v>
      </c>
      <c r="BQ482" s="126">
        <f t="shared" si="1515"/>
        <v>0.10093365007458152</v>
      </c>
      <c r="BR482" s="123">
        <f t="shared" si="1516"/>
        <v>1.7003964114333404E-2</v>
      </c>
      <c r="BS482" s="124">
        <f t="shared" si="1517"/>
        <v>2.6738854206949891E-2</v>
      </c>
      <c r="BT482" s="125">
        <f t="shared" si="1518"/>
        <v>4.6995618610473605E-2</v>
      </c>
      <c r="BU482" s="123">
        <f t="shared" si="1519"/>
        <v>9.3420253024694769E-2</v>
      </c>
      <c r="BV482" s="127">
        <f t="shared" si="1520"/>
        <v>9.4669309409555605E-2</v>
      </c>
      <c r="BW482" s="128">
        <f t="shared" si="1521"/>
        <v>0.1306557648748688</v>
      </c>
      <c r="BX482" s="123">
        <f t="shared" si="1522"/>
        <v>6.9215522637179214E-2</v>
      </c>
      <c r="BY482" s="124">
        <f t="shared" si="1523"/>
        <v>6.5134522954532897E-2</v>
      </c>
      <c r="BZ482" s="125">
        <f t="shared" si="1524"/>
        <v>9.6494888378885882E-2</v>
      </c>
      <c r="CA482" s="126">
        <f t="shared" si="1525"/>
        <v>7.5078724932324176E-2</v>
      </c>
      <c r="CB482" s="123">
        <f t="shared" si="1526"/>
        <v>1.5439182140621741E-2</v>
      </c>
      <c r="CC482" s="124">
        <f t="shared" si="1527"/>
        <v>2.4529031545218495E-2</v>
      </c>
      <c r="CD482" s="125">
        <f t="shared" si="1528"/>
        <v>4.8456081785937827E-2</v>
      </c>
      <c r="CE482" s="126">
        <f t="shared" si="1529"/>
        <v>0.12993757250980609</v>
      </c>
      <c r="CF482" s="123">
        <f t="shared" si="1530"/>
        <v>5.8418527018568749E-2</v>
      </c>
      <c r="CG482" s="124">
        <f t="shared" si="1531"/>
        <v>3.6738301751284459E-2</v>
      </c>
      <c r="CH482" s="125">
        <f t="shared" si="1532"/>
        <v>0.15919048612559983</v>
      </c>
      <c r="CI482" s="123">
        <f t="shared" si="1533"/>
        <v>0.16037787967515607</v>
      </c>
      <c r="CJ482" s="129">
        <f t="shared" ref="CJ482" si="1557">AB482/AB498</f>
        <v>4.3933380386261767E-2</v>
      </c>
      <c r="CK482" s="130">
        <f t="shared" ref="CK482" si="1558">AC482/AC498</f>
        <v>4.1572406633762736E-2</v>
      </c>
    </row>
    <row r="483" spans="1:89" x14ac:dyDescent="0.25">
      <c r="A483" s="131" t="s">
        <v>25</v>
      </c>
      <c r="B483" s="197">
        <v>1943</v>
      </c>
      <c r="C483" s="181">
        <v>1577</v>
      </c>
      <c r="D483" s="182">
        <v>989</v>
      </c>
      <c r="E483" s="183">
        <v>564</v>
      </c>
      <c r="F483" s="180">
        <v>1527</v>
      </c>
      <c r="G483" s="184">
        <v>896</v>
      </c>
      <c r="H483" s="182">
        <v>2553</v>
      </c>
      <c r="I483" s="183">
        <v>2228</v>
      </c>
      <c r="J483" s="180">
        <v>355</v>
      </c>
      <c r="K483" s="181">
        <v>412</v>
      </c>
      <c r="L483" s="182">
        <v>957</v>
      </c>
      <c r="M483" s="180">
        <v>1747</v>
      </c>
      <c r="N483" s="185">
        <v>1893</v>
      </c>
      <c r="O483" s="198">
        <v>2458</v>
      </c>
      <c r="P483" s="180">
        <v>1375</v>
      </c>
      <c r="Q483" s="181">
        <v>1223</v>
      </c>
      <c r="R483" s="182">
        <v>1820</v>
      </c>
      <c r="S483" s="183">
        <v>1456</v>
      </c>
      <c r="T483" s="189">
        <v>331</v>
      </c>
      <c r="U483" s="180">
        <v>439</v>
      </c>
      <c r="V483" s="182">
        <v>1004</v>
      </c>
      <c r="W483" s="199">
        <v>2127</v>
      </c>
      <c r="X483" s="180">
        <v>1031</v>
      </c>
      <c r="Y483" s="184">
        <v>646</v>
      </c>
      <c r="Z483" s="182">
        <v>3092</v>
      </c>
      <c r="AA483" s="180">
        <v>3019</v>
      </c>
      <c r="AB483" s="162">
        <f t="shared" si="1506"/>
        <v>18870</v>
      </c>
      <c r="AC483" s="165">
        <f t="shared" si="1536"/>
        <v>18792</v>
      </c>
      <c r="AE483" s="256" t="str">
        <f>$AE$18</f>
        <v>18:00 - 18:59</v>
      </c>
      <c r="AF483" s="120">
        <f t="shared" si="1554"/>
        <v>2394</v>
      </c>
      <c r="AG483" s="181">
        <f t="shared" si="1554"/>
        <v>5613</v>
      </c>
      <c r="AH483" s="182">
        <f t="shared" si="1554"/>
        <v>1514</v>
      </c>
      <c r="AI483" s="183">
        <f t="shared" si="1554"/>
        <v>1876</v>
      </c>
      <c r="AJ483" s="180">
        <f t="shared" si="1554"/>
        <v>1539</v>
      </c>
      <c r="AK483" s="184">
        <f t="shared" si="1554"/>
        <v>3519</v>
      </c>
      <c r="AL483" s="182">
        <f t="shared" si="1554"/>
        <v>3107</v>
      </c>
      <c r="AM483" s="183">
        <f t="shared" si="1554"/>
        <v>6296</v>
      </c>
      <c r="AN483" s="180">
        <f t="shared" si="1554"/>
        <v>1025</v>
      </c>
      <c r="AO483" s="184">
        <f t="shared" si="1554"/>
        <v>366</v>
      </c>
      <c r="AP483" s="182">
        <f t="shared" si="1555"/>
        <v>4266</v>
      </c>
      <c r="AQ483" s="180">
        <f t="shared" si="1555"/>
        <v>1149</v>
      </c>
      <c r="AR483" s="185">
        <f t="shared" si="1555"/>
        <v>5095</v>
      </c>
      <c r="AS483" s="186">
        <f t="shared" si="1555"/>
        <v>3169</v>
      </c>
      <c r="AT483" s="180">
        <f t="shared" si="1555"/>
        <v>2720</v>
      </c>
      <c r="AU483" s="184">
        <f t="shared" si="1555"/>
        <v>2526</v>
      </c>
      <c r="AV483" s="182">
        <f t="shared" si="1555"/>
        <v>2515</v>
      </c>
      <c r="AW483" s="183">
        <f t="shared" si="1555"/>
        <v>3911</v>
      </c>
      <c r="AX483" s="180">
        <f t="shared" si="1555"/>
        <v>1924</v>
      </c>
      <c r="AY483" s="184">
        <f t="shared" si="1555"/>
        <v>401</v>
      </c>
      <c r="AZ483" s="182">
        <f t="shared" si="1556"/>
        <v>4165</v>
      </c>
      <c r="BA483" s="183">
        <f t="shared" si="1556"/>
        <v>2571</v>
      </c>
      <c r="BB483" s="180">
        <f t="shared" si="1556"/>
        <v>3032</v>
      </c>
      <c r="BC483" s="184">
        <f t="shared" si="1556"/>
        <v>1046</v>
      </c>
      <c r="BD483" s="182">
        <f t="shared" si="1556"/>
        <v>4456</v>
      </c>
      <c r="BE483" s="180">
        <f t="shared" si="1556"/>
        <v>6529</v>
      </c>
      <c r="BF483" s="164">
        <f>SUM(AF483,AH483,AJ483,AL483,AN483,AP483,AR483,AT483,AV483,AX483,AZ483,BB483,BD483)</f>
        <v>37752</v>
      </c>
      <c r="BG483" s="165">
        <f>SUM(AG483,AI483,AK483,AM483,AO483,AQ483,AS483,AU483,AW483,AY483,BA483,BC483,BE483)</f>
        <v>38972</v>
      </c>
      <c r="BI483" s="131" t="s">
        <v>25</v>
      </c>
      <c r="BJ483" s="123">
        <f t="shared" si="1537"/>
        <v>0.10296767355590886</v>
      </c>
      <c r="BK483" s="124">
        <f t="shared" si="1538"/>
        <v>8.3918688803746269E-2</v>
      </c>
      <c r="BL483" s="125">
        <f t="shared" si="1510"/>
        <v>5.2411234764175939E-2</v>
      </c>
      <c r="BM483" s="126">
        <f t="shared" si="1511"/>
        <v>3.0012771392081736E-2</v>
      </c>
      <c r="BN483" s="123">
        <f t="shared" si="1512"/>
        <v>8.0922098569157386E-2</v>
      </c>
      <c r="BO483" s="124">
        <f t="shared" si="1513"/>
        <v>4.7679863771817793E-2</v>
      </c>
      <c r="BP483" s="125">
        <f t="shared" si="1514"/>
        <v>0.13529411764705881</v>
      </c>
      <c r="BQ483" s="126">
        <f t="shared" si="1515"/>
        <v>0.11856108982545764</v>
      </c>
      <c r="BR483" s="123">
        <f t="shared" si="1516"/>
        <v>1.8812930577636462E-2</v>
      </c>
      <c r="BS483" s="124">
        <f t="shared" si="1517"/>
        <v>2.1924223073648361E-2</v>
      </c>
      <c r="BT483" s="125">
        <f t="shared" si="1518"/>
        <v>5.0715421303656597E-2</v>
      </c>
      <c r="BU483" s="123">
        <f t="shared" si="1519"/>
        <v>9.2965091528309923E-2</v>
      </c>
      <c r="BV483" s="127">
        <f t="shared" si="1520"/>
        <v>0.10031796502384738</v>
      </c>
      <c r="BW483" s="128">
        <f t="shared" si="1521"/>
        <v>0.1308003405704555</v>
      </c>
      <c r="BX483" s="123">
        <f t="shared" si="1522"/>
        <v>7.2866984631690515E-2</v>
      </c>
      <c r="BY483" s="124">
        <f t="shared" si="1523"/>
        <v>6.5080885483184331E-2</v>
      </c>
      <c r="BZ483" s="125">
        <f t="shared" si="1524"/>
        <v>9.6449390567037621E-2</v>
      </c>
      <c r="CA483" s="126">
        <f t="shared" si="1525"/>
        <v>7.747977862920391E-2</v>
      </c>
      <c r="CB483" s="123">
        <f t="shared" si="1526"/>
        <v>1.7541070482246953E-2</v>
      </c>
      <c r="CC483" s="124">
        <f t="shared" si="1527"/>
        <v>2.3361004682843762E-2</v>
      </c>
      <c r="CD483" s="125">
        <f t="shared" si="1528"/>
        <v>5.3206147323794382E-2</v>
      </c>
      <c r="CE483" s="126">
        <f t="shared" si="1529"/>
        <v>0.11318646232439336</v>
      </c>
      <c r="CF483" s="123">
        <f t="shared" si="1530"/>
        <v>5.4636989931107577E-2</v>
      </c>
      <c r="CG483" s="124">
        <f t="shared" si="1531"/>
        <v>3.4376330353341845E-2</v>
      </c>
      <c r="CH483" s="125">
        <f t="shared" si="1532"/>
        <v>0.16385797562268151</v>
      </c>
      <c r="CI483" s="123">
        <f t="shared" si="1533"/>
        <v>0.16065346956151555</v>
      </c>
      <c r="CJ483" s="129">
        <f t="shared" ref="CJ483" si="1559">AB483/AB498</f>
        <v>4.3241335692090523E-2</v>
      </c>
      <c r="CK483" s="130">
        <f t="shared" ref="CK483" si="1560">AC483/AC498</f>
        <v>4.3159420223284312E-2</v>
      </c>
    </row>
    <row r="484" spans="1:89" ht="13.8" thickBot="1" x14ac:dyDescent="0.3">
      <c r="A484" s="139" t="s">
        <v>26</v>
      </c>
      <c r="B484" s="194">
        <v>1858</v>
      </c>
      <c r="C484" s="188">
        <v>1810</v>
      </c>
      <c r="D484" s="189">
        <v>812</v>
      </c>
      <c r="E484" s="190">
        <v>939</v>
      </c>
      <c r="F484" s="187">
        <v>1364</v>
      </c>
      <c r="G484" s="191">
        <v>1062</v>
      </c>
      <c r="H484" s="189">
        <v>2400</v>
      </c>
      <c r="I484" s="190">
        <v>2230</v>
      </c>
      <c r="J484" s="187">
        <v>360</v>
      </c>
      <c r="K484" s="188">
        <v>392</v>
      </c>
      <c r="L484" s="189">
        <v>910</v>
      </c>
      <c r="M484" s="187">
        <v>1469</v>
      </c>
      <c r="N484" s="192">
        <v>1761</v>
      </c>
      <c r="O484" s="195">
        <v>2071</v>
      </c>
      <c r="P484" s="187">
        <v>1206</v>
      </c>
      <c r="Q484" s="188">
        <v>1097</v>
      </c>
      <c r="R484" s="189">
        <v>1517</v>
      </c>
      <c r="S484" s="190">
        <v>1416</v>
      </c>
      <c r="T484" s="187">
        <v>267</v>
      </c>
      <c r="U484" s="191">
        <v>431</v>
      </c>
      <c r="V484" s="189">
        <v>1009</v>
      </c>
      <c r="W484" s="196">
        <v>2027</v>
      </c>
      <c r="X484" s="187">
        <v>1028</v>
      </c>
      <c r="Y484" s="191">
        <v>658</v>
      </c>
      <c r="Z484" s="189">
        <v>2928</v>
      </c>
      <c r="AA484" s="187">
        <v>3049</v>
      </c>
      <c r="AB484" s="162">
        <f t="shared" si="1506"/>
        <v>17420</v>
      </c>
      <c r="AC484" s="165">
        <f t="shared" si="1536"/>
        <v>18651</v>
      </c>
      <c r="AE484" s="254"/>
      <c r="AF484" s="120"/>
      <c r="AG484" s="188"/>
      <c r="AH484" s="189"/>
      <c r="AI484" s="190"/>
      <c r="AJ484" s="187"/>
      <c r="AK484" s="191"/>
      <c r="AL484" s="189"/>
      <c r="AM484" s="190"/>
      <c r="AN484" s="187"/>
      <c r="AO484" s="191"/>
      <c r="AP484" s="189"/>
      <c r="AQ484" s="187"/>
      <c r="AR484" s="192"/>
      <c r="AS484" s="193"/>
      <c r="AT484" s="187"/>
      <c r="AU484" s="191"/>
      <c r="AV484" s="189"/>
      <c r="AW484" s="190"/>
      <c r="AX484" s="187"/>
      <c r="AY484" s="191"/>
      <c r="AZ484" s="189"/>
      <c r="BA484" s="190"/>
      <c r="BB484" s="187"/>
      <c r="BC484" s="191"/>
      <c r="BD484" s="189"/>
      <c r="BE484" s="187"/>
      <c r="BF484" s="164"/>
      <c r="BG484" s="165"/>
      <c r="BI484" s="139" t="s">
        <v>26</v>
      </c>
      <c r="BJ484" s="123">
        <f t="shared" si="1537"/>
        <v>0.10665901262916189</v>
      </c>
      <c r="BK484" s="124">
        <f t="shared" si="1538"/>
        <v>9.7045734813146753E-2</v>
      </c>
      <c r="BL484" s="125">
        <f t="shared" si="1510"/>
        <v>4.6613088404133182E-2</v>
      </c>
      <c r="BM484" s="126">
        <f t="shared" si="1511"/>
        <v>5.0345825961074474E-2</v>
      </c>
      <c r="BN484" s="123">
        <f t="shared" si="1512"/>
        <v>7.8300803673938005E-2</v>
      </c>
      <c r="BO484" s="124">
        <f t="shared" si="1513"/>
        <v>5.694064661412257E-2</v>
      </c>
      <c r="BP484" s="125">
        <f t="shared" si="1514"/>
        <v>0.13777267508610791</v>
      </c>
      <c r="BQ484" s="126">
        <f t="shared" si="1515"/>
        <v>0.11956463460404268</v>
      </c>
      <c r="BR484" s="123">
        <f t="shared" si="1516"/>
        <v>2.0665901262916189E-2</v>
      </c>
      <c r="BS484" s="124">
        <f t="shared" si="1517"/>
        <v>2.1017639804836202E-2</v>
      </c>
      <c r="BT484" s="125">
        <f t="shared" si="1518"/>
        <v>5.2238805970149252E-2</v>
      </c>
      <c r="BU484" s="123">
        <f t="shared" si="1519"/>
        <v>7.8762532840062197E-2</v>
      </c>
      <c r="BV484" s="127">
        <f t="shared" si="1520"/>
        <v>0.10109070034443168</v>
      </c>
      <c r="BW484" s="128">
        <f t="shared" si="1521"/>
        <v>0.11103962254034636</v>
      </c>
      <c r="BX484" s="123">
        <f t="shared" si="1522"/>
        <v>6.9230769230769235E-2</v>
      </c>
      <c r="BY484" s="124">
        <f t="shared" si="1523"/>
        <v>5.8817221596697229E-2</v>
      </c>
      <c r="BZ484" s="125">
        <f t="shared" si="1524"/>
        <v>8.7083811710677389E-2</v>
      </c>
      <c r="CA484" s="126">
        <f t="shared" si="1525"/>
        <v>7.5920862152163426E-2</v>
      </c>
      <c r="CB484" s="123">
        <f t="shared" si="1526"/>
        <v>1.5327210103329506E-2</v>
      </c>
      <c r="CC484" s="124">
        <f t="shared" si="1527"/>
        <v>2.310868049970511E-2</v>
      </c>
      <c r="CD484" s="125">
        <f t="shared" si="1528"/>
        <v>5.7921928817451208E-2</v>
      </c>
      <c r="CE484" s="126">
        <f t="shared" si="1529"/>
        <v>0.10868049970510965</v>
      </c>
      <c r="CF484" s="123">
        <f t="shared" si="1530"/>
        <v>5.9012629161882893E-2</v>
      </c>
      <c r="CG484" s="124">
        <f t="shared" si="1531"/>
        <v>3.5279609672403622E-2</v>
      </c>
      <c r="CH484" s="125">
        <f t="shared" si="1532"/>
        <v>0.16808266360505167</v>
      </c>
      <c r="CI484" s="123">
        <f t="shared" si="1533"/>
        <v>0.16347648919628974</v>
      </c>
      <c r="CJ484" s="129">
        <f t="shared" ref="CJ484" si="1561">AB484/AB498</f>
        <v>3.9918604544579593E-2</v>
      </c>
      <c r="CK484" s="130">
        <f t="shared" ref="CK484" si="1562">AC484/AC498</f>
        <v>4.2835586770140259E-2</v>
      </c>
    </row>
    <row r="485" spans="1:89" ht="14.4" thickTop="1" thickBot="1" x14ac:dyDescent="0.3">
      <c r="A485" s="131" t="s">
        <v>27</v>
      </c>
      <c r="B485" s="197">
        <v>1526</v>
      </c>
      <c r="C485" s="181">
        <v>1655</v>
      </c>
      <c r="D485" s="182">
        <v>794</v>
      </c>
      <c r="E485" s="183">
        <v>751</v>
      </c>
      <c r="F485" s="180">
        <v>1055</v>
      </c>
      <c r="G485" s="184">
        <v>1136</v>
      </c>
      <c r="H485" s="182">
        <v>2174</v>
      </c>
      <c r="I485" s="183">
        <v>2343</v>
      </c>
      <c r="J485" s="180">
        <v>457</v>
      </c>
      <c r="K485" s="181">
        <v>345</v>
      </c>
      <c r="L485" s="182">
        <v>1234</v>
      </c>
      <c r="M485" s="180">
        <v>1165</v>
      </c>
      <c r="N485" s="185">
        <v>1897</v>
      </c>
      <c r="O485" s="198">
        <v>1799</v>
      </c>
      <c r="P485" s="180">
        <v>1457</v>
      </c>
      <c r="Q485" s="181">
        <v>1025</v>
      </c>
      <c r="R485" s="182">
        <v>1464</v>
      </c>
      <c r="S485" s="183">
        <v>1527</v>
      </c>
      <c r="T485" s="180">
        <v>429</v>
      </c>
      <c r="U485" s="184">
        <v>314</v>
      </c>
      <c r="V485" s="182">
        <v>1273</v>
      </c>
      <c r="W485" s="199">
        <v>1634</v>
      </c>
      <c r="X485" s="180">
        <v>1081</v>
      </c>
      <c r="Y485" s="184">
        <v>637</v>
      </c>
      <c r="Z485" s="182">
        <v>2685</v>
      </c>
      <c r="AA485" s="180">
        <v>3190</v>
      </c>
      <c r="AB485" s="162">
        <f t="shared" si="1506"/>
        <v>17526</v>
      </c>
      <c r="AC485" s="165">
        <f t="shared" si="1536"/>
        <v>17521</v>
      </c>
      <c r="AE485" s="251" t="s">
        <v>13</v>
      </c>
      <c r="AF485" s="14">
        <f t="shared" ref="AF485:BG485" si="1563">SUM(AF482:AF484)</f>
        <v>4559</v>
      </c>
      <c r="AG485" s="1">
        <f t="shared" si="1563"/>
        <v>9826</v>
      </c>
      <c r="AH485" s="14">
        <f t="shared" si="1563"/>
        <v>3329</v>
      </c>
      <c r="AI485" s="1">
        <f t="shared" si="1563"/>
        <v>3372</v>
      </c>
      <c r="AJ485" s="14">
        <f t="shared" si="1563"/>
        <v>3304</v>
      </c>
      <c r="AK485" s="1">
        <f t="shared" si="1563"/>
        <v>6440</v>
      </c>
      <c r="AL485" s="14">
        <f t="shared" si="1563"/>
        <v>6416</v>
      </c>
      <c r="AM485" s="1">
        <f t="shared" si="1563"/>
        <v>11286</v>
      </c>
      <c r="AN485" s="14">
        <f t="shared" si="1563"/>
        <v>2451</v>
      </c>
      <c r="AO485" s="1">
        <f t="shared" si="1563"/>
        <v>724</v>
      </c>
      <c r="AP485" s="14">
        <f t="shared" si="1563"/>
        <v>8302</v>
      </c>
      <c r="AQ485" s="1">
        <f t="shared" si="1563"/>
        <v>2338</v>
      </c>
      <c r="AR485" s="14">
        <f t="shared" si="1563"/>
        <v>10260</v>
      </c>
      <c r="AS485" s="1">
        <f t="shared" si="1563"/>
        <v>6185</v>
      </c>
      <c r="AT485" s="14">
        <f t="shared" si="1563"/>
        <v>5547</v>
      </c>
      <c r="AU485" s="1">
        <f t="shared" si="1563"/>
        <v>4595</v>
      </c>
      <c r="AV485" s="14">
        <f t="shared" si="1563"/>
        <v>4975</v>
      </c>
      <c r="AW485" s="1">
        <f t="shared" si="1563"/>
        <v>7613</v>
      </c>
      <c r="AX485" s="14">
        <f t="shared" si="1563"/>
        <v>3895</v>
      </c>
      <c r="AY485" s="1">
        <f t="shared" si="1563"/>
        <v>741</v>
      </c>
      <c r="AZ485" s="14">
        <f t="shared" si="1563"/>
        <v>8180</v>
      </c>
      <c r="BA485" s="1">
        <f t="shared" si="1563"/>
        <v>4983</v>
      </c>
      <c r="BB485" s="14">
        <f t="shared" si="1563"/>
        <v>5989</v>
      </c>
      <c r="BC485" s="1">
        <f t="shared" si="1563"/>
        <v>2007</v>
      </c>
      <c r="BD485" s="14">
        <f t="shared" si="1563"/>
        <v>8472</v>
      </c>
      <c r="BE485" s="1">
        <f t="shared" si="1563"/>
        <v>12262</v>
      </c>
      <c r="BF485" s="166">
        <f t="shared" si="1563"/>
        <v>75679</v>
      </c>
      <c r="BG485" s="167">
        <f t="shared" si="1563"/>
        <v>72372</v>
      </c>
      <c r="BI485" s="131" t="s">
        <v>27</v>
      </c>
      <c r="BJ485" s="123">
        <f t="shared" si="1537"/>
        <v>8.7070637909391763E-2</v>
      </c>
      <c r="BK485" s="124">
        <f t="shared" si="1538"/>
        <v>9.4458078876776444E-2</v>
      </c>
      <c r="BL485" s="125">
        <f t="shared" si="1510"/>
        <v>4.5304119593746431E-2</v>
      </c>
      <c r="BM485" s="126">
        <f t="shared" si="1511"/>
        <v>4.2862850293932997E-2</v>
      </c>
      <c r="BN485" s="123">
        <f t="shared" si="1512"/>
        <v>6.0196279812849481E-2</v>
      </c>
      <c r="BO485" s="124">
        <f t="shared" si="1513"/>
        <v>6.4836481935962559E-2</v>
      </c>
      <c r="BP485" s="125">
        <f t="shared" si="1514"/>
        <v>0.12404427707406139</v>
      </c>
      <c r="BQ485" s="126">
        <f t="shared" si="1515"/>
        <v>0.13372524399292277</v>
      </c>
      <c r="BR485" s="123">
        <f t="shared" si="1516"/>
        <v>2.6075544904712998E-2</v>
      </c>
      <c r="BS485" s="124">
        <f t="shared" si="1517"/>
        <v>1.9690656925974544E-2</v>
      </c>
      <c r="BT485" s="125">
        <f t="shared" si="1518"/>
        <v>7.0409677051238156E-2</v>
      </c>
      <c r="BU485" s="123">
        <f t="shared" si="1519"/>
        <v>6.6491638605102446E-2</v>
      </c>
      <c r="BV485" s="127">
        <f t="shared" si="1520"/>
        <v>0.10823918749286773</v>
      </c>
      <c r="BW485" s="128">
        <f t="shared" si="1521"/>
        <v>0.10267678785457451</v>
      </c>
      <c r="BX485" s="123">
        <f t="shared" si="1522"/>
        <v>8.3133630035376008E-2</v>
      </c>
      <c r="BY485" s="124">
        <f t="shared" si="1523"/>
        <v>5.8501227098909876E-2</v>
      </c>
      <c r="BZ485" s="125">
        <f t="shared" si="1524"/>
        <v>8.353303663129065E-2</v>
      </c>
      <c r="CA485" s="126">
        <f t="shared" si="1525"/>
        <v>8.7152559785400374E-2</v>
      </c>
      <c r="CB485" s="123">
        <f t="shared" si="1526"/>
        <v>2.4477918521054434E-2</v>
      </c>
      <c r="CC485" s="124">
        <f t="shared" si="1527"/>
        <v>1.7921351521031904E-2</v>
      </c>
      <c r="CD485" s="125">
        <f t="shared" si="1528"/>
        <v>7.2634942371334013E-2</v>
      </c>
      <c r="CE485" s="126">
        <f t="shared" si="1529"/>
        <v>9.3259517150847557E-2</v>
      </c>
      <c r="CF485" s="123">
        <f t="shared" si="1530"/>
        <v>6.1679790026246718E-2</v>
      </c>
      <c r="CG485" s="124">
        <f t="shared" si="1531"/>
        <v>3.6356372353176188E-2</v>
      </c>
      <c r="CH485" s="125">
        <f t="shared" si="1532"/>
        <v>0.15320095857583019</v>
      </c>
      <c r="CI485" s="123">
        <f t="shared" si="1533"/>
        <v>0.18206723360538782</v>
      </c>
      <c r="CJ485" s="129">
        <f t="shared" ref="CJ485" si="1564">AB485/AB498</f>
        <v>4.0161507649156256E-2</v>
      </c>
      <c r="CK485" s="130">
        <f t="shared" ref="CK485" si="1565">AC485/AC498</f>
        <v>4.0240325762673716E-2</v>
      </c>
    </row>
    <row r="486" spans="1:89" ht="13.8" thickTop="1" x14ac:dyDescent="0.25">
      <c r="A486" s="139" t="s">
        <v>28</v>
      </c>
      <c r="B486" s="194">
        <v>1493</v>
      </c>
      <c r="C486" s="188">
        <v>2467</v>
      </c>
      <c r="D486" s="189">
        <v>935</v>
      </c>
      <c r="E486" s="190">
        <v>928</v>
      </c>
      <c r="F486" s="187">
        <v>1156</v>
      </c>
      <c r="G486" s="191">
        <v>1491</v>
      </c>
      <c r="H486" s="189">
        <v>2153</v>
      </c>
      <c r="I486" s="190">
        <v>2931</v>
      </c>
      <c r="J486" s="187">
        <v>529</v>
      </c>
      <c r="K486" s="188">
        <v>294</v>
      </c>
      <c r="L486" s="189">
        <v>1945</v>
      </c>
      <c r="M486" s="187">
        <v>1011</v>
      </c>
      <c r="N486" s="192">
        <v>2589</v>
      </c>
      <c r="O486" s="195">
        <v>1744</v>
      </c>
      <c r="P486" s="187">
        <v>1616</v>
      </c>
      <c r="Q486" s="188">
        <v>1159</v>
      </c>
      <c r="R486" s="189">
        <v>1623</v>
      </c>
      <c r="S486" s="190">
        <v>1947</v>
      </c>
      <c r="T486" s="187">
        <v>647</v>
      </c>
      <c r="U486" s="191">
        <v>279</v>
      </c>
      <c r="V486" s="189">
        <v>2011</v>
      </c>
      <c r="W486" s="196">
        <v>1505</v>
      </c>
      <c r="X486" s="187">
        <v>1503</v>
      </c>
      <c r="Y486" s="191">
        <v>461</v>
      </c>
      <c r="Z486" s="189">
        <v>2833</v>
      </c>
      <c r="AA486" s="187">
        <v>3320</v>
      </c>
      <c r="AB486" s="162">
        <f t="shared" si="1506"/>
        <v>21033</v>
      </c>
      <c r="AC486" s="165">
        <f t="shared" si="1536"/>
        <v>19537</v>
      </c>
      <c r="BI486" s="139" t="s">
        <v>28</v>
      </c>
      <c r="BJ486" s="123">
        <f t="shared" si="1537"/>
        <v>7.0983692293063283E-2</v>
      </c>
      <c r="BK486" s="124">
        <f t="shared" si="1538"/>
        <v>0.12627322516251216</v>
      </c>
      <c r="BL486" s="125">
        <f t="shared" si="1510"/>
        <v>4.4453953311462936E-2</v>
      </c>
      <c r="BM486" s="126">
        <f t="shared" si="1511"/>
        <v>4.7499616113016327E-2</v>
      </c>
      <c r="BN486" s="123">
        <f t="shared" si="1512"/>
        <v>5.4961251366899631E-2</v>
      </c>
      <c r="BO486" s="124">
        <f t="shared" si="1513"/>
        <v>7.6316732353994984E-2</v>
      </c>
      <c r="BP486" s="125">
        <f t="shared" si="1514"/>
        <v>0.10236295345409595</v>
      </c>
      <c r="BQ486" s="126">
        <f t="shared" si="1515"/>
        <v>0.15002303321902033</v>
      </c>
      <c r="BR486" s="123">
        <f t="shared" si="1516"/>
        <v>2.5150953263918602E-2</v>
      </c>
      <c r="BS486" s="124">
        <f t="shared" si="1517"/>
        <v>1.5048369759942674E-2</v>
      </c>
      <c r="BT486" s="125">
        <f t="shared" si="1518"/>
        <v>9.2473731754861413E-2</v>
      </c>
      <c r="BU486" s="123">
        <f t="shared" si="1519"/>
        <v>5.1747965398986538E-2</v>
      </c>
      <c r="BV486" s="127">
        <f t="shared" si="1520"/>
        <v>0.1230922835544145</v>
      </c>
      <c r="BW486" s="128">
        <f t="shared" si="1521"/>
        <v>8.9266519936530689E-2</v>
      </c>
      <c r="BX486" s="123">
        <f t="shared" si="1522"/>
        <v>7.6831645509437552E-2</v>
      </c>
      <c r="BY486" s="124">
        <f t="shared" si="1523"/>
        <v>5.9323335210114139E-2</v>
      </c>
      <c r="BZ486" s="125">
        <f t="shared" si="1524"/>
        <v>7.7164455855084871E-2</v>
      </c>
      <c r="CA486" s="126">
        <f t="shared" si="1525"/>
        <v>9.9657060961253013E-2</v>
      </c>
      <c r="CB486" s="123">
        <f t="shared" si="1526"/>
        <v>3.0761184804830505E-2</v>
      </c>
      <c r="CC486" s="124">
        <f t="shared" si="1527"/>
        <v>1.4280595792598659E-2</v>
      </c>
      <c r="CD486" s="125">
        <f t="shared" si="1528"/>
        <v>9.5611657870964678E-2</v>
      </c>
      <c r="CE486" s="126">
        <f t="shared" si="1529"/>
        <v>7.7033321390182735E-2</v>
      </c>
      <c r="CF486" s="123">
        <f t="shared" si="1530"/>
        <v>7.1459135643988023E-2</v>
      </c>
      <c r="CG486" s="124">
        <f t="shared" si="1531"/>
        <v>2.3596253263039362E-2</v>
      </c>
      <c r="CH486" s="125">
        <f t="shared" si="1532"/>
        <v>0.13469310131697809</v>
      </c>
      <c r="CI486" s="123">
        <f t="shared" si="1533"/>
        <v>0.16993397143880842</v>
      </c>
      <c r="CJ486" s="129">
        <f t="shared" ref="CJ486" si="1566">AB486/AB498</f>
        <v>4.8197933948687863E-2</v>
      </c>
      <c r="CK486" s="130">
        <f t="shared" ref="CK486" si="1567">AC486/AC498</f>
        <v>4.4870455135286591E-2</v>
      </c>
    </row>
    <row r="487" spans="1:89" x14ac:dyDescent="0.25">
      <c r="A487" s="131" t="s">
        <v>29</v>
      </c>
      <c r="B487" s="197">
        <v>1872</v>
      </c>
      <c r="C487" s="181">
        <v>3216</v>
      </c>
      <c r="D487" s="182">
        <v>1366</v>
      </c>
      <c r="E487" s="183">
        <v>1239</v>
      </c>
      <c r="F487" s="180">
        <v>1570</v>
      </c>
      <c r="G487" s="184">
        <v>2336</v>
      </c>
      <c r="H487" s="182">
        <v>2566</v>
      </c>
      <c r="I487" s="183">
        <v>4089</v>
      </c>
      <c r="J487" s="180">
        <v>860</v>
      </c>
      <c r="K487" s="181">
        <v>320</v>
      </c>
      <c r="L487" s="182">
        <v>3080</v>
      </c>
      <c r="M487" s="180">
        <v>1035</v>
      </c>
      <c r="N487" s="185">
        <v>3495</v>
      </c>
      <c r="O487" s="198">
        <v>2276</v>
      </c>
      <c r="P487" s="180">
        <v>2101</v>
      </c>
      <c r="Q487" s="181">
        <v>1332</v>
      </c>
      <c r="R487" s="182">
        <v>2002</v>
      </c>
      <c r="S487" s="183">
        <v>2458</v>
      </c>
      <c r="T487" s="180">
        <v>1326</v>
      </c>
      <c r="U487" s="184">
        <v>251</v>
      </c>
      <c r="V487" s="182">
        <v>2978</v>
      </c>
      <c r="W487" s="199">
        <v>1883</v>
      </c>
      <c r="X487" s="180">
        <v>2036</v>
      </c>
      <c r="Y487" s="184">
        <v>652</v>
      </c>
      <c r="Z487" s="182">
        <v>3439</v>
      </c>
      <c r="AA487" s="180">
        <v>4431</v>
      </c>
      <c r="AB487" s="162">
        <f t="shared" si="1506"/>
        <v>28691</v>
      </c>
      <c r="AC487" s="165">
        <f t="shared" si="1536"/>
        <v>25518</v>
      </c>
      <c r="BI487" s="131" t="s">
        <v>29</v>
      </c>
      <c r="BJ487" s="123">
        <f t="shared" si="1537"/>
        <v>6.5246941549614856E-2</v>
      </c>
      <c r="BK487" s="124">
        <f t="shared" si="1538"/>
        <v>0.12602868563367034</v>
      </c>
      <c r="BL487" s="125">
        <f t="shared" si="1510"/>
        <v>4.7610749015370671E-2</v>
      </c>
      <c r="BM487" s="126">
        <f t="shared" si="1511"/>
        <v>4.8553961909240537E-2</v>
      </c>
      <c r="BN487" s="123">
        <f t="shared" si="1512"/>
        <v>5.4720992645777421E-2</v>
      </c>
      <c r="BO487" s="124">
        <f t="shared" si="1513"/>
        <v>9.1543224390626218E-2</v>
      </c>
      <c r="BP487" s="125">
        <f t="shared" si="1514"/>
        <v>8.943571154717507E-2</v>
      </c>
      <c r="BQ487" s="126">
        <f t="shared" si="1515"/>
        <v>0.1602398307077357</v>
      </c>
      <c r="BR487" s="123">
        <f t="shared" si="1516"/>
        <v>2.9974556481126485E-2</v>
      </c>
      <c r="BS487" s="124">
        <f t="shared" si="1517"/>
        <v>1.2540167724743319E-2</v>
      </c>
      <c r="BT487" s="125">
        <f t="shared" si="1518"/>
        <v>0.10735073716496463</v>
      </c>
      <c r="BU487" s="123">
        <f t="shared" si="1519"/>
        <v>4.0559604984716668E-2</v>
      </c>
      <c r="BV487" s="127">
        <f t="shared" si="1520"/>
        <v>0.12181520337388031</v>
      </c>
      <c r="BW487" s="128">
        <f t="shared" si="1521"/>
        <v>8.9191942942236854E-2</v>
      </c>
      <c r="BX487" s="123">
        <f t="shared" si="1522"/>
        <v>7.322853856610087E-2</v>
      </c>
      <c r="BY487" s="124">
        <f t="shared" si="1523"/>
        <v>5.2198448154244063E-2</v>
      </c>
      <c r="BZ487" s="125">
        <f t="shared" si="1524"/>
        <v>6.9777979157226999E-2</v>
      </c>
      <c r="CA487" s="126">
        <f t="shared" si="1525"/>
        <v>9.6324163335684609E-2</v>
      </c>
      <c r="CB487" s="123">
        <f t="shared" si="1526"/>
        <v>4.6216583597643864E-2</v>
      </c>
      <c r="CC487" s="124">
        <f t="shared" si="1527"/>
        <v>9.8361940590955405E-3</v>
      </c>
      <c r="CD487" s="125">
        <f t="shared" si="1528"/>
        <v>0.10379561534976126</v>
      </c>
      <c r="CE487" s="126">
        <f t="shared" si="1529"/>
        <v>7.3791049455286459E-2</v>
      </c>
      <c r="CF487" s="123">
        <f t="shared" si="1530"/>
        <v>7.0963019762294799E-2</v>
      </c>
      <c r="CG487" s="124">
        <f t="shared" si="1531"/>
        <v>2.5550591739164512E-2</v>
      </c>
      <c r="CH487" s="125">
        <f t="shared" si="1532"/>
        <v>0.11986337178906277</v>
      </c>
      <c r="CI487" s="123">
        <f t="shared" si="1533"/>
        <v>0.17364213496355513</v>
      </c>
      <c r="CJ487" s="129">
        <f t="shared" ref="CJ487" si="1568">AB487/AB498</f>
        <v>6.5746537484990417E-2</v>
      </c>
      <c r="CK487" s="130">
        <f t="shared" ref="CK487" si="1569">AC487/AC498</f>
        <v>5.8606964945602871E-2</v>
      </c>
    </row>
    <row r="488" spans="1:89" x14ac:dyDescent="0.25">
      <c r="A488" s="139" t="s">
        <v>30</v>
      </c>
      <c r="B488" s="280">
        <v>2165</v>
      </c>
      <c r="C488" s="267">
        <v>4213</v>
      </c>
      <c r="D488" s="268">
        <v>1815</v>
      </c>
      <c r="E488" s="269">
        <v>1496</v>
      </c>
      <c r="F488" s="266">
        <v>1765</v>
      </c>
      <c r="G488" s="270">
        <v>2921</v>
      </c>
      <c r="H488" s="268">
        <v>3309</v>
      </c>
      <c r="I488" s="269">
        <v>4990</v>
      </c>
      <c r="J488" s="266">
        <v>1426</v>
      </c>
      <c r="K488" s="267">
        <v>358</v>
      </c>
      <c r="L488" s="268">
        <v>4036</v>
      </c>
      <c r="M488" s="266">
        <v>1189</v>
      </c>
      <c r="N488" s="271">
        <v>5165</v>
      </c>
      <c r="O488" s="281">
        <v>3016</v>
      </c>
      <c r="P488" s="266">
        <v>2827</v>
      </c>
      <c r="Q488" s="267">
        <v>2069</v>
      </c>
      <c r="R488" s="268">
        <v>2460</v>
      </c>
      <c r="S488" s="269">
        <v>3702</v>
      </c>
      <c r="T488" s="266">
        <v>1971</v>
      </c>
      <c r="U488" s="270">
        <v>340</v>
      </c>
      <c r="V488" s="268">
        <v>4015</v>
      </c>
      <c r="W488" s="282">
        <v>2412</v>
      </c>
      <c r="X488" s="266">
        <v>2957</v>
      </c>
      <c r="Y488" s="270">
        <v>961</v>
      </c>
      <c r="Z488" s="268">
        <v>4016</v>
      </c>
      <c r="AA488" s="266">
        <v>5733</v>
      </c>
      <c r="AB488" s="162">
        <f t="shared" si="1506"/>
        <v>37927</v>
      </c>
      <c r="AC488" s="165">
        <f t="shared" si="1536"/>
        <v>33400</v>
      </c>
      <c r="BI488" s="139" t="s">
        <v>30</v>
      </c>
      <c r="BJ488" s="123">
        <f t="shared" si="1537"/>
        <v>5.7083344319350332E-2</v>
      </c>
      <c r="BK488" s="124">
        <f t="shared" si="1538"/>
        <v>0.12613772455089819</v>
      </c>
      <c r="BL488" s="125">
        <f t="shared" si="1510"/>
        <v>4.7855090041395314E-2</v>
      </c>
      <c r="BM488" s="126">
        <f t="shared" si="1511"/>
        <v>4.4790419161676649E-2</v>
      </c>
      <c r="BN488" s="123">
        <f t="shared" si="1512"/>
        <v>4.6536768001687455E-2</v>
      </c>
      <c r="BO488" s="124">
        <f t="shared" si="1513"/>
        <v>8.745508982035928E-2</v>
      </c>
      <c r="BP488" s="125">
        <f t="shared" si="1514"/>
        <v>8.7246552587866164E-2</v>
      </c>
      <c r="BQ488" s="126">
        <f t="shared" si="1515"/>
        <v>0.14940119760479043</v>
      </c>
      <c r="BR488" s="123">
        <f t="shared" si="1516"/>
        <v>3.7598544572468161E-2</v>
      </c>
      <c r="BS488" s="124">
        <f t="shared" si="1517"/>
        <v>1.0718562874251497E-2</v>
      </c>
      <c r="BT488" s="125">
        <f t="shared" si="1518"/>
        <v>0.10641495504521845</v>
      </c>
      <c r="BU488" s="123">
        <f t="shared" si="1519"/>
        <v>3.5598802395209579E-2</v>
      </c>
      <c r="BV488" s="127">
        <f t="shared" si="1520"/>
        <v>0.13618266670182191</v>
      </c>
      <c r="BW488" s="128">
        <f t="shared" si="1521"/>
        <v>9.0299401197604795E-2</v>
      </c>
      <c r="BX488" s="123">
        <f t="shared" si="1522"/>
        <v>7.4537928125082392E-2</v>
      </c>
      <c r="BY488" s="124">
        <f t="shared" si="1523"/>
        <v>6.1946107784431138E-2</v>
      </c>
      <c r="BZ488" s="125">
        <f t="shared" si="1524"/>
        <v>6.4861444353626702E-2</v>
      </c>
      <c r="CA488" s="126">
        <f t="shared" si="1525"/>
        <v>0.11083832335329341</v>
      </c>
      <c r="CB488" s="123">
        <f t="shared" si="1526"/>
        <v>5.1968254805283838E-2</v>
      </c>
      <c r="CC488" s="124">
        <f t="shared" si="1527"/>
        <v>1.0179640718562874E-2</v>
      </c>
      <c r="CD488" s="125">
        <f t="shared" si="1528"/>
        <v>0.10586125978854115</v>
      </c>
      <c r="CE488" s="126">
        <f t="shared" si="1529"/>
        <v>7.2215568862275453E-2</v>
      </c>
      <c r="CF488" s="123">
        <f t="shared" si="1530"/>
        <v>7.7965565428322836E-2</v>
      </c>
      <c r="CG488" s="124">
        <f t="shared" si="1531"/>
        <v>2.8772455089820358E-2</v>
      </c>
      <c r="CH488" s="125">
        <f t="shared" si="1532"/>
        <v>0.1058876262293353</v>
      </c>
      <c r="CI488" s="123">
        <f t="shared" si="1533"/>
        <v>0.17164670658682635</v>
      </c>
      <c r="CJ488" s="129">
        <f t="shared" ref="CJ488" si="1570">AB488/AB498</f>
        <v>8.6911189125273833E-2</v>
      </c>
      <c r="CK488" s="130">
        <f t="shared" ref="CK488" si="1571">AC488/AC498</f>
        <v>7.6709484645471268E-2</v>
      </c>
    </row>
    <row r="489" spans="1:89" x14ac:dyDescent="0.25">
      <c r="A489" s="131" t="s">
        <v>31</v>
      </c>
      <c r="B489" s="283">
        <v>2394</v>
      </c>
      <c r="C489" s="274">
        <v>5613</v>
      </c>
      <c r="D489" s="275">
        <v>1514</v>
      </c>
      <c r="E489" s="276">
        <v>1876</v>
      </c>
      <c r="F489" s="273">
        <v>1539</v>
      </c>
      <c r="G489" s="277">
        <v>3519</v>
      </c>
      <c r="H489" s="275">
        <v>3107</v>
      </c>
      <c r="I489" s="276">
        <v>6296</v>
      </c>
      <c r="J489" s="273">
        <v>1025</v>
      </c>
      <c r="K489" s="274">
        <v>366</v>
      </c>
      <c r="L489" s="275">
        <v>4266</v>
      </c>
      <c r="M489" s="273">
        <v>1149</v>
      </c>
      <c r="N489" s="278">
        <v>5095</v>
      </c>
      <c r="O489" s="284">
        <v>3169</v>
      </c>
      <c r="P489" s="273">
        <v>2720</v>
      </c>
      <c r="Q489" s="274">
        <v>2526</v>
      </c>
      <c r="R489" s="275">
        <v>2515</v>
      </c>
      <c r="S489" s="276">
        <v>3911</v>
      </c>
      <c r="T489" s="273">
        <v>1924</v>
      </c>
      <c r="U489" s="277">
        <v>401</v>
      </c>
      <c r="V489" s="275">
        <v>4165</v>
      </c>
      <c r="W489" s="285">
        <v>2571</v>
      </c>
      <c r="X489" s="273">
        <v>3032</v>
      </c>
      <c r="Y489" s="277">
        <v>1046</v>
      </c>
      <c r="Z489" s="275">
        <v>4456</v>
      </c>
      <c r="AA489" s="273">
        <v>6529</v>
      </c>
      <c r="AB489" s="162">
        <f t="shared" si="1506"/>
        <v>37752</v>
      </c>
      <c r="AC489" s="165">
        <f t="shared" si="1536"/>
        <v>38972</v>
      </c>
      <c r="BI489" s="131" t="s">
        <v>31</v>
      </c>
      <c r="BJ489" s="123">
        <f t="shared" si="1537"/>
        <v>6.3413858868404324E-2</v>
      </c>
      <c r="BK489" s="124">
        <f t="shared" si="1538"/>
        <v>0.14402648055013856</v>
      </c>
      <c r="BL489" s="125">
        <f t="shared" si="1510"/>
        <v>4.0103835558381012E-2</v>
      </c>
      <c r="BM489" s="126">
        <f t="shared" si="1511"/>
        <v>4.81371240890896E-2</v>
      </c>
      <c r="BN489" s="123">
        <f t="shared" si="1512"/>
        <v>4.0766052129688493E-2</v>
      </c>
      <c r="BO489" s="124">
        <f t="shared" si="1513"/>
        <v>9.0295596838756029E-2</v>
      </c>
      <c r="BP489" s="125">
        <f t="shared" si="1514"/>
        <v>8.2300275482093663E-2</v>
      </c>
      <c r="BQ489" s="126">
        <f t="shared" si="1515"/>
        <v>0.16155188340346915</v>
      </c>
      <c r="BR489" s="123">
        <f t="shared" si="1516"/>
        <v>2.7150879423606698E-2</v>
      </c>
      <c r="BS489" s="124">
        <f t="shared" si="1517"/>
        <v>9.3913578979780352E-3</v>
      </c>
      <c r="BT489" s="125">
        <f t="shared" si="1518"/>
        <v>0.11300063572790846</v>
      </c>
      <c r="BU489" s="123">
        <f t="shared" si="1519"/>
        <v>2.9482705532176946E-2</v>
      </c>
      <c r="BV489" s="127">
        <f t="shared" si="1520"/>
        <v>0.13495973723246452</v>
      </c>
      <c r="BW489" s="128">
        <f t="shared" si="1521"/>
        <v>8.1314790105716919E-2</v>
      </c>
      <c r="BX489" s="123">
        <f t="shared" si="1522"/>
        <v>7.2049162958253865E-2</v>
      </c>
      <c r="BY489" s="124">
        <f t="shared" si="1523"/>
        <v>6.4815765164733655E-2</v>
      </c>
      <c r="BZ489" s="125">
        <f t="shared" si="1524"/>
        <v>6.6618987073532532E-2</v>
      </c>
      <c r="CA489" s="126">
        <f t="shared" si="1525"/>
        <v>0.10035410037975982</v>
      </c>
      <c r="CB489" s="123">
        <f t="shared" si="1526"/>
        <v>5.0964187327823693E-2</v>
      </c>
      <c r="CC489" s="124">
        <f t="shared" si="1527"/>
        <v>1.0289438571281947E-2</v>
      </c>
      <c r="CD489" s="125">
        <f t="shared" si="1528"/>
        <v>0.11032528077982623</v>
      </c>
      <c r="CE489" s="126">
        <f t="shared" si="1529"/>
        <v>6.5970440316124396E-2</v>
      </c>
      <c r="CF489" s="123">
        <f t="shared" si="1530"/>
        <v>8.0313625768171221E-2</v>
      </c>
      <c r="CG489" s="124">
        <f t="shared" si="1531"/>
        <v>2.6839782407882581E-2</v>
      </c>
      <c r="CH489" s="125">
        <f t="shared" si="1532"/>
        <v>0.1180334816698453</v>
      </c>
      <c r="CI489" s="123">
        <f t="shared" si="1533"/>
        <v>0.16753053474289234</v>
      </c>
      <c r="CJ489" s="129">
        <f t="shared" ref="CJ489" si="1572">AB489/AB498</f>
        <v>8.6510169848850099E-2</v>
      </c>
      <c r="CK489" s="130">
        <f t="shared" ref="CK489" si="1573">AC489/AC498</f>
        <v>8.9506647772554085E-2</v>
      </c>
    </row>
    <row r="490" spans="1:89" x14ac:dyDescent="0.25">
      <c r="A490" s="139" t="s">
        <v>32</v>
      </c>
      <c r="B490" s="194">
        <v>2567</v>
      </c>
      <c r="C490" s="188">
        <v>4665</v>
      </c>
      <c r="D490" s="189">
        <v>1064</v>
      </c>
      <c r="E490" s="190">
        <v>1822</v>
      </c>
      <c r="F490" s="187">
        <v>1029</v>
      </c>
      <c r="G490" s="191">
        <v>3425</v>
      </c>
      <c r="H490" s="189">
        <v>3029</v>
      </c>
      <c r="I490" s="190">
        <v>6276</v>
      </c>
      <c r="J490" s="187">
        <v>705</v>
      </c>
      <c r="K490" s="188">
        <v>322</v>
      </c>
      <c r="L490" s="189">
        <v>3241</v>
      </c>
      <c r="M490" s="187">
        <v>1335</v>
      </c>
      <c r="N490" s="192">
        <v>4472</v>
      </c>
      <c r="O490" s="195">
        <v>3114</v>
      </c>
      <c r="P490" s="187">
        <v>2132</v>
      </c>
      <c r="Q490" s="188">
        <v>2396</v>
      </c>
      <c r="R490" s="189">
        <v>2202</v>
      </c>
      <c r="S490" s="190">
        <v>3173</v>
      </c>
      <c r="T490" s="187">
        <v>1417</v>
      </c>
      <c r="U490" s="191">
        <v>395</v>
      </c>
      <c r="V490" s="189">
        <v>4381</v>
      </c>
      <c r="W490" s="196">
        <v>2345</v>
      </c>
      <c r="X490" s="187">
        <v>2104</v>
      </c>
      <c r="Y490" s="191">
        <v>899</v>
      </c>
      <c r="Z490" s="189">
        <v>3924</v>
      </c>
      <c r="AA490" s="187">
        <v>5471</v>
      </c>
      <c r="AB490" s="162">
        <f t="shared" si="1506"/>
        <v>32267</v>
      </c>
      <c r="AC490" s="165">
        <f t="shared" si="1536"/>
        <v>35638</v>
      </c>
      <c r="BI490" s="139" t="s">
        <v>32</v>
      </c>
      <c r="BJ490" s="123">
        <f t="shared" si="1537"/>
        <v>7.955496327517278E-2</v>
      </c>
      <c r="BK490" s="124">
        <f t="shared" si="1538"/>
        <v>0.13089960154890848</v>
      </c>
      <c r="BL490" s="125">
        <f t="shared" si="1510"/>
        <v>3.2974865962128487E-2</v>
      </c>
      <c r="BM490" s="126">
        <f t="shared" si="1511"/>
        <v>5.1125203434536172E-2</v>
      </c>
      <c r="BN490" s="123">
        <f t="shared" si="1512"/>
        <v>3.1890166423900579E-2</v>
      </c>
      <c r="BO490" s="124">
        <f t="shared" si="1513"/>
        <v>9.6105280879959593E-2</v>
      </c>
      <c r="BP490" s="125">
        <f t="shared" si="1514"/>
        <v>9.3872997179781204E-2</v>
      </c>
      <c r="BQ490" s="126">
        <f t="shared" si="1515"/>
        <v>0.17610415848251865</v>
      </c>
      <c r="BR490" s="123">
        <f t="shared" si="1516"/>
        <v>2.1848947841447919E-2</v>
      </c>
      <c r="BS490" s="124">
        <f t="shared" si="1517"/>
        <v>9.0352993995173689E-3</v>
      </c>
      <c r="BT490" s="125">
        <f t="shared" si="1518"/>
        <v>0.10044317723990455</v>
      </c>
      <c r="BU490" s="123">
        <f t="shared" si="1519"/>
        <v>3.7460014591166733E-2</v>
      </c>
      <c r="BV490" s="127">
        <f t="shared" si="1520"/>
        <v>0.13859360957014907</v>
      </c>
      <c r="BW490" s="128">
        <f t="shared" si="1521"/>
        <v>8.7378640776699032E-2</v>
      </c>
      <c r="BX490" s="123">
        <f t="shared" si="1522"/>
        <v>6.607369758576874E-2</v>
      </c>
      <c r="BY490" s="124">
        <f t="shared" si="1523"/>
        <v>6.7231606711936703E-2</v>
      </c>
      <c r="BZ490" s="125">
        <f t="shared" si="1524"/>
        <v>6.824309666222457E-2</v>
      </c>
      <c r="CA490" s="126">
        <f t="shared" si="1525"/>
        <v>8.9034177002076428E-2</v>
      </c>
      <c r="CB490" s="123">
        <f t="shared" si="1526"/>
        <v>4.3914835590541421E-2</v>
      </c>
      <c r="CC490" s="124">
        <f t="shared" si="1527"/>
        <v>1.1083674729221617E-2</v>
      </c>
      <c r="CD490" s="125">
        <f t="shared" si="1528"/>
        <v>0.13577339077075651</v>
      </c>
      <c r="CE490" s="126">
        <f t="shared" si="1529"/>
        <v>6.5800549974746061E-2</v>
      </c>
      <c r="CF490" s="123">
        <f t="shared" si="1530"/>
        <v>6.5205937955186408E-2</v>
      </c>
      <c r="CG490" s="124">
        <f t="shared" si="1531"/>
        <v>2.5225882484987933E-2</v>
      </c>
      <c r="CH490" s="125">
        <f t="shared" si="1532"/>
        <v>0.12161031394303778</v>
      </c>
      <c r="CI490" s="123">
        <f t="shared" si="1533"/>
        <v>0.15351590998372525</v>
      </c>
      <c r="CJ490" s="129">
        <f t="shared" ref="CJ490" si="1574">AB490/AB498</f>
        <v>7.3941079956369102E-2</v>
      </c>
      <c r="CK490" s="130">
        <f t="shared" ref="CK490" si="1575">AC490/AC498</f>
        <v>8.1849479454949248E-2</v>
      </c>
    </row>
    <row r="491" spans="1:89" x14ac:dyDescent="0.25">
      <c r="A491" s="131" t="s">
        <v>33</v>
      </c>
      <c r="B491" s="197">
        <v>2281</v>
      </c>
      <c r="C491" s="181">
        <v>3269</v>
      </c>
      <c r="D491" s="182">
        <v>814</v>
      </c>
      <c r="E491" s="183">
        <v>1445</v>
      </c>
      <c r="F491" s="180">
        <v>1121</v>
      </c>
      <c r="G491" s="184">
        <v>2192</v>
      </c>
      <c r="H491" s="182">
        <v>2252</v>
      </c>
      <c r="I491" s="183">
        <v>4044</v>
      </c>
      <c r="J491" s="180">
        <v>532</v>
      </c>
      <c r="K491" s="181">
        <v>197</v>
      </c>
      <c r="L491" s="182">
        <v>2058</v>
      </c>
      <c r="M491" s="180">
        <v>1256</v>
      </c>
      <c r="N491" s="185">
        <v>2909</v>
      </c>
      <c r="O491" s="198">
        <v>2672</v>
      </c>
      <c r="P491" s="180">
        <v>1526</v>
      </c>
      <c r="Q491" s="181">
        <v>1976</v>
      </c>
      <c r="R491" s="182">
        <v>1699</v>
      </c>
      <c r="S491" s="183">
        <v>2291</v>
      </c>
      <c r="T491" s="180">
        <v>649</v>
      </c>
      <c r="U491" s="184">
        <v>408</v>
      </c>
      <c r="V491" s="182">
        <v>3327</v>
      </c>
      <c r="W491" s="199">
        <v>2119</v>
      </c>
      <c r="X491" s="180">
        <v>1316</v>
      </c>
      <c r="Y491" s="184">
        <v>793</v>
      </c>
      <c r="Z491" s="182">
        <v>3029</v>
      </c>
      <c r="AA491" s="180">
        <v>3946</v>
      </c>
      <c r="AB491" s="162">
        <f t="shared" si="1506"/>
        <v>23513</v>
      </c>
      <c r="AC491" s="165">
        <f t="shared" si="1536"/>
        <v>26608</v>
      </c>
      <c r="AD491" s="217"/>
      <c r="AE491" s="217"/>
      <c r="AF491" s="217"/>
      <c r="AG491" s="217"/>
      <c r="AH491" s="217"/>
      <c r="AI491" s="217"/>
      <c r="AJ491" s="217"/>
      <c r="AK491" s="217"/>
      <c r="AL491" s="217"/>
      <c r="AM491" s="217"/>
      <c r="AN491" s="217"/>
      <c r="AO491" s="217"/>
      <c r="AP491" s="217"/>
      <c r="AQ491" s="217"/>
      <c r="AR491" s="217"/>
      <c r="AS491" s="217"/>
      <c r="AT491" s="217"/>
      <c r="AU491" s="217"/>
      <c r="AV491" s="217"/>
      <c r="AW491" s="217"/>
      <c r="AX491" s="217"/>
      <c r="AY491" s="217"/>
      <c r="AZ491" s="217"/>
      <c r="BA491" s="217"/>
      <c r="BB491" s="217"/>
      <c r="BC491" s="217"/>
      <c r="BD491" s="217"/>
      <c r="BE491" s="217"/>
      <c r="BF491" s="217"/>
      <c r="BG491" s="217"/>
      <c r="BH491" s="217"/>
      <c r="BI491" s="131" t="s">
        <v>33</v>
      </c>
      <c r="BJ491" s="123">
        <f t="shared" si="1537"/>
        <v>9.7010164589801384E-2</v>
      </c>
      <c r="BK491" s="124">
        <f t="shared" si="1538"/>
        <v>0.12285778713168971</v>
      </c>
      <c r="BL491" s="125">
        <f t="shared" si="1510"/>
        <v>3.4619146854931317E-2</v>
      </c>
      <c r="BM491" s="126">
        <f t="shared" si="1511"/>
        <v>5.430697534576067E-2</v>
      </c>
      <c r="BN491" s="123">
        <f t="shared" si="1512"/>
        <v>4.7675753838302214E-2</v>
      </c>
      <c r="BO491" s="124">
        <f t="shared" si="1513"/>
        <v>8.2381238725195427E-2</v>
      </c>
      <c r="BP491" s="125">
        <f t="shared" si="1514"/>
        <v>9.5776804321013903E-2</v>
      </c>
      <c r="BQ491" s="126">
        <f t="shared" si="1515"/>
        <v>0.15198436560432951</v>
      </c>
      <c r="BR491" s="123">
        <f t="shared" si="1516"/>
        <v>2.2625781482584102E-2</v>
      </c>
      <c r="BS491" s="124">
        <f t="shared" si="1517"/>
        <v>7.4037883343355381E-3</v>
      </c>
      <c r="BT491" s="125">
        <f t="shared" si="1518"/>
        <v>8.7526049419470078E-2</v>
      </c>
      <c r="BU491" s="123">
        <f t="shared" si="1519"/>
        <v>4.7203848466626577E-2</v>
      </c>
      <c r="BV491" s="127">
        <f t="shared" si="1520"/>
        <v>0.12371879385871645</v>
      </c>
      <c r="BW491" s="128">
        <f t="shared" si="1521"/>
        <v>0.10042092603728202</v>
      </c>
      <c r="BX491" s="123">
        <f t="shared" si="1522"/>
        <v>6.4900267936885983E-2</v>
      </c>
      <c r="BY491" s="124">
        <f t="shared" si="1523"/>
        <v>7.4263379434756457E-2</v>
      </c>
      <c r="BZ491" s="125">
        <f t="shared" si="1524"/>
        <v>7.225789988516991E-2</v>
      </c>
      <c r="CA491" s="126">
        <f t="shared" si="1525"/>
        <v>8.6101924233313296E-2</v>
      </c>
      <c r="CB491" s="123">
        <f t="shared" si="1526"/>
        <v>2.7601752222174966E-2</v>
      </c>
      <c r="CC491" s="124">
        <f t="shared" si="1527"/>
        <v>1.5333734215273603E-2</v>
      </c>
      <c r="CD491" s="125">
        <f t="shared" si="1528"/>
        <v>0.14149619359503254</v>
      </c>
      <c r="CE491" s="126">
        <f t="shared" si="1529"/>
        <v>7.9637702946482258E-2</v>
      </c>
      <c r="CF491" s="123">
        <f t="shared" si="1530"/>
        <v>5.5969038404286992E-2</v>
      </c>
      <c r="CG491" s="124">
        <f t="shared" si="1531"/>
        <v>2.9803066746843056E-2</v>
      </c>
      <c r="CH491" s="125">
        <f t="shared" si="1532"/>
        <v>0.12882235359163016</v>
      </c>
      <c r="CI491" s="123">
        <f t="shared" si="1533"/>
        <v>0.14830126277811184</v>
      </c>
      <c r="CJ491" s="129">
        <f t="shared" ref="CJ491" si="1576">AB491/AB498</f>
        <v>5.3880949980292768E-2</v>
      </c>
      <c r="CK491" s="130">
        <f t="shared" ref="CK491" si="1577">AC491/AC498</f>
        <v>6.1110358306787411E-2</v>
      </c>
    </row>
    <row r="492" spans="1:89" x14ac:dyDescent="0.25">
      <c r="A492" s="139" t="s">
        <v>34</v>
      </c>
      <c r="B492" s="194">
        <v>892</v>
      </c>
      <c r="C492" s="188">
        <v>2043</v>
      </c>
      <c r="D492" s="189">
        <v>337</v>
      </c>
      <c r="E492" s="190">
        <v>1000</v>
      </c>
      <c r="F492" s="187">
        <v>470</v>
      </c>
      <c r="G492" s="191">
        <v>1818</v>
      </c>
      <c r="H492" s="189">
        <v>1280</v>
      </c>
      <c r="I492" s="190">
        <v>2782</v>
      </c>
      <c r="J492" s="187">
        <v>384</v>
      </c>
      <c r="K492" s="188">
        <v>101</v>
      </c>
      <c r="L492" s="189">
        <v>1381</v>
      </c>
      <c r="M492" s="187">
        <v>810</v>
      </c>
      <c r="N492" s="192">
        <v>2212</v>
      </c>
      <c r="O492" s="195">
        <v>2004</v>
      </c>
      <c r="P492" s="187">
        <v>761</v>
      </c>
      <c r="Q492" s="188">
        <v>1333</v>
      </c>
      <c r="R492" s="189">
        <v>1154</v>
      </c>
      <c r="S492" s="190">
        <v>1850</v>
      </c>
      <c r="T492" s="187">
        <v>369</v>
      </c>
      <c r="U492" s="191">
        <v>311</v>
      </c>
      <c r="V492" s="189">
        <v>2851</v>
      </c>
      <c r="W492" s="196">
        <v>1334</v>
      </c>
      <c r="X492" s="187">
        <v>734</v>
      </c>
      <c r="Y492" s="191">
        <v>494</v>
      </c>
      <c r="Z492" s="189">
        <v>1807</v>
      </c>
      <c r="AA492" s="187">
        <v>2935</v>
      </c>
      <c r="AB492" s="162">
        <f t="shared" si="1506"/>
        <v>14632</v>
      </c>
      <c r="AC492" s="165">
        <f t="shared" si="1536"/>
        <v>18815</v>
      </c>
      <c r="BI492" s="139" t="s">
        <v>34</v>
      </c>
      <c r="BJ492" s="123">
        <f t="shared" si="1537"/>
        <v>6.0962274466921818E-2</v>
      </c>
      <c r="BK492" s="124">
        <f t="shared" si="1538"/>
        <v>0.1085835769332979</v>
      </c>
      <c r="BL492" s="125">
        <f t="shared" si="1510"/>
        <v>2.3031711317659923E-2</v>
      </c>
      <c r="BM492" s="126">
        <f t="shared" si="1511"/>
        <v>5.3149083178315175E-2</v>
      </c>
      <c r="BN492" s="123">
        <f t="shared" si="1512"/>
        <v>3.212137780207764E-2</v>
      </c>
      <c r="BO492" s="124">
        <f t="shared" si="1513"/>
        <v>9.6625033218176989E-2</v>
      </c>
      <c r="BP492" s="125">
        <f t="shared" si="1514"/>
        <v>8.7479496992892286E-2</v>
      </c>
      <c r="BQ492" s="126">
        <f t="shared" si="1515"/>
        <v>0.14786074940207281</v>
      </c>
      <c r="BR492" s="123">
        <f t="shared" si="1516"/>
        <v>2.6243849097867686E-2</v>
      </c>
      <c r="BS492" s="124">
        <f t="shared" si="1517"/>
        <v>5.3680574010098328E-3</v>
      </c>
      <c r="BT492" s="125">
        <f t="shared" si="1518"/>
        <v>9.4382176052487693E-2</v>
      </c>
      <c r="BU492" s="123">
        <f t="shared" si="1519"/>
        <v>4.305075737443529E-2</v>
      </c>
      <c r="BV492" s="127">
        <f t="shared" si="1520"/>
        <v>0.15117550574084199</v>
      </c>
      <c r="BW492" s="128">
        <f t="shared" si="1521"/>
        <v>0.1065107626893436</v>
      </c>
      <c r="BX492" s="123">
        <f t="shared" si="1522"/>
        <v>5.2009294696555491E-2</v>
      </c>
      <c r="BY492" s="124">
        <f t="shared" si="1523"/>
        <v>7.0847727876694133E-2</v>
      </c>
      <c r="BZ492" s="125">
        <f t="shared" si="1524"/>
        <v>7.8868234007654456E-2</v>
      </c>
      <c r="CA492" s="126">
        <f t="shared" si="1525"/>
        <v>9.8325803879883072E-2</v>
      </c>
      <c r="CB492" s="123">
        <f t="shared" si="1526"/>
        <v>2.521869874248223E-2</v>
      </c>
      <c r="CC492" s="124">
        <f t="shared" si="1527"/>
        <v>1.652936486845602E-2</v>
      </c>
      <c r="CD492" s="125">
        <f t="shared" si="1528"/>
        <v>0.19484691088026243</v>
      </c>
      <c r="CE492" s="126">
        <f t="shared" si="1529"/>
        <v>7.0900876959872447E-2</v>
      </c>
      <c r="CF492" s="123">
        <f t="shared" si="1530"/>
        <v>5.016402405686167E-2</v>
      </c>
      <c r="CG492" s="124">
        <f t="shared" si="1531"/>
        <v>2.6255647090087694E-2</v>
      </c>
      <c r="CH492" s="125">
        <f t="shared" si="1532"/>
        <v>0.12349644614543466</v>
      </c>
      <c r="CI492" s="123">
        <f t="shared" si="1533"/>
        <v>0.15599255912835502</v>
      </c>
      <c r="CJ492" s="129">
        <f t="shared" ref="CJ492" si="1578">AB492/AB498</f>
        <v>3.3529794586468924E-2</v>
      </c>
      <c r="CK492" s="130">
        <f t="shared" ref="CK492" si="1579">AC492/AC498</f>
        <v>4.3212244119896465E-2</v>
      </c>
    </row>
    <row r="493" spans="1:89" x14ac:dyDescent="0.25">
      <c r="A493" s="131" t="s">
        <v>35</v>
      </c>
      <c r="B493" s="197">
        <v>0</v>
      </c>
      <c r="C493" s="181">
        <v>890</v>
      </c>
      <c r="D493" s="182">
        <v>7</v>
      </c>
      <c r="E493" s="183">
        <v>556</v>
      </c>
      <c r="F493" s="180">
        <v>15</v>
      </c>
      <c r="G493" s="184">
        <v>782</v>
      </c>
      <c r="H493" s="182">
        <v>69</v>
      </c>
      <c r="I493" s="183">
        <v>931</v>
      </c>
      <c r="J493" s="180">
        <v>63</v>
      </c>
      <c r="K493" s="181">
        <v>45</v>
      </c>
      <c r="L493" s="182">
        <v>727</v>
      </c>
      <c r="M493" s="180">
        <v>105</v>
      </c>
      <c r="N493" s="185">
        <v>513</v>
      </c>
      <c r="O493" s="198">
        <v>258</v>
      </c>
      <c r="P493" s="180">
        <v>158</v>
      </c>
      <c r="Q493" s="181">
        <v>160</v>
      </c>
      <c r="R493" s="182">
        <v>184</v>
      </c>
      <c r="S493" s="183">
        <v>151</v>
      </c>
      <c r="T493" s="180">
        <v>53</v>
      </c>
      <c r="U493" s="184">
        <v>14</v>
      </c>
      <c r="V493" s="182">
        <v>206</v>
      </c>
      <c r="W493" s="199">
        <v>46</v>
      </c>
      <c r="X493" s="180">
        <v>81</v>
      </c>
      <c r="Y493" s="184">
        <v>14</v>
      </c>
      <c r="Z493" s="182">
        <v>68</v>
      </c>
      <c r="AA493" s="180">
        <v>166</v>
      </c>
      <c r="AB493" s="162">
        <f t="shared" si="1506"/>
        <v>2144</v>
      </c>
      <c r="AC493" s="165">
        <f t="shared" si="1536"/>
        <v>4118</v>
      </c>
      <c r="BI493" s="131" t="s">
        <v>35</v>
      </c>
      <c r="BJ493" s="123">
        <f t="shared" si="1537"/>
        <v>0</v>
      </c>
      <c r="BK493" s="124">
        <f t="shared" si="1538"/>
        <v>0.21612433220009714</v>
      </c>
      <c r="BL493" s="125">
        <f t="shared" si="1510"/>
        <v>3.2649253731343282E-3</v>
      </c>
      <c r="BM493" s="126">
        <f t="shared" si="1511"/>
        <v>0.13501699854298202</v>
      </c>
      <c r="BN493" s="123">
        <f t="shared" si="1512"/>
        <v>6.9962686567164182E-3</v>
      </c>
      <c r="BO493" s="124">
        <f t="shared" si="1513"/>
        <v>0.18989800874210783</v>
      </c>
      <c r="BP493" s="125">
        <f t="shared" si="1514"/>
        <v>3.2182835820895525E-2</v>
      </c>
      <c r="BQ493" s="126">
        <f t="shared" si="1515"/>
        <v>0.22608062166100049</v>
      </c>
      <c r="BR493" s="123">
        <f t="shared" si="1516"/>
        <v>2.9384328358208957E-2</v>
      </c>
      <c r="BS493" s="124">
        <f t="shared" si="1517"/>
        <v>1.0927634774162214E-2</v>
      </c>
      <c r="BT493" s="125">
        <f t="shared" si="1518"/>
        <v>0.33908582089552236</v>
      </c>
      <c r="BU493" s="123">
        <f t="shared" si="1519"/>
        <v>2.5497814473045166E-2</v>
      </c>
      <c r="BV493" s="127">
        <f t="shared" si="1520"/>
        <v>0.2392723880597015</v>
      </c>
      <c r="BW493" s="128">
        <f t="shared" si="1521"/>
        <v>6.2651772705196701E-2</v>
      </c>
      <c r="BX493" s="123">
        <f t="shared" si="1522"/>
        <v>7.3694029850746273E-2</v>
      </c>
      <c r="BY493" s="124">
        <f t="shared" si="1523"/>
        <v>3.885381253035454E-2</v>
      </c>
      <c r="BZ493" s="125">
        <f t="shared" si="1524"/>
        <v>8.5820895522388058E-2</v>
      </c>
      <c r="CA493" s="126">
        <f t="shared" si="1525"/>
        <v>3.6668285575522097E-2</v>
      </c>
      <c r="CB493" s="123">
        <f t="shared" si="1526"/>
        <v>2.4720149253731342E-2</v>
      </c>
      <c r="CC493" s="124">
        <f t="shared" si="1527"/>
        <v>3.3997085964060222E-3</v>
      </c>
      <c r="CD493" s="125">
        <f t="shared" si="1528"/>
        <v>9.6082089552238806E-2</v>
      </c>
      <c r="CE493" s="126">
        <f t="shared" si="1529"/>
        <v>1.1170471102476931E-2</v>
      </c>
      <c r="CF493" s="123">
        <f t="shared" si="1530"/>
        <v>3.7779850746268655E-2</v>
      </c>
      <c r="CG493" s="124">
        <f t="shared" si="1531"/>
        <v>3.3997085964060222E-3</v>
      </c>
      <c r="CH493" s="125">
        <f t="shared" si="1532"/>
        <v>3.1716417910447763E-2</v>
      </c>
      <c r="CI493" s="123">
        <f t="shared" si="1533"/>
        <v>4.0310830500242839E-2</v>
      </c>
      <c r="CJ493" s="129">
        <f t="shared" ref="CJ493" si="1580">AB493/AB498</f>
        <v>4.913059020871335E-3</v>
      </c>
      <c r="CK493" s="130">
        <f t="shared" ref="CK493" si="1581">AC493/AC498</f>
        <v>9.4577741847320564E-3</v>
      </c>
    </row>
    <row r="494" spans="1:89" x14ac:dyDescent="0.25">
      <c r="A494" s="139" t="s">
        <v>36</v>
      </c>
      <c r="B494" s="194"/>
      <c r="C494" s="188">
        <v>1</v>
      </c>
      <c r="D494" s="189"/>
      <c r="E494" s="190"/>
      <c r="F494" s="187"/>
      <c r="G494" s="191"/>
      <c r="H494" s="189"/>
      <c r="I494" s="190"/>
      <c r="J494" s="187"/>
      <c r="K494" s="191"/>
      <c r="L494" s="189"/>
      <c r="M494" s="187"/>
      <c r="N494" s="192"/>
      <c r="O494" s="195"/>
      <c r="P494" s="187"/>
      <c r="Q494" s="191"/>
      <c r="R494" s="189"/>
      <c r="S494" s="190"/>
      <c r="T494" s="187"/>
      <c r="U494" s="191"/>
      <c r="V494" s="189"/>
      <c r="W494" s="190"/>
      <c r="X494" s="187"/>
      <c r="Y494" s="191"/>
      <c r="Z494" s="189"/>
      <c r="AA494" s="187"/>
      <c r="AB494" s="162">
        <f t="shared" si="1506"/>
        <v>0</v>
      </c>
      <c r="AC494" s="165">
        <f t="shared" si="1536"/>
        <v>1</v>
      </c>
      <c r="BI494" s="139" t="s">
        <v>36</v>
      </c>
      <c r="BJ494" s="123" t="e">
        <f t="shared" si="1537"/>
        <v>#DIV/0!</v>
      </c>
      <c r="BK494" s="124">
        <f t="shared" si="1538"/>
        <v>1</v>
      </c>
      <c r="BL494" s="125" t="e">
        <f t="shared" si="1510"/>
        <v>#DIV/0!</v>
      </c>
      <c r="BM494" s="126">
        <f t="shared" si="1511"/>
        <v>0</v>
      </c>
      <c r="BN494" s="123" t="e">
        <f t="shared" si="1512"/>
        <v>#DIV/0!</v>
      </c>
      <c r="BO494" s="124">
        <f t="shared" si="1513"/>
        <v>0</v>
      </c>
      <c r="BP494" s="125" t="e">
        <f t="shared" si="1514"/>
        <v>#DIV/0!</v>
      </c>
      <c r="BQ494" s="126">
        <f t="shared" si="1515"/>
        <v>0</v>
      </c>
      <c r="BR494" s="123" t="e">
        <f t="shared" si="1516"/>
        <v>#DIV/0!</v>
      </c>
      <c r="BS494" s="124">
        <f t="shared" si="1517"/>
        <v>0</v>
      </c>
      <c r="BT494" s="125" t="e">
        <f t="shared" si="1518"/>
        <v>#DIV/0!</v>
      </c>
      <c r="BU494" s="123">
        <f t="shared" si="1519"/>
        <v>0</v>
      </c>
      <c r="BV494" s="127" t="e">
        <f t="shared" si="1520"/>
        <v>#DIV/0!</v>
      </c>
      <c r="BW494" s="128">
        <f t="shared" si="1521"/>
        <v>0</v>
      </c>
      <c r="BX494" s="123" t="e">
        <f t="shared" si="1522"/>
        <v>#DIV/0!</v>
      </c>
      <c r="BY494" s="124">
        <f t="shared" si="1523"/>
        <v>0</v>
      </c>
      <c r="BZ494" s="125" t="e">
        <f t="shared" si="1524"/>
        <v>#DIV/0!</v>
      </c>
      <c r="CA494" s="126">
        <f t="shared" si="1525"/>
        <v>0</v>
      </c>
      <c r="CB494" s="123" t="e">
        <f t="shared" si="1526"/>
        <v>#DIV/0!</v>
      </c>
      <c r="CC494" s="124">
        <f t="shared" si="1527"/>
        <v>0</v>
      </c>
      <c r="CD494" s="125" t="e">
        <f t="shared" si="1528"/>
        <v>#DIV/0!</v>
      </c>
      <c r="CE494" s="126">
        <f t="shared" si="1529"/>
        <v>0</v>
      </c>
      <c r="CF494" s="123" t="e">
        <f t="shared" si="1530"/>
        <v>#DIV/0!</v>
      </c>
      <c r="CG494" s="124">
        <f t="shared" si="1531"/>
        <v>0</v>
      </c>
      <c r="CH494" s="125" t="e">
        <f t="shared" si="1532"/>
        <v>#DIV/0!</v>
      </c>
      <c r="CI494" s="123">
        <f t="shared" si="1533"/>
        <v>0</v>
      </c>
      <c r="CJ494" s="129">
        <f t="shared" ref="CJ494" si="1582">AB494/AB498</f>
        <v>0</v>
      </c>
      <c r="CK494" s="130">
        <f t="shared" ref="CK494" si="1583">AC494/AC498</f>
        <v>2.296691157050038E-6</v>
      </c>
    </row>
    <row r="495" spans="1:89" x14ac:dyDescent="0.25">
      <c r="A495" s="131" t="s">
        <v>37</v>
      </c>
      <c r="B495" s="56"/>
      <c r="C495" s="57"/>
      <c r="D495" s="133"/>
      <c r="E495" s="134"/>
      <c r="F495" s="132"/>
      <c r="G495" s="135"/>
      <c r="H495" s="133"/>
      <c r="I495" s="134"/>
      <c r="J495" s="132"/>
      <c r="K495" s="135"/>
      <c r="L495" s="133"/>
      <c r="M495" s="132"/>
      <c r="N495" s="136"/>
      <c r="O495" s="137"/>
      <c r="P495" s="132"/>
      <c r="Q495" s="135"/>
      <c r="R495" s="133"/>
      <c r="S495" s="134"/>
      <c r="T495" s="132"/>
      <c r="U495" s="135"/>
      <c r="V495" s="133"/>
      <c r="W495" s="134"/>
      <c r="X495" s="132"/>
      <c r="Y495" s="135"/>
      <c r="Z495" s="138"/>
      <c r="AA495" s="2"/>
      <c r="AB495" s="162">
        <f t="shared" si="1506"/>
        <v>0</v>
      </c>
      <c r="AC495" s="165">
        <f t="shared" si="1536"/>
        <v>0</v>
      </c>
      <c r="BI495" s="131" t="s">
        <v>37</v>
      </c>
      <c r="BJ495" s="123" t="e">
        <f t="shared" si="1537"/>
        <v>#DIV/0!</v>
      </c>
      <c r="BK495" s="124" t="e">
        <f t="shared" si="1538"/>
        <v>#DIV/0!</v>
      </c>
      <c r="BL495" s="125" t="e">
        <f t="shared" si="1510"/>
        <v>#DIV/0!</v>
      </c>
      <c r="BM495" s="126" t="e">
        <f t="shared" si="1511"/>
        <v>#DIV/0!</v>
      </c>
      <c r="BN495" s="123" t="e">
        <f t="shared" si="1512"/>
        <v>#DIV/0!</v>
      </c>
      <c r="BO495" s="124" t="e">
        <f t="shared" si="1513"/>
        <v>#DIV/0!</v>
      </c>
      <c r="BP495" s="125" t="e">
        <f t="shared" si="1514"/>
        <v>#DIV/0!</v>
      </c>
      <c r="BQ495" s="126" t="e">
        <f t="shared" si="1515"/>
        <v>#DIV/0!</v>
      </c>
      <c r="BR495" s="123" t="e">
        <f t="shared" si="1516"/>
        <v>#DIV/0!</v>
      </c>
      <c r="BS495" s="124" t="e">
        <f t="shared" si="1517"/>
        <v>#DIV/0!</v>
      </c>
      <c r="BT495" s="125" t="e">
        <f t="shared" si="1518"/>
        <v>#DIV/0!</v>
      </c>
      <c r="BU495" s="123" t="e">
        <f t="shared" si="1519"/>
        <v>#DIV/0!</v>
      </c>
      <c r="BV495" s="127" t="e">
        <f t="shared" si="1520"/>
        <v>#DIV/0!</v>
      </c>
      <c r="BW495" s="128" t="e">
        <f t="shared" si="1521"/>
        <v>#DIV/0!</v>
      </c>
      <c r="BX495" s="123" t="e">
        <f t="shared" si="1522"/>
        <v>#DIV/0!</v>
      </c>
      <c r="BY495" s="124" t="e">
        <f t="shared" si="1523"/>
        <v>#DIV/0!</v>
      </c>
      <c r="BZ495" s="125" t="e">
        <f t="shared" si="1524"/>
        <v>#DIV/0!</v>
      </c>
      <c r="CA495" s="126" t="e">
        <f t="shared" si="1525"/>
        <v>#DIV/0!</v>
      </c>
      <c r="CB495" s="123" t="e">
        <f t="shared" si="1526"/>
        <v>#DIV/0!</v>
      </c>
      <c r="CC495" s="124" t="e">
        <f t="shared" si="1527"/>
        <v>#DIV/0!</v>
      </c>
      <c r="CD495" s="125" t="e">
        <f t="shared" si="1528"/>
        <v>#DIV/0!</v>
      </c>
      <c r="CE495" s="126" t="e">
        <f t="shared" si="1529"/>
        <v>#DIV/0!</v>
      </c>
      <c r="CF495" s="123" t="e">
        <f t="shared" si="1530"/>
        <v>#DIV/0!</v>
      </c>
      <c r="CG495" s="124" t="e">
        <f t="shared" si="1531"/>
        <v>#DIV/0!</v>
      </c>
      <c r="CH495" s="125" t="e">
        <f t="shared" si="1532"/>
        <v>#DIV/0!</v>
      </c>
      <c r="CI495" s="123" t="e">
        <f t="shared" si="1533"/>
        <v>#DIV/0!</v>
      </c>
      <c r="CJ495" s="129">
        <f t="shared" ref="CJ495" si="1584">AB495/AB498</f>
        <v>0</v>
      </c>
      <c r="CK495" s="130">
        <f t="shared" ref="CK495" si="1585">AC495/AC498</f>
        <v>0</v>
      </c>
    </row>
    <row r="496" spans="1:89" x14ac:dyDescent="0.25">
      <c r="A496" s="139" t="s">
        <v>38</v>
      </c>
      <c r="B496" s="54"/>
      <c r="C496" s="55"/>
      <c r="D496" s="144"/>
      <c r="E496" s="141"/>
      <c r="F496" s="142"/>
      <c r="G496" s="143"/>
      <c r="H496" s="144"/>
      <c r="I496" s="141"/>
      <c r="J496" s="142"/>
      <c r="K496" s="143"/>
      <c r="L496" s="144"/>
      <c r="M496" s="142"/>
      <c r="N496" s="146"/>
      <c r="O496" s="145"/>
      <c r="P496" s="142"/>
      <c r="Q496" s="143"/>
      <c r="R496" s="144"/>
      <c r="S496" s="141"/>
      <c r="T496" s="142"/>
      <c r="U496" s="143"/>
      <c r="V496" s="144"/>
      <c r="W496" s="141"/>
      <c r="X496" s="142"/>
      <c r="Y496" s="143"/>
      <c r="Z496" s="3"/>
      <c r="AA496" s="140"/>
      <c r="AB496" s="162">
        <f t="shared" si="1506"/>
        <v>0</v>
      </c>
      <c r="AC496" s="165">
        <f t="shared" si="1536"/>
        <v>0</v>
      </c>
      <c r="BI496" s="139" t="s">
        <v>38</v>
      </c>
      <c r="BJ496" s="123" t="e">
        <f t="shared" si="1537"/>
        <v>#DIV/0!</v>
      </c>
      <c r="BK496" s="124" t="e">
        <f t="shared" si="1538"/>
        <v>#DIV/0!</v>
      </c>
      <c r="BL496" s="125" t="e">
        <f t="shared" si="1510"/>
        <v>#DIV/0!</v>
      </c>
      <c r="BM496" s="126" t="e">
        <f t="shared" si="1511"/>
        <v>#DIV/0!</v>
      </c>
      <c r="BN496" s="123" t="e">
        <f t="shared" si="1512"/>
        <v>#DIV/0!</v>
      </c>
      <c r="BO496" s="124" t="e">
        <f t="shared" si="1513"/>
        <v>#DIV/0!</v>
      </c>
      <c r="BP496" s="125" t="e">
        <f t="shared" si="1514"/>
        <v>#DIV/0!</v>
      </c>
      <c r="BQ496" s="126" t="e">
        <f t="shared" si="1515"/>
        <v>#DIV/0!</v>
      </c>
      <c r="BR496" s="123" t="e">
        <f t="shared" si="1516"/>
        <v>#DIV/0!</v>
      </c>
      <c r="BS496" s="124" t="e">
        <f t="shared" si="1517"/>
        <v>#DIV/0!</v>
      </c>
      <c r="BT496" s="125" t="e">
        <f t="shared" si="1518"/>
        <v>#DIV/0!</v>
      </c>
      <c r="BU496" s="123" t="e">
        <f t="shared" si="1519"/>
        <v>#DIV/0!</v>
      </c>
      <c r="BV496" s="127" t="e">
        <f t="shared" si="1520"/>
        <v>#DIV/0!</v>
      </c>
      <c r="BW496" s="128" t="e">
        <f t="shared" si="1521"/>
        <v>#DIV/0!</v>
      </c>
      <c r="BX496" s="123" t="e">
        <f t="shared" si="1522"/>
        <v>#DIV/0!</v>
      </c>
      <c r="BY496" s="124" t="e">
        <f t="shared" si="1523"/>
        <v>#DIV/0!</v>
      </c>
      <c r="BZ496" s="125" t="e">
        <f t="shared" si="1524"/>
        <v>#DIV/0!</v>
      </c>
      <c r="CA496" s="126" t="e">
        <f t="shared" si="1525"/>
        <v>#DIV/0!</v>
      </c>
      <c r="CB496" s="123" t="e">
        <f t="shared" si="1526"/>
        <v>#DIV/0!</v>
      </c>
      <c r="CC496" s="124" t="e">
        <f t="shared" si="1527"/>
        <v>#DIV/0!</v>
      </c>
      <c r="CD496" s="125" t="e">
        <f t="shared" si="1528"/>
        <v>#DIV/0!</v>
      </c>
      <c r="CE496" s="126" t="e">
        <f t="shared" si="1529"/>
        <v>#DIV/0!</v>
      </c>
      <c r="CF496" s="123" t="e">
        <f t="shared" si="1530"/>
        <v>#DIV/0!</v>
      </c>
      <c r="CG496" s="124" t="e">
        <f t="shared" si="1531"/>
        <v>#DIV/0!</v>
      </c>
      <c r="CH496" s="125" t="e">
        <f t="shared" si="1532"/>
        <v>#DIV/0!</v>
      </c>
      <c r="CI496" s="123" t="e">
        <f t="shared" si="1533"/>
        <v>#DIV/0!</v>
      </c>
      <c r="CJ496" s="129">
        <f t="shared" ref="CJ496" si="1586">AB496/AB498</f>
        <v>0</v>
      </c>
      <c r="CK496" s="130">
        <f t="shared" ref="CK496" si="1587">AC496/AC498</f>
        <v>0</v>
      </c>
    </row>
    <row r="497" spans="1:89" ht="13.8" thickBot="1" x14ac:dyDescent="0.3">
      <c r="A497" s="131" t="s">
        <v>39</v>
      </c>
      <c r="B497" s="56"/>
      <c r="C497" s="57"/>
      <c r="D497" s="133"/>
      <c r="E497" s="134"/>
      <c r="F497" s="132"/>
      <c r="G497" s="135"/>
      <c r="H497" s="133"/>
      <c r="I497" s="134"/>
      <c r="J497" s="132"/>
      <c r="K497" s="135"/>
      <c r="L497" s="133"/>
      <c r="M497" s="132"/>
      <c r="N497" s="136"/>
      <c r="O497" s="137"/>
      <c r="P497" s="132"/>
      <c r="Q497" s="135"/>
      <c r="R497" s="133"/>
      <c r="S497" s="134"/>
      <c r="T497" s="132"/>
      <c r="U497" s="135"/>
      <c r="V497" s="133"/>
      <c r="W497" s="134"/>
      <c r="X497" s="132"/>
      <c r="Y497" s="135"/>
      <c r="Z497" s="138"/>
      <c r="AA497" s="2"/>
      <c r="AB497" s="162">
        <f t="shared" si="1506"/>
        <v>0</v>
      </c>
      <c r="AC497" s="165">
        <f t="shared" si="1536"/>
        <v>0</v>
      </c>
      <c r="BI497" s="131" t="s">
        <v>39</v>
      </c>
      <c r="BJ497" s="123" t="e">
        <f t="shared" si="1537"/>
        <v>#DIV/0!</v>
      </c>
      <c r="BK497" s="124" t="e">
        <f t="shared" si="1538"/>
        <v>#DIV/0!</v>
      </c>
      <c r="BL497" s="125" t="e">
        <f t="shared" si="1510"/>
        <v>#DIV/0!</v>
      </c>
      <c r="BM497" s="126" t="e">
        <f t="shared" si="1511"/>
        <v>#DIV/0!</v>
      </c>
      <c r="BN497" s="123" t="e">
        <f t="shared" si="1512"/>
        <v>#DIV/0!</v>
      </c>
      <c r="BO497" s="124" t="e">
        <f t="shared" si="1513"/>
        <v>#DIV/0!</v>
      </c>
      <c r="BP497" s="125" t="e">
        <f t="shared" si="1514"/>
        <v>#DIV/0!</v>
      </c>
      <c r="BQ497" s="126" t="e">
        <f t="shared" si="1515"/>
        <v>#DIV/0!</v>
      </c>
      <c r="BR497" s="123" t="e">
        <f t="shared" si="1516"/>
        <v>#DIV/0!</v>
      </c>
      <c r="BS497" s="124" t="e">
        <f t="shared" si="1517"/>
        <v>#DIV/0!</v>
      </c>
      <c r="BT497" s="125" t="e">
        <f t="shared" si="1518"/>
        <v>#DIV/0!</v>
      </c>
      <c r="BU497" s="123" t="e">
        <f t="shared" si="1519"/>
        <v>#DIV/0!</v>
      </c>
      <c r="BV497" s="127" t="e">
        <f t="shared" si="1520"/>
        <v>#DIV/0!</v>
      </c>
      <c r="BW497" s="128" t="e">
        <f t="shared" si="1521"/>
        <v>#DIV/0!</v>
      </c>
      <c r="BX497" s="123" t="e">
        <f t="shared" si="1522"/>
        <v>#DIV/0!</v>
      </c>
      <c r="BY497" s="124" t="e">
        <f t="shared" si="1523"/>
        <v>#DIV/0!</v>
      </c>
      <c r="BZ497" s="125" t="e">
        <f t="shared" si="1524"/>
        <v>#DIV/0!</v>
      </c>
      <c r="CA497" s="126" t="e">
        <f t="shared" si="1525"/>
        <v>#DIV/0!</v>
      </c>
      <c r="CB497" s="123" t="e">
        <f t="shared" si="1526"/>
        <v>#DIV/0!</v>
      </c>
      <c r="CC497" s="124" t="e">
        <f t="shared" si="1527"/>
        <v>#DIV/0!</v>
      </c>
      <c r="CD497" s="125" t="e">
        <f t="shared" si="1528"/>
        <v>#DIV/0!</v>
      </c>
      <c r="CE497" s="126" t="e">
        <f t="shared" si="1529"/>
        <v>#DIV/0!</v>
      </c>
      <c r="CF497" s="123" t="e">
        <f t="shared" si="1530"/>
        <v>#DIV/0!</v>
      </c>
      <c r="CG497" s="124" t="e">
        <f t="shared" si="1531"/>
        <v>#DIV/0!</v>
      </c>
      <c r="CH497" s="125" t="e">
        <f t="shared" si="1532"/>
        <v>#DIV/0!</v>
      </c>
      <c r="CI497" s="123" t="e">
        <f t="shared" si="1533"/>
        <v>#DIV/0!</v>
      </c>
      <c r="CJ497" s="129">
        <f t="shared" ref="CJ497" si="1588">AB497/AB498</f>
        <v>0</v>
      </c>
      <c r="CK497" s="130">
        <f t="shared" ref="CK497" si="1589">AC497/AC498</f>
        <v>0</v>
      </c>
    </row>
    <row r="498" spans="1:89" ht="14.4" thickTop="1" thickBot="1" x14ac:dyDescent="0.3">
      <c r="A498" s="251" t="s">
        <v>13</v>
      </c>
      <c r="B498" s="14">
        <f t="shared" ref="B498:AA498" si="1590">SUM(B475:B497)</f>
        <v>43655</v>
      </c>
      <c r="C498" s="1">
        <f t="shared" si="1590"/>
        <v>41748</v>
      </c>
      <c r="D498" s="14">
        <f t="shared" si="1590"/>
        <v>21571</v>
      </c>
      <c r="E498" s="1">
        <f t="shared" si="1590"/>
        <v>19644</v>
      </c>
      <c r="F498" s="14">
        <f t="shared" si="1590"/>
        <v>31026</v>
      </c>
      <c r="G498" s="1">
        <f t="shared" si="1590"/>
        <v>29743</v>
      </c>
      <c r="H498" s="14">
        <f t="shared" si="1590"/>
        <v>48847</v>
      </c>
      <c r="I498" s="1">
        <f t="shared" si="1590"/>
        <v>54753</v>
      </c>
      <c r="J498" s="14">
        <f t="shared" si="1590"/>
        <v>8735</v>
      </c>
      <c r="K498" s="1">
        <f t="shared" si="1590"/>
        <v>8946</v>
      </c>
      <c r="L498" s="14">
        <f t="shared" si="1590"/>
        <v>30642</v>
      </c>
      <c r="M498" s="1">
        <f t="shared" si="1590"/>
        <v>32708</v>
      </c>
      <c r="N498" s="14">
        <f t="shared" si="1590"/>
        <v>49479</v>
      </c>
      <c r="O498" s="1">
        <f t="shared" si="1590"/>
        <v>49075</v>
      </c>
      <c r="P498" s="14">
        <f t="shared" si="1590"/>
        <v>30503</v>
      </c>
      <c r="Q498" s="1">
        <f t="shared" si="1590"/>
        <v>29345</v>
      </c>
      <c r="R498" s="14">
        <f t="shared" si="1590"/>
        <v>35773</v>
      </c>
      <c r="S498" s="1">
        <f t="shared" si="1590"/>
        <v>36336</v>
      </c>
      <c r="T498" s="14">
        <f t="shared" si="1590"/>
        <v>11723</v>
      </c>
      <c r="U498" s="1">
        <f t="shared" si="1590"/>
        <v>11544</v>
      </c>
      <c r="V498" s="14">
        <f t="shared" si="1590"/>
        <v>35581</v>
      </c>
      <c r="W498" s="1">
        <f t="shared" si="1590"/>
        <v>41915</v>
      </c>
      <c r="X498" s="14">
        <f t="shared" si="1590"/>
        <v>28132</v>
      </c>
      <c r="Y498" s="1">
        <f t="shared" si="1590"/>
        <v>17126</v>
      </c>
      <c r="Z498" s="14">
        <f t="shared" si="1590"/>
        <v>60721</v>
      </c>
      <c r="AA498" s="1">
        <f t="shared" si="1590"/>
        <v>62526</v>
      </c>
      <c r="AB498" s="166">
        <f t="shared" ref="AB498:AC498" si="1591">SUM(AB474:AB497)</f>
        <v>436388</v>
      </c>
      <c r="AC498" s="167">
        <f t="shared" si="1591"/>
        <v>435409</v>
      </c>
      <c r="BI498" s="251" t="s">
        <v>13</v>
      </c>
      <c r="BJ498" s="147" t="e">
        <f>SUM(BJ474:BJ497)</f>
        <v>#DIV/0!</v>
      </c>
      <c r="BK498" s="148" t="e">
        <f t="shared" ref="BK498:CK498" si="1592">SUM(BK474:BK497)</f>
        <v>#DIV/0!</v>
      </c>
      <c r="BL498" s="147" t="e">
        <f t="shared" si="1592"/>
        <v>#DIV/0!</v>
      </c>
      <c r="BM498" s="148" t="e">
        <f t="shared" si="1592"/>
        <v>#DIV/0!</v>
      </c>
      <c r="BN498" s="147" t="e">
        <f t="shared" si="1592"/>
        <v>#DIV/0!</v>
      </c>
      <c r="BO498" s="148" t="e">
        <f t="shared" si="1592"/>
        <v>#DIV/0!</v>
      </c>
      <c r="BP498" s="147" t="e">
        <f t="shared" si="1592"/>
        <v>#DIV/0!</v>
      </c>
      <c r="BQ498" s="148" t="e">
        <f t="shared" si="1592"/>
        <v>#DIV/0!</v>
      </c>
      <c r="BR498" s="147" t="e">
        <f t="shared" si="1592"/>
        <v>#DIV/0!</v>
      </c>
      <c r="BS498" s="148" t="e">
        <f t="shared" si="1592"/>
        <v>#DIV/0!</v>
      </c>
      <c r="BT498" s="147" t="e">
        <f t="shared" si="1592"/>
        <v>#DIV/0!</v>
      </c>
      <c r="BU498" s="148" t="e">
        <f t="shared" si="1592"/>
        <v>#DIV/0!</v>
      </c>
      <c r="BV498" s="147" t="e">
        <f t="shared" si="1592"/>
        <v>#DIV/0!</v>
      </c>
      <c r="BW498" s="148" t="e">
        <f t="shared" si="1592"/>
        <v>#DIV/0!</v>
      </c>
      <c r="BX498" s="147" t="e">
        <f t="shared" si="1592"/>
        <v>#DIV/0!</v>
      </c>
      <c r="BY498" s="148" t="e">
        <f t="shared" si="1592"/>
        <v>#DIV/0!</v>
      </c>
      <c r="BZ498" s="147" t="e">
        <f t="shared" si="1592"/>
        <v>#DIV/0!</v>
      </c>
      <c r="CA498" s="148" t="e">
        <f t="shared" si="1592"/>
        <v>#DIV/0!</v>
      </c>
      <c r="CB498" s="147" t="e">
        <f t="shared" si="1592"/>
        <v>#DIV/0!</v>
      </c>
      <c r="CC498" s="148" t="e">
        <f t="shared" si="1592"/>
        <v>#DIV/0!</v>
      </c>
      <c r="CD498" s="147" t="e">
        <f t="shared" si="1592"/>
        <v>#DIV/0!</v>
      </c>
      <c r="CE498" s="148" t="e">
        <f t="shared" si="1592"/>
        <v>#DIV/0!</v>
      </c>
      <c r="CF498" s="147" t="e">
        <f t="shared" si="1592"/>
        <v>#DIV/0!</v>
      </c>
      <c r="CG498" s="148" t="e">
        <f t="shared" si="1592"/>
        <v>#DIV/0!</v>
      </c>
      <c r="CH498" s="147" t="e">
        <f t="shared" si="1592"/>
        <v>#DIV/0!</v>
      </c>
      <c r="CI498" s="148" t="e">
        <f t="shared" si="1592"/>
        <v>#DIV/0!</v>
      </c>
      <c r="CJ498" s="147">
        <f t="shared" si="1592"/>
        <v>1</v>
      </c>
      <c r="CK498" s="148">
        <f t="shared" si="1592"/>
        <v>1</v>
      </c>
    </row>
    <row r="499" spans="1:89" ht="13.8" thickTop="1" x14ac:dyDescent="0.25">
      <c r="A499" s="178"/>
    </row>
    <row r="501" spans="1:89" x14ac:dyDescent="0.25">
      <c r="A501" s="305">
        <f>+A470+1</f>
        <v>45155</v>
      </c>
      <c r="B501" s="305"/>
      <c r="C501" s="305"/>
      <c r="D501" s="305"/>
      <c r="BI501" s="304">
        <f>+BI470+1</f>
        <v>45155</v>
      </c>
      <c r="BJ501" s="304"/>
      <c r="BK501" s="304"/>
      <c r="BL501" s="304"/>
    </row>
    <row r="502" spans="1:89" ht="13.8" thickBot="1" x14ac:dyDescent="0.3">
      <c r="AE502" t="s">
        <v>84</v>
      </c>
    </row>
    <row r="503" spans="1:89" ht="14.4" thickTop="1" thickBot="1" x14ac:dyDescent="0.3">
      <c r="A503" s="296" t="s">
        <v>0</v>
      </c>
      <c r="B503" s="298" t="s">
        <v>1</v>
      </c>
      <c r="C503" s="299"/>
      <c r="D503" s="298" t="s">
        <v>2</v>
      </c>
      <c r="E503" s="299"/>
      <c r="F503" s="298" t="s">
        <v>3</v>
      </c>
      <c r="G503" s="299"/>
      <c r="H503" s="298" t="s">
        <v>4</v>
      </c>
      <c r="I503" s="299"/>
      <c r="J503" s="298" t="s">
        <v>5</v>
      </c>
      <c r="K503" s="299"/>
      <c r="L503" s="298" t="s">
        <v>6</v>
      </c>
      <c r="M503" s="299"/>
      <c r="N503" s="298" t="s">
        <v>7</v>
      </c>
      <c r="O503" s="299"/>
      <c r="P503" s="298" t="s">
        <v>8</v>
      </c>
      <c r="Q503" s="299"/>
      <c r="R503" s="298" t="s">
        <v>9</v>
      </c>
      <c r="S503" s="299"/>
      <c r="T503" s="298" t="s">
        <v>10</v>
      </c>
      <c r="U503" s="299"/>
      <c r="V503" s="298" t="s">
        <v>11</v>
      </c>
      <c r="W503" s="299"/>
      <c r="X503" s="298" t="s">
        <v>12</v>
      </c>
      <c r="Y503" s="299"/>
      <c r="Z503" s="300" t="s">
        <v>40</v>
      </c>
      <c r="AA503" s="301"/>
      <c r="AB503" s="302" t="s">
        <v>41</v>
      </c>
      <c r="AC503" s="303"/>
      <c r="AE503" s="296" t="s">
        <v>0</v>
      </c>
      <c r="AF503" s="298" t="s">
        <v>1</v>
      </c>
      <c r="AG503" s="299"/>
      <c r="AH503" s="298" t="s">
        <v>2</v>
      </c>
      <c r="AI503" s="299"/>
      <c r="AJ503" s="298" t="s">
        <v>3</v>
      </c>
      <c r="AK503" s="299"/>
      <c r="AL503" s="298" t="s">
        <v>4</v>
      </c>
      <c r="AM503" s="299"/>
      <c r="AN503" s="298" t="s">
        <v>5</v>
      </c>
      <c r="AO503" s="299"/>
      <c r="AP503" s="298" t="s">
        <v>6</v>
      </c>
      <c r="AQ503" s="299"/>
      <c r="AR503" s="298" t="s">
        <v>7</v>
      </c>
      <c r="AS503" s="299"/>
      <c r="AT503" s="298" t="s">
        <v>8</v>
      </c>
      <c r="AU503" s="299"/>
      <c r="AV503" s="298" t="s">
        <v>9</v>
      </c>
      <c r="AW503" s="299"/>
      <c r="AX503" s="298" t="s">
        <v>10</v>
      </c>
      <c r="AY503" s="299"/>
      <c r="AZ503" s="298" t="s">
        <v>11</v>
      </c>
      <c r="BA503" s="299"/>
      <c r="BB503" s="298" t="s">
        <v>12</v>
      </c>
      <c r="BC503" s="299"/>
      <c r="BD503" s="300" t="s">
        <v>40</v>
      </c>
      <c r="BE503" s="301"/>
      <c r="BF503" s="302" t="s">
        <v>41</v>
      </c>
      <c r="BG503" s="303"/>
      <c r="BI503" s="296" t="s">
        <v>0</v>
      </c>
      <c r="BJ503" s="298" t="s">
        <v>1</v>
      </c>
      <c r="BK503" s="299"/>
      <c r="BL503" s="298" t="s">
        <v>2</v>
      </c>
      <c r="BM503" s="299"/>
      <c r="BN503" s="298" t="s">
        <v>3</v>
      </c>
      <c r="BO503" s="299"/>
      <c r="BP503" s="298" t="s">
        <v>4</v>
      </c>
      <c r="BQ503" s="299"/>
      <c r="BR503" s="298" t="s">
        <v>5</v>
      </c>
      <c r="BS503" s="299"/>
      <c r="BT503" s="298" t="s">
        <v>6</v>
      </c>
      <c r="BU503" s="299"/>
      <c r="BV503" s="298" t="s">
        <v>7</v>
      </c>
      <c r="BW503" s="299"/>
      <c r="BX503" s="298" t="s">
        <v>8</v>
      </c>
      <c r="BY503" s="299"/>
      <c r="BZ503" s="298" t="s">
        <v>9</v>
      </c>
      <c r="CA503" s="299"/>
      <c r="CB503" s="298" t="s">
        <v>10</v>
      </c>
      <c r="CC503" s="299"/>
      <c r="CD503" s="298" t="s">
        <v>11</v>
      </c>
      <c r="CE503" s="299"/>
      <c r="CF503" s="298" t="s">
        <v>12</v>
      </c>
      <c r="CG503" s="299"/>
      <c r="CH503" s="300" t="s">
        <v>40</v>
      </c>
      <c r="CI503" s="301"/>
      <c r="CJ503" s="298" t="s">
        <v>41</v>
      </c>
      <c r="CK503" s="299"/>
    </row>
    <row r="504" spans="1:89" ht="15" thickTop="1" thickBot="1" x14ac:dyDescent="0.35">
      <c r="A504" s="297"/>
      <c r="B504" s="111" t="s">
        <v>14</v>
      </c>
      <c r="C504" s="112" t="s">
        <v>15</v>
      </c>
      <c r="D504" s="113" t="s">
        <v>14</v>
      </c>
      <c r="E504" s="114" t="s">
        <v>15</v>
      </c>
      <c r="F504" s="111" t="s">
        <v>14</v>
      </c>
      <c r="G504" s="112" t="s">
        <v>15</v>
      </c>
      <c r="H504" s="113" t="s">
        <v>14</v>
      </c>
      <c r="I504" s="114" t="s">
        <v>15</v>
      </c>
      <c r="J504" s="111" t="s">
        <v>14</v>
      </c>
      <c r="K504" s="112" t="s">
        <v>15</v>
      </c>
      <c r="L504" s="113" t="s">
        <v>14</v>
      </c>
      <c r="M504" s="111" t="s">
        <v>15</v>
      </c>
      <c r="N504" s="115" t="s">
        <v>14</v>
      </c>
      <c r="O504" s="116" t="s">
        <v>15</v>
      </c>
      <c r="P504" s="111" t="s">
        <v>14</v>
      </c>
      <c r="Q504" s="112" t="s">
        <v>15</v>
      </c>
      <c r="R504" s="113" t="s">
        <v>14</v>
      </c>
      <c r="S504" s="114" t="s">
        <v>15</v>
      </c>
      <c r="T504" s="111" t="s">
        <v>14</v>
      </c>
      <c r="U504" s="112" t="s">
        <v>15</v>
      </c>
      <c r="V504" s="113" t="s">
        <v>14</v>
      </c>
      <c r="W504" s="114" t="s">
        <v>15</v>
      </c>
      <c r="X504" s="111" t="s">
        <v>14</v>
      </c>
      <c r="Y504" s="112" t="s">
        <v>15</v>
      </c>
      <c r="Z504" s="26" t="s">
        <v>14</v>
      </c>
      <c r="AA504" s="117" t="s">
        <v>15</v>
      </c>
      <c r="AB504" s="168" t="s">
        <v>14</v>
      </c>
      <c r="AC504" s="169" t="s">
        <v>15</v>
      </c>
      <c r="AE504" s="297"/>
      <c r="AF504" s="111" t="s">
        <v>14</v>
      </c>
      <c r="AG504" s="112" t="s">
        <v>15</v>
      </c>
      <c r="AH504" s="113" t="s">
        <v>14</v>
      </c>
      <c r="AI504" s="114" t="s">
        <v>15</v>
      </c>
      <c r="AJ504" s="111" t="s">
        <v>14</v>
      </c>
      <c r="AK504" s="112" t="s">
        <v>15</v>
      </c>
      <c r="AL504" s="113" t="s">
        <v>14</v>
      </c>
      <c r="AM504" s="114" t="s">
        <v>15</v>
      </c>
      <c r="AN504" s="111" t="s">
        <v>14</v>
      </c>
      <c r="AO504" s="112" t="s">
        <v>15</v>
      </c>
      <c r="AP504" s="113" t="s">
        <v>14</v>
      </c>
      <c r="AQ504" s="111" t="s">
        <v>15</v>
      </c>
      <c r="AR504" s="115" t="s">
        <v>14</v>
      </c>
      <c r="AS504" s="116" t="s">
        <v>15</v>
      </c>
      <c r="AT504" s="111" t="s">
        <v>14</v>
      </c>
      <c r="AU504" s="112" t="s">
        <v>15</v>
      </c>
      <c r="AV504" s="113" t="s">
        <v>14</v>
      </c>
      <c r="AW504" s="114" t="s">
        <v>15</v>
      </c>
      <c r="AX504" s="111" t="s">
        <v>14</v>
      </c>
      <c r="AY504" s="112" t="s">
        <v>15</v>
      </c>
      <c r="AZ504" s="113" t="s">
        <v>14</v>
      </c>
      <c r="BA504" s="114" t="s">
        <v>15</v>
      </c>
      <c r="BB504" s="111" t="s">
        <v>14</v>
      </c>
      <c r="BC504" s="112" t="s">
        <v>15</v>
      </c>
      <c r="BD504" s="26" t="s">
        <v>14</v>
      </c>
      <c r="BE504" s="117" t="s">
        <v>15</v>
      </c>
      <c r="BF504" s="168" t="s">
        <v>14</v>
      </c>
      <c r="BG504" s="169" t="s">
        <v>15</v>
      </c>
      <c r="BI504" s="297"/>
      <c r="BJ504" s="111" t="s">
        <v>14</v>
      </c>
      <c r="BK504" s="112" t="s">
        <v>15</v>
      </c>
      <c r="BL504" s="113" t="s">
        <v>14</v>
      </c>
      <c r="BM504" s="114" t="s">
        <v>15</v>
      </c>
      <c r="BN504" s="111" t="s">
        <v>14</v>
      </c>
      <c r="BO504" s="112" t="s">
        <v>15</v>
      </c>
      <c r="BP504" s="113" t="s">
        <v>14</v>
      </c>
      <c r="BQ504" s="114" t="s">
        <v>15</v>
      </c>
      <c r="BR504" s="111" t="s">
        <v>14</v>
      </c>
      <c r="BS504" s="112" t="s">
        <v>15</v>
      </c>
      <c r="BT504" s="113" t="s">
        <v>14</v>
      </c>
      <c r="BU504" s="111" t="s">
        <v>15</v>
      </c>
      <c r="BV504" s="115" t="s">
        <v>14</v>
      </c>
      <c r="BW504" s="116" t="s">
        <v>15</v>
      </c>
      <c r="BX504" s="111" t="s">
        <v>14</v>
      </c>
      <c r="BY504" s="112" t="s">
        <v>15</v>
      </c>
      <c r="BZ504" s="113" t="s">
        <v>14</v>
      </c>
      <c r="CA504" s="114" t="s">
        <v>15</v>
      </c>
      <c r="CB504" s="111" t="s">
        <v>14</v>
      </c>
      <c r="CC504" s="112" t="s">
        <v>15</v>
      </c>
      <c r="CD504" s="113" t="s">
        <v>14</v>
      </c>
      <c r="CE504" s="114" t="s">
        <v>15</v>
      </c>
      <c r="CF504" s="111" t="s">
        <v>14</v>
      </c>
      <c r="CG504" s="112" t="s">
        <v>15</v>
      </c>
      <c r="CH504" s="26" t="s">
        <v>14</v>
      </c>
      <c r="CI504" s="117" t="s">
        <v>15</v>
      </c>
      <c r="CJ504" s="115" t="s">
        <v>14</v>
      </c>
      <c r="CK504" s="116" t="s">
        <v>15</v>
      </c>
    </row>
    <row r="505" spans="1:89" ht="13.8" thickTop="1" x14ac:dyDescent="0.25">
      <c r="A505" s="119" t="s">
        <v>16</v>
      </c>
      <c r="B505" s="120"/>
      <c r="C505" s="177"/>
      <c r="D505" s="121"/>
      <c r="E505" s="172"/>
      <c r="F505" s="120"/>
      <c r="G505" s="122"/>
      <c r="H505" s="121"/>
      <c r="I505" s="172"/>
      <c r="J505" s="120"/>
      <c r="K505" s="122"/>
      <c r="L505" s="121"/>
      <c r="M505" s="120"/>
      <c r="N505" s="171"/>
      <c r="O505" s="173"/>
      <c r="P505" s="120"/>
      <c r="Q505" s="122"/>
      <c r="R505" s="121"/>
      <c r="S505" s="172"/>
      <c r="T505" s="120"/>
      <c r="U505" s="122"/>
      <c r="V505" s="121"/>
      <c r="W505" s="172"/>
      <c r="X505" s="120"/>
      <c r="Y505" s="122"/>
      <c r="Z505" s="21"/>
      <c r="AA505" s="176"/>
      <c r="AB505" s="162">
        <f t="shared" ref="AB505:AB528" si="1593">B505+D505+F505+H505+J505+L505+N505+P505+R505+T505+V505+X505+Z505</f>
        <v>0</v>
      </c>
      <c r="AC505" s="163">
        <f>C505+E505+G505+I505+K505+M505+O505+Q505+S505+U505+W505+Y505+AA505</f>
        <v>0</v>
      </c>
      <c r="AE505" s="254" t="str">
        <f>$AE$9</f>
        <v>07:00 - 07:59</v>
      </c>
      <c r="AF505" s="120">
        <f t="shared" ref="AF505:AO506" si="1594">SUMIF($A$9:$A$32,$AE505,B$505:B$528)</f>
        <v>4992</v>
      </c>
      <c r="AG505" s="177">
        <f t="shared" si="1594"/>
        <v>1626</v>
      </c>
      <c r="AH505" s="121">
        <f t="shared" si="1594"/>
        <v>1983</v>
      </c>
      <c r="AI505" s="172">
        <f t="shared" si="1594"/>
        <v>1414</v>
      </c>
      <c r="AJ505" s="120">
        <f t="shared" si="1594"/>
        <v>3402</v>
      </c>
      <c r="AK505" s="122">
        <f t="shared" si="1594"/>
        <v>1644</v>
      </c>
      <c r="AL505" s="121">
        <f t="shared" si="1594"/>
        <v>3827</v>
      </c>
      <c r="AM505" s="172">
        <f t="shared" si="1594"/>
        <v>2675</v>
      </c>
      <c r="AN505" s="120">
        <f t="shared" si="1594"/>
        <v>390</v>
      </c>
      <c r="AO505" s="122">
        <f t="shared" si="1594"/>
        <v>1156</v>
      </c>
      <c r="AP505" s="121">
        <f t="shared" ref="AP505:AY506" si="1595">SUMIF($A$9:$A$32,$AE505,L$505:L$528)</f>
        <v>1292</v>
      </c>
      <c r="AQ505" s="120">
        <f t="shared" si="1595"/>
        <v>4051</v>
      </c>
      <c r="AR505" s="171">
        <f t="shared" si="1595"/>
        <v>3391</v>
      </c>
      <c r="AS505" s="173">
        <f t="shared" si="1595"/>
        <v>4628</v>
      </c>
      <c r="AT505" s="120">
        <f t="shared" si="1595"/>
        <v>2925</v>
      </c>
      <c r="AU505" s="122">
        <f t="shared" si="1595"/>
        <v>2658</v>
      </c>
      <c r="AV505" s="121">
        <f t="shared" si="1595"/>
        <v>3526</v>
      </c>
      <c r="AW505" s="172">
        <f t="shared" si="1595"/>
        <v>2336</v>
      </c>
      <c r="AX505" s="120">
        <f t="shared" si="1595"/>
        <v>496</v>
      </c>
      <c r="AY505" s="122">
        <f t="shared" si="1595"/>
        <v>2007</v>
      </c>
      <c r="AZ505" s="121">
        <f t="shared" ref="AZ505:BE506" si="1596">SUMIF($A$9:$A$32,$AE505,V$505:V$528)</f>
        <v>1626</v>
      </c>
      <c r="BA505" s="172">
        <f t="shared" si="1596"/>
        <v>4346</v>
      </c>
      <c r="BB505" s="120">
        <f t="shared" si="1596"/>
        <v>2228</v>
      </c>
      <c r="BC505" s="122">
        <f t="shared" si="1596"/>
        <v>2130</v>
      </c>
      <c r="BD505" s="21">
        <f t="shared" si="1596"/>
        <v>5853</v>
      </c>
      <c r="BE505" s="176">
        <f t="shared" si="1596"/>
        <v>3107</v>
      </c>
      <c r="BF505" s="162">
        <f>AF505+AH505+AJ505+AL505+AN505+AP505+AR505+AT505+AV505+AX505+AZ505+BB505+BD505</f>
        <v>35931</v>
      </c>
      <c r="BG505" s="163">
        <f>AG505+AI505+AK505+AM505+AO505+AQ505+AS505+AU505+AW505+AY505+BA505+BC505+BE505</f>
        <v>33778</v>
      </c>
      <c r="BI505" s="119" t="s">
        <v>16</v>
      </c>
      <c r="BJ505" s="290" t="e">
        <f>B505/$AB505</f>
        <v>#DIV/0!</v>
      </c>
      <c r="BK505" s="124" t="e">
        <f>C505/$AC505</f>
        <v>#DIV/0!</v>
      </c>
      <c r="BL505" s="125" t="e">
        <f t="shared" ref="BL505:BL528" si="1597">D505/$AB505</f>
        <v>#DIV/0!</v>
      </c>
      <c r="BM505" s="126" t="e">
        <f t="shared" ref="BM505:BM528" si="1598">E505/$AC505</f>
        <v>#DIV/0!</v>
      </c>
      <c r="BN505" s="123" t="e">
        <f t="shared" ref="BN505:BN528" si="1599">F505/$AB505</f>
        <v>#DIV/0!</v>
      </c>
      <c r="BO505" s="124" t="e">
        <f t="shared" ref="BO505:BO528" si="1600">G505/$AC505</f>
        <v>#DIV/0!</v>
      </c>
      <c r="BP505" s="125" t="e">
        <f t="shared" ref="BP505:BP528" si="1601">H505/$AB505</f>
        <v>#DIV/0!</v>
      </c>
      <c r="BQ505" s="126" t="e">
        <f t="shared" ref="BQ505:BQ528" si="1602">I505/$AC505</f>
        <v>#DIV/0!</v>
      </c>
      <c r="BR505" s="123" t="e">
        <f t="shared" ref="BR505:BR528" si="1603">J505/$AB505</f>
        <v>#DIV/0!</v>
      </c>
      <c r="BS505" s="124" t="e">
        <f t="shared" ref="BS505:BS528" si="1604">K505/$AC505</f>
        <v>#DIV/0!</v>
      </c>
      <c r="BT505" s="125" t="e">
        <f t="shared" ref="BT505:BT528" si="1605">L505/$AB505</f>
        <v>#DIV/0!</v>
      </c>
      <c r="BU505" s="123" t="e">
        <f t="shared" ref="BU505:BU528" si="1606">M505/$AC505</f>
        <v>#DIV/0!</v>
      </c>
      <c r="BV505" s="127" t="e">
        <f t="shared" ref="BV505:BV528" si="1607">N505/$AB505</f>
        <v>#DIV/0!</v>
      </c>
      <c r="BW505" s="128" t="e">
        <f t="shared" ref="BW505:BW528" si="1608">O505/$AC505</f>
        <v>#DIV/0!</v>
      </c>
      <c r="BX505" s="123" t="e">
        <f t="shared" ref="BX505:BX528" si="1609">P505/$AB505</f>
        <v>#DIV/0!</v>
      </c>
      <c r="BY505" s="124" t="e">
        <f t="shared" ref="BY505:BY528" si="1610">Q505/$AC505</f>
        <v>#DIV/0!</v>
      </c>
      <c r="BZ505" s="125" t="e">
        <f t="shared" ref="BZ505:BZ528" si="1611">R505/$AB505</f>
        <v>#DIV/0!</v>
      </c>
      <c r="CA505" s="126" t="e">
        <f t="shared" ref="CA505:CA528" si="1612">S505/$AC505</f>
        <v>#DIV/0!</v>
      </c>
      <c r="CB505" s="123" t="e">
        <f t="shared" ref="CB505:CB528" si="1613">T505/$AB505</f>
        <v>#DIV/0!</v>
      </c>
      <c r="CC505" s="124" t="e">
        <f t="shared" ref="CC505:CC528" si="1614">U505/$AC505</f>
        <v>#DIV/0!</v>
      </c>
      <c r="CD505" s="125" t="e">
        <f t="shared" ref="CD505:CD528" si="1615">V505/$AB505</f>
        <v>#DIV/0!</v>
      </c>
      <c r="CE505" s="126" t="e">
        <f t="shared" ref="CE505:CE528" si="1616">W505/$AC505</f>
        <v>#DIV/0!</v>
      </c>
      <c r="CF505" s="123" t="e">
        <f t="shared" ref="CF505:CF528" si="1617">X505/$AB505</f>
        <v>#DIV/0!</v>
      </c>
      <c r="CG505" s="124" t="e">
        <f t="shared" ref="CG505:CG528" si="1618">Y505/$AC505</f>
        <v>#DIV/0!</v>
      </c>
      <c r="CH505" s="123" t="e">
        <f t="shared" ref="CH505:CH528" si="1619">Z505/$AB505</f>
        <v>#DIV/0!</v>
      </c>
      <c r="CI505" s="124" t="e">
        <f t="shared" ref="CI505:CI528" si="1620">AA505/$AC505</f>
        <v>#DIV/0!</v>
      </c>
      <c r="CJ505" s="129">
        <f t="shared" ref="CJ505" si="1621">AB505/AB529</f>
        <v>0</v>
      </c>
      <c r="CK505" s="130">
        <f t="shared" ref="CK505" si="1622">AC505/AC529</f>
        <v>0</v>
      </c>
    </row>
    <row r="506" spans="1:89" x14ac:dyDescent="0.25">
      <c r="A506" s="131" t="s">
        <v>17</v>
      </c>
      <c r="B506" s="180">
        <v>556</v>
      </c>
      <c r="C506" s="181">
        <v>0</v>
      </c>
      <c r="D506" s="182">
        <v>359</v>
      </c>
      <c r="E506" s="183">
        <v>2</v>
      </c>
      <c r="F506" s="180">
        <v>618</v>
      </c>
      <c r="G506" s="184">
        <v>6</v>
      </c>
      <c r="H506" s="182">
        <v>584</v>
      </c>
      <c r="I506" s="183">
        <v>31</v>
      </c>
      <c r="J506" s="180">
        <v>15</v>
      </c>
      <c r="K506" s="184">
        <v>25</v>
      </c>
      <c r="L506" s="182">
        <v>53</v>
      </c>
      <c r="M506" s="180">
        <v>120</v>
      </c>
      <c r="N506" s="185">
        <v>160</v>
      </c>
      <c r="O506" s="186">
        <v>128</v>
      </c>
      <c r="P506" s="180">
        <v>70</v>
      </c>
      <c r="Q506" s="184">
        <v>93</v>
      </c>
      <c r="R506" s="182">
        <v>53</v>
      </c>
      <c r="S506" s="183">
        <v>100</v>
      </c>
      <c r="T506" s="180">
        <v>6</v>
      </c>
      <c r="U506" s="184">
        <v>41</v>
      </c>
      <c r="V506" s="182">
        <v>27</v>
      </c>
      <c r="W506" s="183">
        <v>1</v>
      </c>
      <c r="X506" s="180">
        <v>1</v>
      </c>
      <c r="Y506" s="184">
        <v>0</v>
      </c>
      <c r="Z506" s="182">
        <v>0</v>
      </c>
      <c r="AA506" s="180">
        <v>0</v>
      </c>
      <c r="AB506" s="162">
        <f t="shared" si="1593"/>
        <v>2502</v>
      </c>
      <c r="AC506" s="165">
        <f t="shared" ref="AC506:AC528" si="1623">SUM(C506,E506,G506,I506,K506,M506,O506,Q506,S506,U506,W506,Y506,AA506)</f>
        <v>547</v>
      </c>
      <c r="AE506" s="256" t="str">
        <f>$AE$10</f>
        <v>08:00 - 08:59</v>
      </c>
      <c r="AF506" s="120">
        <f t="shared" si="1594"/>
        <v>5006</v>
      </c>
      <c r="AG506" s="181">
        <f t="shared" si="1594"/>
        <v>1713</v>
      </c>
      <c r="AH506" s="182">
        <f t="shared" si="1594"/>
        <v>2126</v>
      </c>
      <c r="AI506" s="183">
        <f t="shared" si="1594"/>
        <v>1537</v>
      </c>
      <c r="AJ506" s="180">
        <f t="shared" si="1594"/>
        <v>3222</v>
      </c>
      <c r="AK506" s="184">
        <f t="shared" si="1594"/>
        <v>1583</v>
      </c>
      <c r="AL506" s="182">
        <f t="shared" si="1594"/>
        <v>4308</v>
      </c>
      <c r="AM506" s="183">
        <f t="shared" si="1594"/>
        <v>2931</v>
      </c>
      <c r="AN506" s="180">
        <f t="shared" si="1594"/>
        <v>320</v>
      </c>
      <c r="AO506" s="184">
        <f t="shared" si="1594"/>
        <v>1322</v>
      </c>
      <c r="AP506" s="182">
        <f t="shared" si="1595"/>
        <v>1039</v>
      </c>
      <c r="AQ506" s="180">
        <f t="shared" si="1595"/>
        <v>4761</v>
      </c>
      <c r="AR506" s="185">
        <f t="shared" si="1595"/>
        <v>2675</v>
      </c>
      <c r="AS506" s="186">
        <f t="shared" si="1595"/>
        <v>5041</v>
      </c>
      <c r="AT506" s="180">
        <f t="shared" si="1595"/>
        <v>2459</v>
      </c>
      <c r="AU506" s="184">
        <f t="shared" si="1595"/>
        <v>2648</v>
      </c>
      <c r="AV506" s="182">
        <f t="shared" si="1595"/>
        <v>3144</v>
      </c>
      <c r="AW506" s="183">
        <f t="shared" si="1595"/>
        <v>2094</v>
      </c>
      <c r="AX506" s="180">
        <f t="shared" si="1595"/>
        <v>336</v>
      </c>
      <c r="AY506" s="184">
        <f t="shared" si="1595"/>
        <v>1856</v>
      </c>
      <c r="AZ506" s="182">
        <f t="shared" si="1596"/>
        <v>1149</v>
      </c>
      <c r="BA506" s="183">
        <f t="shared" si="1596"/>
        <v>3861</v>
      </c>
      <c r="BB506" s="180">
        <f t="shared" si="1596"/>
        <v>1869</v>
      </c>
      <c r="BC506" s="184">
        <f t="shared" si="1596"/>
        <v>2209</v>
      </c>
      <c r="BD506" s="182">
        <f t="shared" si="1596"/>
        <v>4446</v>
      </c>
      <c r="BE506" s="180">
        <f t="shared" si="1596"/>
        <v>3404</v>
      </c>
      <c r="BF506" s="164">
        <f>SUM(AF506,AH506,AJ506,AL506,AN506,AP506,AR506,AT506,AV506,AX506,AZ506,BB506,BD506)</f>
        <v>32099</v>
      </c>
      <c r="BG506" s="165">
        <f>SUM(AG506,AI506,AK506,AM506,AO506,AQ506,AS506,AU506,AW506,AY506,BA506,BC506,BE506)</f>
        <v>34960</v>
      </c>
      <c r="BI506" s="131" t="s">
        <v>17</v>
      </c>
      <c r="BJ506" s="123">
        <f t="shared" ref="BJ506:BJ528" si="1624">B506/$AB506</f>
        <v>0.22222222222222221</v>
      </c>
      <c r="BK506" s="124">
        <f t="shared" ref="BK506:BK528" si="1625">C506/$AC506</f>
        <v>0</v>
      </c>
      <c r="BL506" s="125">
        <f t="shared" si="1597"/>
        <v>0.14348521183053556</v>
      </c>
      <c r="BM506" s="126">
        <f t="shared" si="1598"/>
        <v>3.6563071297989031E-3</v>
      </c>
      <c r="BN506" s="123">
        <f t="shared" si="1599"/>
        <v>0.24700239808153476</v>
      </c>
      <c r="BO506" s="124">
        <f t="shared" si="1600"/>
        <v>1.0968921389396709E-2</v>
      </c>
      <c r="BP506" s="125">
        <f t="shared" si="1601"/>
        <v>0.23341326938449242</v>
      </c>
      <c r="BQ506" s="126">
        <f t="shared" si="1602"/>
        <v>5.6672760511882997E-2</v>
      </c>
      <c r="BR506" s="123">
        <f t="shared" si="1603"/>
        <v>5.9952038369304557E-3</v>
      </c>
      <c r="BS506" s="124">
        <f t="shared" si="1604"/>
        <v>4.5703839122486288E-2</v>
      </c>
      <c r="BT506" s="125">
        <f t="shared" si="1605"/>
        <v>2.1183053557154278E-2</v>
      </c>
      <c r="BU506" s="123">
        <f t="shared" si="1606"/>
        <v>0.21937842778793418</v>
      </c>
      <c r="BV506" s="127">
        <f t="shared" si="1607"/>
        <v>6.3948840927258194E-2</v>
      </c>
      <c r="BW506" s="128">
        <f t="shared" si="1608"/>
        <v>0.2340036563071298</v>
      </c>
      <c r="BX506" s="123">
        <f t="shared" si="1609"/>
        <v>2.7977617905675458E-2</v>
      </c>
      <c r="BY506" s="124">
        <f t="shared" si="1610"/>
        <v>0.17001828153564899</v>
      </c>
      <c r="BZ506" s="125">
        <f t="shared" si="1611"/>
        <v>2.1183053557154278E-2</v>
      </c>
      <c r="CA506" s="126">
        <f t="shared" si="1612"/>
        <v>0.18281535648994515</v>
      </c>
      <c r="CB506" s="123">
        <f t="shared" si="1613"/>
        <v>2.3980815347721821E-3</v>
      </c>
      <c r="CC506" s="124">
        <f t="shared" si="1614"/>
        <v>7.4954296160877509E-2</v>
      </c>
      <c r="CD506" s="125">
        <f t="shared" si="1615"/>
        <v>1.0791366906474821E-2</v>
      </c>
      <c r="CE506" s="126">
        <f t="shared" si="1616"/>
        <v>1.8281535648994515E-3</v>
      </c>
      <c r="CF506" s="123">
        <f t="shared" si="1617"/>
        <v>3.996802557953637E-4</v>
      </c>
      <c r="CG506" s="124">
        <f t="shared" si="1618"/>
        <v>0</v>
      </c>
      <c r="CH506" s="125">
        <f t="shared" si="1619"/>
        <v>0</v>
      </c>
      <c r="CI506" s="123">
        <f t="shared" si="1620"/>
        <v>0</v>
      </c>
      <c r="CJ506" s="129">
        <f t="shared" ref="CJ506" si="1626">AB506/AB529</f>
        <v>5.8727293638815405E-3</v>
      </c>
      <c r="CK506" s="130">
        <f t="shared" ref="CK506" si="1627">AC506/AC529</f>
        <v>1.2872981095309482E-3</v>
      </c>
    </row>
    <row r="507" spans="1:89" ht="13.8" thickBot="1" x14ac:dyDescent="0.3">
      <c r="A507" s="139" t="s">
        <v>18</v>
      </c>
      <c r="B507" s="187">
        <v>2236</v>
      </c>
      <c r="C507" s="188">
        <v>560</v>
      </c>
      <c r="D507" s="189">
        <v>1244</v>
      </c>
      <c r="E507" s="190">
        <v>375</v>
      </c>
      <c r="F507" s="187">
        <v>2108</v>
      </c>
      <c r="G507" s="191">
        <v>560</v>
      </c>
      <c r="H507" s="189">
        <v>2519</v>
      </c>
      <c r="I507" s="190">
        <v>914</v>
      </c>
      <c r="J507" s="187">
        <v>94</v>
      </c>
      <c r="K507" s="191">
        <v>320</v>
      </c>
      <c r="L507" s="189">
        <v>588</v>
      </c>
      <c r="M507" s="187">
        <v>1355</v>
      </c>
      <c r="N507" s="192">
        <v>1809</v>
      </c>
      <c r="O507" s="193">
        <v>1993</v>
      </c>
      <c r="P507" s="187">
        <v>994</v>
      </c>
      <c r="Q507" s="191">
        <v>1100</v>
      </c>
      <c r="R507" s="189">
        <v>1488</v>
      </c>
      <c r="S507" s="190">
        <v>1175</v>
      </c>
      <c r="T507" s="187">
        <v>166</v>
      </c>
      <c r="U507" s="191">
        <v>662</v>
      </c>
      <c r="V507" s="189">
        <v>939</v>
      </c>
      <c r="W507" s="190">
        <v>1640</v>
      </c>
      <c r="X507" s="187">
        <v>969</v>
      </c>
      <c r="Y507" s="191">
        <v>778</v>
      </c>
      <c r="Z507" s="189">
        <v>2712</v>
      </c>
      <c r="AA507" s="187">
        <v>1666</v>
      </c>
      <c r="AB507" s="162">
        <f t="shared" si="1593"/>
        <v>17866</v>
      </c>
      <c r="AC507" s="165">
        <f t="shared" si="1623"/>
        <v>13098</v>
      </c>
      <c r="AE507" s="254"/>
      <c r="AF507" s="120"/>
      <c r="AG507" s="188"/>
      <c r="AH507" s="189"/>
      <c r="AI507" s="190"/>
      <c r="AJ507" s="187"/>
      <c r="AK507" s="191"/>
      <c r="AL507" s="189"/>
      <c r="AM507" s="190"/>
      <c r="AN507" s="187"/>
      <c r="AO507" s="191"/>
      <c r="AP507" s="189"/>
      <c r="AQ507" s="187"/>
      <c r="AR507" s="192"/>
      <c r="AS507" s="193"/>
      <c r="AT507" s="187"/>
      <c r="AU507" s="191"/>
      <c r="AV507" s="189"/>
      <c r="AW507" s="190"/>
      <c r="AX507" s="187"/>
      <c r="AY507" s="191"/>
      <c r="AZ507" s="189"/>
      <c r="BA507" s="190"/>
      <c r="BB507" s="187"/>
      <c r="BC507" s="191"/>
      <c r="BD507" s="189"/>
      <c r="BE507" s="187"/>
      <c r="BF507" s="164"/>
      <c r="BG507" s="165"/>
      <c r="BI507" s="139" t="s">
        <v>18</v>
      </c>
      <c r="BJ507" s="123">
        <f t="shared" si="1624"/>
        <v>0.12515392365386768</v>
      </c>
      <c r="BK507" s="124">
        <f t="shared" si="1625"/>
        <v>4.275461902580547E-2</v>
      </c>
      <c r="BL507" s="125">
        <f t="shared" si="1597"/>
        <v>6.9629463785962159E-2</v>
      </c>
      <c r="BM507" s="126">
        <f t="shared" si="1598"/>
        <v>2.8630325240494733E-2</v>
      </c>
      <c r="BN507" s="123">
        <f t="shared" si="1599"/>
        <v>0.11798947721929923</v>
      </c>
      <c r="BO507" s="124">
        <f t="shared" si="1600"/>
        <v>4.275461902580547E-2</v>
      </c>
      <c r="BP507" s="125">
        <f t="shared" si="1601"/>
        <v>0.14099406694279637</v>
      </c>
      <c r="BQ507" s="126">
        <f t="shared" si="1602"/>
        <v>6.9781646052832491E-2</v>
      </c>
      <c r="BR507" s="123">
        <f t="shared" si="1603"/>
        <v>5.2613903503862082E-3</v>
      </c>
      <c r="BS507" s="124">
        <f t="shared" si="1604"/>
        <v>2.4431210871888837E-2</v>
      </c>
      <c r="BT507" s="125">
        <f t="shared" si="1605"/>
        <v>3.2911675808798835E-2</v>
      </c>
      <c r="BU507" s="123">
        <f t="shared" si="1606"/>
        <v>0.10345090853565429</v>
      </c>
      <c r="BV507" s="127">
        <f t="shared" si="1607"/>
        <v>0.10125377812604948</v>
      </c>
      <c r="BW507" s="128">
        <f t="shared" si="1608"/>
        <v>0.15216063521148268</v>
      </c>
      <c r="BX507" s="123">
        <f t="shared" si="1609"/>
        <v>5.5636404343445654E-2</v>
      </c>
      <c r="BY507" s="124">
        <f t="shared" si="1610"/>
        <v>8.3982287372117881E-2</v>
      </c>
      <c r="BZ507" s="125">
        <f t="shared" si="1611"/>
        <v>8.3286689801858285E-2</v>
      </c>
      <c r="CA507" s="126">
        <f t="shared" si="1612"/>
        <v>8.9708352420216825E-2</v>
      </c>
      <c r="CB507" s="123">
        <f t="shared" si="1613"/>
        <v>9.2913914698309636E-3</v>
      </c>
      <c r="CC507" s="124">
        <f t="shared" si="1614"/>
        <v>5.0542067491220033E-2</v>
      </c>
      <c r="CD507" s="125">
        <f t="shared" si="1615"/>
        <v>5.2557931266092019E-2</v>
      </c>
      <c r="CE507" s="126">
        <f t="shared" si="1616"/>
        <v>0.1252099557184303</v>
      </c>
      <c r="CF507" s="123">
        <f t="shared" si="1617"/>
        <v>5.4237098399194002E-2</v>
      </c>
      <c r="CG507" s="124">
        <f t="shared" si="1618"/>
        <v>5.939838143227974E-2</v>
      </c>
      <c r="CH507" s="125">
        <f t="shared" si="1619"/>
        <v>0.15179670883241911</v>
      </c>
      <c r="CI507" s="123">
        <f t="shared" si="1620"/>
        <v>0.12719499160177125</v>
      </c>
      <c r="CJ507" s="129">
        <f t="shared" ref="CJ507" si="1628">AB507/AB529</f>
        <v>4.193532486615012E-2</v>
      </c>
      <c r="CK507" s="130">
        <f t="shared" ref="CK507" si="1629">AC507/AC529</f>
        <v>3.0824553269901935E-2</v>
      </c>
    </row>
    <row r="508" spans="1:89" ht="14.4" thickTop="1" thickBot="1" x14ac:dyDescent="0.3">
      <c r="A508" s="131" t="s">
        <v>19</v>
      </c>
      <c r="B508" s="180">
        <v>3848</v>
      </c>
      <c r="C508" s="181">
        <v>1776</v>
      </c>
      <c r="D508" s="182">
        <v>1801</v>
      </c>
      <c r="E508" s="183">
        <v>1208</v>
      </c>
      <c r="F508" s="180">
        <v>3082</v>
      </c>
      <c r="G508" s="184">
        <v>1578</v>
      </c>
      <c r="H508" s="182">
        <v>3799</v>
      </c>
      <c r="I508" s="183">
        <v>2377</v>
      </c>
      <c r="J508" s="180">
        <v>239</v>
      </c>
      <c r="K508" s="184">
        <v>799</v>
      </c>
      <c r="L508" s="182">
        <v>1158</v>
      </c>
      <c r="M508" s="180">
        <v>2866</v>
      </c>
      <c r="N508" s="185">
        <v>3074</v>
      </c>
      <c r="O508" s="186">
        <v>3624</v>
      </c>
      <c r="P508" s="180">
        <v>2393</v>
      </c>
      <c r="Q508" s="184">
        <v>2329</v>
      </c>
      <c r="R508" s="182">
        <v>2931</v>
      </c>
      <c r="S508" s="183">
        <v>1989</v>
      </c>
      <c r="T508" s="180">
        <v>431</v>
      </c>
      <c r="U508" s="184">
        <v>1391</v>
      </c>
      <c r="V508" s="182">
        <v>1753</v>
      </c>
      <c r="W508" s="183">
        <v>3351</v>
      </c>
      <c r="X508" s="180">
        <v>2107</v>
      </c>
      <c r="Y508" s="184">
        <v>1685</v>
      </c>
      <c r="Z508" s="182">
        <v>4434</v>
      </c>
      <c r="AA508" s="180">
        <v>3302</v>
      </c>
      <c r="AB508" s="162">
        <f t="shared" si="1593"/>
        <v>31050</v>
      </c>
      <c r="AC508" s="165">
        <f t="shared" si="1623"/>
        <v>28275</v>
      </c>
      <c r="AE508" s="251" t="s">
        <v>13</v>
      </c>
      <c r="AF508" s="14">
        <f t="shared" ref="AF508:BG508" si="1630">SUM(AF505:AF507)</f>
        <v>9998</v>
      </c>
      <c r="AG508" s="1">
        <f t="shared" si="1630"/>
        <v>3339</v>
      </c>
      <c r="AH508" s="14">
        <f t="shared" si="1630"/>
        <v>4109</v>
      </c>
      <c r="AI508" s="1">
        <f t="shared" si="1630"/>
        <v>2951</v>
      </c>
      <c r="AJ508" s="14">
        <f t="shared" si="1630"/>
        <v>6624</v>
      </c>
      <c r="AK508" s="1">
        <f t="shared" si="1630"/>
        <v>3227</v>
      </c>
      <c r="AL508" s="14">
        <f t="shared" si="1630"/>
        <v>8135</v>
      </c>
      <c r="AM508" s="1">
        <f t="shared" si="1630"/>
        <v>5606</v>
      </c>
      <c r="AN508" s="14">
        <f t="shared" si="1630"/>
        <v>710</v>
      </c>
      <c r="AO508" s="1">
        <f t="shared" si="1630"/>
        <v>2478</v>
      </c>
      <c r="AP508" s="14">
        <f t="shared" si="1630"/>
        <v>2331</v>
      </c>
      <c r="AQ508" s="1">
        <f t="shared" si="1630"/>
        <v>8812</v>
      </c>
      <c r="AR508" s="14">
        <f t="shared" si="1630"/>
        <v>6066</v>
      </c>
      <c r="AS508" s="1">
        <f t="shared" si="1630"/>
        <v>9669</v>
      </c>
      <c r="AT508" s="14">
        <f t="shared" si="1630"/>
        <v>5384</v>
      </c>
      <c r="AU508" s="1">
        <f t="shared" si="1630"/>
        <v>5306</v>
      </c>
      <c r="AV508" s="14">
        <f t="shared" si="1630"/>
        <v>6670</v>
      </c>
      <c r="AW508" s="1">
        <f t="shared" si="1630"/>
        <v>4430</v>
      </c>
      <c r="AX508" s="14">
        <f t="shared" si="1630"/>
        <v>832</v>
      </c>
      <c r="AY508" s="1">
        <f t="shared" si="1630"/>
        <v>3863</v>
      </c>
      <c r="AZ508" s="14">
        <f t="shared" si="1630"/>
        <v>2775</v>
      </c>
      <c r="BA508" s="1">
        <f t="shared" si="1630"/>
        <v>8207</v>
      </c>
      <c r="BB508" s="14">
        <f t="shared" si="1630"/>
        <v>4097</v>
      </c>
      <c r="BC508" s="1">
        <f t="shared" si="1630"/>
        <v>4339</v>
      </c>
      <c r="BD508" s="14">
        <f t="shared" si="1630"/>
        <v>10299</v>
      </c>
      <c r="BE508" s="1">
        <f t="shared" si="1630"/>
        <v>6511</v>
      </c>
      <c r="BF508" s="166">
        <f t="shared" si="1630"/>
        <v>68030</v>
      </c>
      <c r="BG508" s="167">
        <f t="shared" si="1630"/>
        <v>68738</v>
      </c>
      <c r="BI508" s="131" t="s">
        <v>19</v>
      </c>
      <c r="BJ508" s="123">
        <f t="shared" si="1624"/>
        <v>0.12392914653784219</v>
      </c>
      <c r="BK508" s="124">
        <f t="shared" si="1625"/>
        <v>6.2811671087533161E-2</v>
      </c>
      <c r="BL508" s="125">
        <f t="shared" si="1597"/>
        <v>5.8003220611916262E-2</v>
      </c>
      <c r="BM508" s="126">
        <f t="shared" si="1598"/>
        <v>4.2723253757736515E-2</v>
      </c>
      <c r="BN508" s="123">
        <f t="shared" si="1599"/>
        <v>9.9259259259259255E-2</v>
      </c>
      <c r="BO508" s="124">
        <f t="shared" si="1600"/>
        <v>5.5809018567639257E-2</v>
      </c>
      <c r="BP508" s="125">
        <f t="shared" si="1601"/>
        <v>0.12235104669887278</v>
      </c>
      <c r="BQ508" s="126">
        <f t="shared" si="1602"/>
        <v>8.4067197170645452E-2</v>
      </c>
      <c r="BR508" s="123">
        <f t="shared" si="1603"/>
        <v>7.6972624798711756E-3</v>
      </c>
      <c r="BS508" s="124">
        <f t="shared" si="1604"/>
        <v>2.8258178603006189E-2</v>
      </c>
      <c r="BT508" s="125">
        <f t="shared" si="1605"/>
        <v>3.7294685990338167E-2</v>
      </c>
      <c r="BU508" s="123">
        <f t="shared" si="1606"/>
        <v>0.10136162687886825</v>
      </c>
      <c r="BV508" s="127">
        <f t="shared" si="1607"/>
        <v>9.9001610305958138E-2</v>
      </c>
      <c r="BW508" s="128">
        <f t="shared" si="1608"/>
        <v>0.12816976127320956</v>
      </c>
      <c r="BX508" s="123">
        <f t="shared" si="1609"/>
        <v>7.7069243156199674E-2</v>
      </c>
      <c r="BY508" s="124">
        <f t="shared" si="1610"/>
        <v>8.2369584438549956E-2</v>
      </c>
      <c r="BZ508" s="125">
        <f t="shared" si="1611"/>
        <v>9.4396135265700482E-2</v>
      </c>
      <c r="CA508" s="126">
        <f t="shared" si="1612"/>
        <v>7.0344827586206901E-2</v>
      </c>
      <c r="CB508" s="123">
        <f t="shared" si="1613"/>
        <v>1.3880837359098229E-2</v>
      </c>
      <c r="CC508" s="124">
        <f t="shared" si="1614"/>
        <v>4.9195402298850575E-2</v>
      </c>
      <c r="CD508" s="125">
        <f t="shared" si="1615"/>
        <v>5.64573268921095E-2</v>
      </c>
      <c r="CE508" s="126">
        <f t="shared" si="1616"/>
        <v>0.11851458885941644</v>
      </c>
      <c r="CF508" s="123">
        <f t="shared" si="1617"/>
        <v>6.7858293075684376E-2</v>
      </c>
      <c r="CG508" s="124">
        <f t="shared" si="1618"/>
        <v>5.9593280282935458E-2</v>
      </c>
      <c r="CH508" s="125">
        <f t="shared" si="1619"/>
        <v>0.14280193236714975</v>
      </c>
      <c r="CI508" s="123">
        <f t="shared" si="1620"/>
        <v>0.1167816091954023</v>
      </c>
      <c r="CJ508" s="129">
        <f t="shared" ref="CJ508" si="1631">AB508/AB529</f>
        <v>7.2880993904285304E-2</v>
      </c>
      <c r="CK508" s="130">
        <f t="shared" ref="CK508" si="1632">AC508/AC529</f>
        <v>6.6541780707472686E-2</v>
      </c>
    </row>
    <row r="509" spans="1:89" ht="13.8" thickTop="1" x14ac:dyDescent="0.25">
      <c r="A509" s="139" t="s">
        <v>20</v>
      </c>
      <c r="B509" s="266">
        <v>4992</v>
      </c>
      <c r="C509" s="267">
        <v>1626</v>
      </c>
      <c r="D509" s="268">
        <v>1983</v>
      </c>
      <c r="E509" s="269">
        <v>1414</v>
      </c>
      <c r="F509" s="266">
        <v>3402</v>
      </c>
      <c r="G509" s="270">
        <v>1644</v>
      </c>
      <c r="H509" s="268">
        <v>3827</v>
      </c>
      <c r="I509" s="269">
        <v>2675</v>
      </c>
      <c r="J509" s="266">
        <v>390</v>
      </c>
      <c r="K509" s="270">
        <v>1156</v>
      </c>
      <c r="L509" s="268">
        <v>1292</v>
      </c>
      <c r="M509" s="266">
        <v>4051</v>
      </c>
      <c r="N509" s="271">
        <v>3391</v>
      </c>
      <c r="O509" s="272">
        <v>4628</v>
      </c>
      <c r="P509" s="266">
        <v>2925</v>
      </c>
      <c r="Q509" s="270">
        <v>2658</v>
      </c>
      <c r="R509" s="268">
        <v>3526</v>
      </c>
      <c r="S509" s="269">
        <v>2336</v>
      </c>
      <c r="T509" s="266">
        <v>496</v>
      </c>
      <c r="U509" s="270">
        <v>2007</v>
      </c>
      <c r="V509" s="268">
        <v>1626</v>
      </c>
      <c r="W509" s="269">
        <v>4346</v>
      </c>
      <c r="X509" s="266">
        <v>2228</v>
      </c>
      <c r="Y509" s="270">
        <v>2130</v>
      </c>
      <c r="Z509" s="268">
        <v>5853</v>
      </c>
      <c r="AA509" s="266">
        <v>3107</v>
      </c>
      <c r="AB509" s="162">
        <f t="shared" si="1593"/>
        <v>35931</v>
      </c>
      <c r="AC509" s="165">
        <f t="shared" si="1623"/>
        <v>33778</v>
      </c>
      <c r="BI509" s="139" t="s">
        <v>20</v>
      </c>
      <c r="BJ509" s="123">
        <f t="shared" si="1624"/>
        <v>0.13893295483009102</v>
      </c>
      <c r="BK509" s="124">
        <f t="shared" si="1625"/>
        <v>4.8137841198413168E-2</v>
      </c>
      <c r="BL509" s="125">
        <f t="shared" si="1597"/>
        <v>5.5189112465558986E-2</v>
      </c>
      <c r="BM509" s="126">
        <f t="shared" si="1598"/>
        <v>4.186156670021908E-2</v>
      </c>
      <c r="BN509" s="123">
        <f t="shared" si="1599"/>
        <v>9.4681472822910576E-2</v>
      </c>
      <c r="BO509" s="124">
        <f t="shared" si="1600"/>
        <v>4.8670732429391912E-2</v>
      </c>
      <c r="BP509" s="125">
        <f t="shared" si="1601"/>
        <v>0.1065096991455846</v>
      </c>
      <c r="BQ509" s="126">
        <f t="shared" si="1602"/>
        <v>7.9193557937118839E-2</v>
      </c>
      <c r="BR509" s="123">
        <f t="shared" si="1603"/>
        <v>1.085413709610086E-2</v>
      </c>
      <c r="BS509" s="124">
        <f t="shared" si="1604"/>
        <v>3.4223459056190418E-2</v>
      </c>
      <c r="BT509" s="125">
        <f t="shared" si="1605"/>
        <v>3.5957808020929002E-2</v>
      </c>
      <c r="BU509" s="123">
        <f t="shared" si="1606"/>
        <v>0.119930132038605</v>
      </c>
      <c r="BV509" s="127">
        <f t="shared" si="1607"/>
        <v>9.4375330494559012E-2</v>
      </c>
      <c r="BW509" s="128">
        <f t="shared" si="1608"/>
        <v>0.1370122564983125</v>
      </c>
      <c r="BX509" s="123">
        <f t="shared" si="1609"/>
        <v>8.1406028220756446E-2</v>
      </c>
      <c r="BY509" s="124">
        <f t="shared" si="1610"/>
        <v>7.8690271774527795E-2</v>
      </c>
      <c r="BZ509" s="125">
        <f t="shared" si="1611"/>
        <v>9.8132531797055472E-2</v>
      </c>
      <c r="CA509" s="126">
        <f t="shared" si="1612"/>
        <v>6.9157439753685837E-2</v>
      </c>
      <c r="CB509" s="123">
        <f t="shared" si="1613"/>
        <v>1.3804235896579555E-2</v>
      </c>
      <c r="CC509" s="124">
        <f t="shared" si="1614"/>
        <v>5.9417372254129908E-2</v>
      </c>
      <c r="CD509" s="125">
        <f t="shared" si="1615"/>
        <v>4.5253402354512813E-2</v>
      </c>
      <c r="CE509" s="126">
        <f t="shared" si="1616"/>
        <v>0.12866362721297886</v>
      </c>
      <c r="CF509" s="123">
        <f t="shared" si="1617"/>
        <v>6.2007737051571067E-2</v>
      </c>
      <c r="CG509" s="124">
        <f t="shared" si="1618"/>
        <v>6.3058795665817985E-2</v>
      </c>
      <c r="CH509" s="125">
        <f t="shared" si="1619"/>
        <v>0.16289554980379059</v>
      </c>
      <c r="CI509" s="123">
        <f t="shared" si="1620"/>
        <v>9.1982947480608673E-2</v>
      </c>
      <c r="CJ509" s="129">
        <f t="shared" ref="CJ509" si="1633">AB509/AB529</f>
        <v>8.4337745313200499E-2</v>
      </c>
      <c r="CK509" s="130">
        <f t="shared" ref="CK509" si="1634">AC509/AC529</f>
        <v>7.9492423297507067E-2</v>
      </c>
    </row>
    <row r="510" spans="1:89" ht="13.8" thickBot="1" x14ac:dyDescent="0.3">
      <c r="A510" s="131" t="s">
        <v>21</v>
      </c>
      <c r="B510" s="273">
        <v>5006</v>
      </c>
      <c r="C510" s="274">
        <v>1713</v>
      </c>
      <c r="D510" s="275">
        <v>2126</v>
      </c>
      <c r="E510" s="276">
        <v>1537</v>
      </c>
      <c r="F510" s="273">
        <v>3222</v>
      </c>
      <c r="G510" s="277">
        <v>1583</v>
      </c>
      <c r="H510" s="275">
        <v>4308</v>
      </c>
      <c r="I510" s="276">
        <v>2931</v>
      </c>
      <c r="J510" s="273">
        <v>320</v>
      </c>
      <c r="K510" s="277">
        <v>1322</v>
      </c>
      <c r="L510" s="275">
        <v>1039</v>
      </c>
      <c r="M510" s="273">
        <v>4761</v>
      </c>
      <c r="N510" s="278">
        <v>2675</v>
      </c>
      <c r="O510" s="279">
        <v>5041</v>
      </c>
      <c r="P510" s="273">
        <v>2459</v>
      </c>
      <c r="Q510" s="277">
        <v>2648</v>
      </c>
      <c r="R510" s="275">
        <v>3144</v>
      </c>
      <c r="S510" s="276">
        <v>2094</v>
      </c>
      <c r="T510" s="273">
        <v>336</v>
      </c>
      <c r="U510" s="277">
        <v>1856</v>
      </c>
      <c r="V510" s="275">
        <v>1149</v>
      </c>
      <c r="W510" s="276">
        <v>3861</v>
      </c>
      <c r="X510" s="273">
        <v>1869</v>
      </c>
      <c r="Y510" s="277">
        <v>2209</v>
      </c>
      <c r="Z510" s="275">
        <v>4446</v>
      </c>
      <c r="AA510" s="273">
        <v>3404</v>
      </c>
      <c r="AB510" s="162">
        <f t="shared" si="1593"/>
        <v>32099</v>
      </c>
      <c r="AC510" s="165">
        <f t="shared" si="1623"/>
        <v>34960</v>
      </c>
      <c r="AE510" t="s">
        <v>85</v>
      </c>
      <c r="BI510" s="131" t="s">
        <v>21</v>
      </c>
      <c r="BJ510" s="123">
        <f t="shared" si="1624"/>
        <v>0.15595501417489641</v>
      </c>
      <c r="BK510" s="124">
        <f t="shared" si="1625"/>
        <v>4.8998855835240274E-2</v>
      </c>
      <c r="BL510" s="125">
        <f t="shared" si="1597"/>
        <v>6.623259291566716E-2</v>
      </c>
      <c r="BM510" s="126">
        <f t="shared" si="1598"/>
        <v>4.3964530892448513E-2</v>
      </c>
      <c r="BN510" s="123">
        <f t="shared" si="1599"/>
        <v>0.10037695878376274</v>
      </c>
      <c r="BO510" s="124">
        <f t="shared" si="1600"/>
        <v>4.528032036613272E-2</v>
      </c>
      <c r="BP510" s="125">
        <f t="shared" si="1601"/>
        <v>0.13420978846693044</v>
      </c>
      <c r="BQ510" s="126">
        <f t="shared" si="1602"/>
        <v>8.3838672768878714E-2</v>
      </c>
      <c r="BR510" s="123">
        <f t="shared" si="1603"/>
        <v>9.9691579176921404E-3</v>
      </c>
      <c r="BS510" s="124">
        <f t="shared" si="1604"/>
        <v>3.7814645308924484E-2</v>
      </c>
      <c r="BT510" s="125">
        <f t="shared" si="1605"/>
        <v>3.2368609614006665E-2</v>
      </c>
      <c r="BU510" s="123">
        <f t="shared" si="1606"/>
        <v>0.1361842105263158</v>
      </c>
      <c r="BV510" s="127">
        <f t="shared" si="1607"/>
        <v>8.3335929468207726E-2</v>
      </c>
      <c r="BW510" s="128">
        <f t="shared" si="1608"/>
        <v>0.1441933638443936</v>
      </c>
      <c r="BX510" s="123">
        <f t="shared" si="1609"/>
        <v>7.6606747873765535E-2</v>
      </c>
      <c r="BY510" s="124">
        <f t="shared" si="1610"/>
        <v>7.5743707093821513E-2</v>
      </c>
      <c r="BZ510" s="125">
        <f t="shared" si="1611"/>
        <v>9.7946976541325281E-2</v>
      </c>
      <c r="CA510" s="126">
        <f t="shared" si="1612"/>
        <v>5.9897025171624714E-2</v>
      </c>
      <c r="CB510" s="123">
        <f t="shared" si="1613"/>
        <v>1.0467615813576747E-2</v>
      </c>
      <c r="CC510" s="124">
        <f t="shared" si="1614"/>
        <v>5.3089244851258578E-2</v>
      </c>
      <c r="CD510" s="125">
        <f t="shared" si="1615"/>
        <v>3.5795507648213341E-2</v>
      </c>
      <c r="CE510" s="126">
        <f t="shared" si="1616"/>
        <v>0.11044050343249429</v>
      </c>
      <c r="CF510" s="123">
        <f t="shared" si="1617"/>
        <v>5.8226112963020653E-2</v>
      </c>
      <c r="CG510" s="124">
        <f t="shared" si="1618"/>
        <v>6.3186498855835244E-2</v>
      </c>
      <c r="CH510" s="125">
        <f t="shared" si="1619"/>
        <v>0.13850898781893517</v>
      </c>
      <c r="CI510" s="123">
        <f t="shared" si="1620"/>
        <v>9.7368421052631576E-2</v>
      </c>
      <c r="CJ510" s="129">
        <f t="shared" ref="CJ510" si="1635">AB510/AB529</f>
        <v>7.5343221363402713E-2</v>
      </c>
      <c r="CK510" s="130">
        <f t="shared" ref="CK510" si="1636">AC510/AC529</f>
        <v>8.2274116835835368E-2</v>
      </c>
    </row>
    <row r="511" spans="1:89" ht="14.4" thickTop="1" thickBot="1" x14ac:dyDescent="0.3">
      <c r="A511" s="139" t="s">
        <v>22</v>
      </c>
      <c r="B511" s="187">
        <v>3115</v>
      </c>
      <c r="C511" s="188">
        <v>1523</v>
      </c>
      <c r="D511" s="189">
        <v>1398</v>
      </c>
      <c r="E511" s="190">
        <v>960</v>
      </c>
      <c r="F511" s="187">
        <v>2562</v>
      </c>
      <c r="G511" s="191">
        <v>1071</v>
      </c>
      <c r="H511" s="189">
        <v>3375</v>
      </c>
      <c r="I511" s="190">
        <v>2292</v>
      </c>
      <c r="J511" s="187">
        <v>263</v>
      </c>
      <c r="K511" s="191">
        <v>1067</v>
      </c>
      <c r="L511" s="189">
        <v>816</v>
      </c>
      <c r="M511" s="187">
        <v>3118</v>
      </c>
      <c r="N511" s="192">
        <v>2344</v>
      </c>
      <c r="O511" s="193">
        <v>3964</v>
      </c>
      <c r="P511" s="187">
        <v>1475</v>
      </c>
      <c r="Q511" s="191">
        <v>1801</v>
      </c>
      <c r="R511" s="189">
        <v>2601</v>
      </c>
      <c r="S511" s="190">
        <v>1725</v>
      </c>
      <c r="T511" s="187">
        <v>261</v>
      </c>
      <c r="U511" s="191">
        <v>1028</v>
      </c>
      <c r="V511" s="189">
        <v>910</v>
      </c>
      <c r="W511" s="190">
        <v>3535</v>
      </c>
      <c r="X511" s="187">
        <v>1452</v>
      </c>
      <c r="Y511" s="191">
        <v>1417</v>
      </c>
      <c r="Z511" s="189">
        <v>3832</v>
      </c>
      <c r="AA511" s="187">
        <v>2790</v>
      </c>
      <c r="AB511" s="162">
        <f t="shared" si="1593"/>
        <v>24404</v>
      </c>
      <c r="AC511" s="165">
        <f t="shared" si="1623"/>
        <v>26291</v>
      </c>
      <c r="AE511" s="296" t="s">
        <v>0</v>
      </c>
      <c r="AF511" s="298" t="s">
        <v>1</v>
      </c>
      <c r="AG511" s="299"/>
      <c r="AH511" s="298" t="s">
        <v>2</v>
      </c>
      <c r="AI511" s="299"/>
      <c r="AJ511" s="298" t="s">
        <v>3</v>
      </c>
      <c r="AK511" s="299"/>
      <c r="AL511" s="298" t="s">
        <v>4</v>
      </c>
      <c r="AM511" s="299"/>
      <c r="AN511" s="298" t="s">
        <v>5</v>
      </c>
      <c r="AO511" s="299"/>
      <c r="AP511" s="298" t="s">
        <v>6</v>
      </c>
      <c r="AQ511" s="299"/>
      <c r="AR511" s="298" t="s">
        <v>7</v>
      </c>
      <c r="AS511" s="299"/>
      <c r="AT511" s="298" t="s">
        <v>8</v>
      </c>
      <c r="AU511" s="299"/>
      <c r="AV511" s="298" t="s">
        <v>9</v>
      </c>
      <c r="AW511" s="299"/>
      <c r="AX511" s="298" t="s">
        <v>10</v>
      </c>
      <c r="AY511" s="299"/>
      <c r="AZ511" s="298" t="s">
        <v>11</v>
      </c>
      <c r="BA511" s="299"/>
      <c r="BB511" s="298" t="s">
        <v>12</v>
      </c>
      <c r="BC511" s="299"/>
      <c r="BD511" s="300" t="s">
        <v>40</v>
      </c>
      <c r="BE511" s="301"/>
      <c r="BF511" s="302" t="s">
        <v>41</v>
      </c>
      <c r="BG511" s="303"/>
      <c r="BI511" s="139" t="s">
        <v>22</v>
      </c>
      <c r="BJ511" s="123">
        <f t="shared" si="1624"/>
        <v>0.12764300934273071</v>
      </c>
      <c r="BK511" s="124">
        <f t="shared" si="1625"/>
        <v>5.7928568711726448E-2</v>
      </c>
      <c r="BL511" s="125">
        <f t="shared" si="1597"/>
        <v>5.7285690870349126E-2</v>
      </c>
      <c r="BM511" s="126">
        <f t="shared" si="1598"/>
        <v>3.651439656156099E-2</v>
      </c>
      <c r="BN511" s="123">
        <f t="shared" si="1599"/>
        <v>0.10498278970660548</v>
      </c>
      <c r="BO511" s="124">
        <f t="shared" si="1600"/>
        <v>4.0736373663991479E-2</v>
      </c>
      <c r="BP511" s="125">
        <f t="shared" si="1601"/>
        <v>0.13829700049172267</v>
      </c>
      <c r="BQ511" s="126">
        <f t="shared" si="1602"/>
        <v>8.717812179072687E-2</v>
      </c>
      <c r="BR511" s="123">
        <f t="shared" si="1603"/>
        <v>1.0776921816095722E-2</v>
      </c>
      <c r="BS511" s="124">
        <f t="shared" si="1604"/>
        <v>4.0584230344984977E-2</v>
      </c>
      <c r="BT511" s="125">
        <f t="shared" si="1605"/>
        <v>3.3437141452220945E-2</v>
      </c>
      <c r="BU511" s="123">
        <f t="shared" si="1606"/>
        <v>0.11859571716556996</v>
      </c>
      <c r="BV511" s="127">
        <f t="shared" si="1607"/>
        <v>9.6049827897066051E-2</v>
      </c>
      <c r="BW511" s="128">
        <f t="shared" si="1608"/>
        <v>0.1507740291354456</v>
      </c>
      <c r="BX511" s="123">
        <f t="shared" si="1609"/>
        <v>6.0440911326012127E-2</v>
      </c>
      <c r="BY511" s="124">
        <f t="shared" si="1610"/>
        <v>6.8502529382678479E-2</v>
      </c>
      <c r="BZ511" s="125">
        <f t="shared" si="1611"/>
        <v>0.10658088837895427</v>
      </c>
      <c r="CA511" s="126">
        <f t="shared" si="1612"/>
        <v>6.5611806321554902E-2</v>
      </c>
      <c r="CB511" s="123">
        <f t="shared" si="1613"/>
        <v>1.0694968038026553E-2</v>
      </c>
      <c r="CC511" s="124">
        <f t="shared" si="1614"/>
        <v>3.9100832984671562E-2</v>
      </c>
      <c r="CD511" s="125">
        <f t="shared" si="1615"/>
        <v>3.7288969021471892E-2</v>
      </c>
      <c r="CE511" s="126">
        <f t="shared" si="1616"/>
        <v>0.13445665817199803</v>
      </c>
      <c r="CF511" s="123">
        <f t="shared" si="1617"/>
        <v>5.9498442878216685E-2</v>
      </c>
      <c r="CG511" s="124">
        <f t="shared" si="1618"/>
        <v>5.3896770758054088E-2</v>
      </c>
      <c r="CH511" s="125">
        <f t="shared" si="1619"/>
        <v>0.15702343878052777</v>
      </c>
      <c r="CI511" s="123">
        <f t="shared" si="1620"/>
        <v>0.10611996500703663</v>
      </c>
      <c r="CJ511" s="129">
        <f t="shared" ref="CJ511" si="1637">AB511/AB529</f>
        <v>5.7281409830601565E-2</v>
      </c>
      <c r="CK511" s="130">
        <f t="shared" ref="CK511" si="1638">AC511/AC529</f>
        <v>6.1872677509466463E-2</v>
      </c>
    </row>
    <row r="512" spans="1:89" ht="15" thickTop="1" thickBot="1" x14ac:dyDescent="0.35">
      <c r="A512" s="131" t="s">
        <v>23</v>
      </c>
      <c r="B512" s="180">
        <v>2084</v>
      </c>
      <c r="C512" s="181">
        <v>1324</v>
      </c>
      <c r="D512" s="182">
        <v>961</v>
      </c>
      <c r="E512" s="183">
        <v>742</v>
      </c>
      <c r="F512" s="180">
        <v>1810</v>
      </c>
      <c r="G512" s="184">
        <v>864</v>
      </c>
      <c r="H512" s="182">
        <v>2692</v>
      </c>
      <c r="I512" s="183">
        <v>1998</v>
      </c>
      <c r="J512" s="180">
        <v>301</v>
      </c>
      <c r="K512" s="184">
        <v>663</v>
      </c>
      <c r="L512" s="182">
        <v>875</v>
      </c>
      <c r="M512" s="180">
        <v>1927</v>
      </c>
      <c r="N512" s="185">
        <v>1957</v>
      </c>
      <c r="O512" s="186">
        <v>2701</v>
      </c>
      <c r="P512" s="180">
        <v>1148</v>
      </c>
      <c r="Q512" s="184">
        <v>1418</v>
      </c>
      <c r="R512" s="182">
        <v>1860</v>
      </c>
      <c r="S512" s="183">
        <v>1378</v>
      </c>
      <c r="T512" s="180">
        <v>325</v>
      </c>
      <c r="U512" s="184">
        <v>605</v>
      </c>
      <c r="V512" s="182">
        <v>803</v>
      </c>
      <c r="W512" s="183">
        <v>2547</v>
      </c>
      <c r="X512" s="180">
        <v>1086</v>
      </c>
      <c r="Y512" s="184">
        <v>819</v>
      </c>
      <c r="Z512" s="182">
        <v>3084</v>
      </c>
      <c r="AA512" s="180">
        <v>3015</v>
      </c>
      <c r="AB512" s="162">
        <f t="shared" si="1593"/>
        <v>18986</v>
      </c>
      <c r="AC512" s="165">
        <f t="shared" si="1623"/>
        <v>20001</v>
      </c>
      <c r="AE512" s="297"/>
      <c r="AF512" s="111" t="s">
        <v>14</v>
      </c>
      <c r="AG512" s="112" t="s">
        <v>15</v>
      </c>
      <c r="AH512" s="113" t="s">
        <v>14</v>
      </c>
      <c r="AI512" s="114" t="s">
        <v>15</v>
      </c>
      <c r="AJ512" s="111" t="s">
        <v>14</v>
      </c>
      <c r="AK512" s="112" t="s">
        <v>15</v>
      </c>
      <c r="AL512" s="113" t="s">
        <v>14</v>
      </c>
      <c r="AM512" s="114" t="s">
        <v>15</v>
      </c>
      <c r="AN512" s="111" t="s">
        <v>14</v>
      </c>
      <c r="AO512" s="112" t="s">
        <v>15</v>
      </c>
      <c r="AP512" s="113" t="s">
        <v>14</v>
      </c>
      <c r="AQ512" s="111" t="s">
        <v>15</v>
      </c>
      <c r="AR512" s="115" t="s">
        <v>14</v>
      </c>
      <c r="AS512" s="116" t="s">
        <v>15</v>
      </c>
      <c r="AT512" s="111" t="s">
        <v>14</v>
      </c>
      <c r="AU512" s="112" t="s">
        <v>15</v>
      </c>
      <c r="AV512" s="113" t="s">
        <v>14</v>
      </c>
      <c r="AW512" s="114" t="s">
        <v>15</v>
      </c>
      <c r="AX512" s="111" t="s">
        <v>14</v>
      </c>
      <c r="AY512" s="112" t="s">
        <v>15</v>
      </c>
      <c r="AZ512" s="113" t="s">
        <v>14</v>
      </c>
      <c r="BA512" s="114" t="s">
        <v>15</v>
      </c>
      <c r="BB512" s="111" t="s">
        <v>14</v>
      </c>
      <c r="BC512" s="112" t="s">
        <v>15</v>
      </c>
      <c r="BD512" s="26" t="s">
        <v>14</v>
      </c>
      <c r="BE512" s="117" t="s">
        <v>15</v>
      </c>
      <c r="BF512" s="168" t="s">
        <v>14</v>
      </c>
      <c r="BG512" s="169" t="s">
        <v>15</v>
      </c>
      <c r="BI512" s="131" t="s">
        <v>23</v>
      </c>
      <c r="BJ512" s="123">
        <f t="shared" si="1624"/>
        <v>0.10976509006636469</v>
      </c>
      <c r="BK512" s="124">
        <f t="shared" si="1625"/>
        <v>6.619669016549172E-2</v>
      </c>
      <c r="BL512" s="125">
        <f t="shared" si="1597"/>
        <v>5.0616243547877381E-2</v>
      </c>
      <c r="BM512" s="126">
        <f t="shared" si="1598"/>
        <v>3.7098145092745366E-2</v>
      </c>
      <c r="BN512" s="123">
        <f t="shared" si="1599"/>
        <v>9.5333403560518282E-2</v>
      </c>
      <c r="BO512" s="124">
        <f t="shared" si="1600"/>
        <v>4.3197840107994601E-2</v>
      </c>
      <c r="BP512" s="125">
        <f t="shared" si="1601"/>
        <v>0.14178868640050563</v>
      </c>
      <c r="BQ512" s="126">
        <f t="shared" si="1602"/>
        <v>9.9895005249737517E-2</v>
      </c>
      <c r="BR512" s="123">
        <f t="shared" si="1603"/>
        <v>1.5853787000948066E-2</v>
      </c>
      <c r="BS512" s="124">
        <f t="shared" si="1604"/>
        <v>3.3148342582870853E-2</v>
      </c>
      <c r="BT512" s="125">
        <f t="shared" si="1605"/>
        <v>4.6086590119035077E-2</v>
      </c>
      <c r="BU512" s="123">
        <f t="shared" si="1606"/>
        <v>9.6345182740862956E-2</v>
      </c>
      <c r="BV512" s="127">
        <f t="shared" si="1607"/>
        <v>0.10307595070051617</v>
      </c>
      <c r="BW512" s="128">
        <f t="shared" si="1608"/>
        <v>0.13504324783760813</v>
      </c>
      <c r="BX512" s="123">
        <f t="shared" si="1609"/>
        <v>6.0465606236174023E-2</v>
      </c>
      <c r="BY512" s="124">
        <f t="shared" si="1610"/>
        <v>7.0896455177241136E-2</v>
      </c>
      <c r="BZ512" s="125">
        <f t="shared" si="1611"/>
        <v>9.7966922995891714E-2</v>
      </c>
      <c r="CA512" s="126">
        <f t="shared" si="1612"/>
        <v>6.8896555172241386E-2</v>
      </c>
      <c r="CB512" s="123">
        <f t="shared" si="1613"/>
        <v>1.7117876329927315E-2</v>
      </c>
      <c r="CC512" s="124">
        <f t="shared" si="1614"/>
        <v>3.0248487575621218E-2</v>
      </c>
      <c r="CD512" s="125">
        <f t="shared" si="1615"/>
        <v>4.2294322132097335E-2</v>
      </c>
      <c r="CE512" s="126">
        <f t="shared" si="1616"/>
        <v>0.12734363281835909</v>
      </c>
      <c r="CF512" s="123">
        <f t="shared" si="1617"/>
        <v>5.7200042136310969E-2</v>
      </c>
      <c r="CG512" s="124">
        <f t="shared" si="1618"/>
        <v>4.0947952602369879E-2</v>
      </c>
      <c r="CH512" s="125">
        <f t="shared" si="1619"/>
        <v>0.16243547877383335</v>
      </c>
      <c r="CI512" s="123">
        <f t="shared" si="1620"/>
        <v>0.15074246287685616</v>
      </c>
      <c r="CJ512" s="129">
        <f t="shared" ref="CJ512" si="1639">AB512/AB529</f>
        <v>4.4564204517448018E-2</v>
      </c>
      <c r="CK512" s="130">
        <f t="shared" ref="CK512" si="1640">AC512/AC529</f>
        <v>4.7069925939174577E-2</v>
      </c>
    </row>
    <row r="513" spans="1:89" ht="13.8" thickTop="1" x14ac:dyDescent="0.25">
      <c r="A513" s="139" t="s">
        <v>24</v>
      </c>
      <c r="B513" s="194">
        <v>2126</v>
      </c>
      <c r="C513" s="188">
        <v>1524</v>
      </c>
      <c r="D513" s="189">
        <v>1009</v>
      </c>
      <c r="E513" s="190">
        <v>667</v>
      </c>
      <c r="F513" s="187">
        <v>1559</v>
      </c>
      <c r="G513" s="191">
        <v>830</v>
      </c>
      <c r="H513" s="189">
        <v>2555</v>
      </c>
      <c r="I513" s="190">
        <v>2018</v>
      </c>
      <c r="J513" s="187">
        <v>304</v>
      </c>
      <c r="K513" s="191">
        <v>539</v>
      </c>
      <c r="L513" s="189">
        <v>900</v>
      </c>
      <c r="M513" s="187">
        <v>1715</v>
      </c>
      <c r="N513" s="192">
        <v>1803</v>
      </c>
      <c r="O513" s="195">
        <v>2518</v>
      </c>
      <c r="P513" s="187">
        <v>1226</v>
      </c>
      <c r="Q513" s="191">
        <v>1091</v>
      </c>
      <c r="R513" s="189">
        <v>1888</v>
      </c>
      <c r="S513" s="190">
        <v>1353</v>
      </c>
      <c r="T513" s="187">
        <v>284</v>
      </c>
      <c r="U513" s="191">
        <v>468</v>
      </c>
      <c r="V513" s="189">
        <v>949</v>
      </c>
      <c r="W513" s="196">
        <v>2378</v>
      </c>
      <c r="X513" s="187">
        <v>1147</v>
      </c>
      <c r="Y513" s="191">
        <v>697</v>
      </c>
      <c r="Z513" s="189">
        <v>3220</v>
      </c>
      <c r="AA513" s="187">
        <v>3022</v>
      </c>
      <c r="AB513" s="162">
        <f t="shared" si="1593"/>
        <v>18970</v>
      </c>
      <c r="AC513" s="165">
        <f t="shared" si="1623"/>
        <v>18820</v>
      </c>
      <c r="AE513" s="254" t="str">
        <f>$AE$17</f>
        <v>17:00 - 17:59</v>
      </c>
      <c r="AF513" s="120">
        <f t="shared" ref="AF513:AO514" si="1641">SUMIF($A$9:$A$32,$AE513,B$505:B$528)</f>
        <v>2124</v>
      </c>
      <c r="AG513" s="177">
        <f t="shared" si="1641"/>
        <v>5113</v>
      </c>
      <c r="AH513" s="121">
        <f t="shared" si="1641"/>
        <v>1887</v>
      </c>
      <c r="AI513" s="172">
        <f t="shared" si="1641"/>
        <v>1555</v>
      </c>
      <c r="AJ513" s="120">
        <f t="shared" si="1641"/>
        <v>1848</v>
      </c>
      <c r="AK513" s="122">
        <f t="shared" si="1641"/>
        <v>3290</v>
      </c>
      <c r="AL513" s="121">
        <f t="shared" si="1641"/>
        <v>3099</v>
      </c>
      <c r="AM513" s="172">
        <f t="shared" si="1641"/>
        <v>5664</v>
      </c>
      <c r="AN513" s="120">
        <f t="shared" si="1641"/>
        <v>1446</v>
      </c>
      <c r="AO513" s="122">
        <f t="shared" si="1641"/>
        <v>372</v>
      </c>
      <c r="AP513" s="121">
        <f t="shared" ref="AP513:AY514" si="1642">SUMIF($A$9:$A$32,$AE513,L$505:L$528)</f>
        <v>4206</v>
      </c>
      <c r="AQ513" s="120">
        <f t="shared" si="1642"/>
        <v>1110</v>
      </c>
      <c r="AR513" s="171">
        <f t="shared" si="1642"/>
        <v>4875</v>
      </c>
      <c r="AS513" s="173">
        <f t="shared" si="1642"/>
        <v>2850</v>
      </c>
      <c r="AT513" s="120">
        <f t="shared" si="1642"/>
        <v>2604</v>
      </c>
      <c r="AU513" s="122">
        <f t="shared" si="1642"/>
        <v>2025</v>
      </c>
      <c r="AV513" s="121">
        <f t="shared" si="1642"/>
        <v>2472</v>
      </c>
      <c r="AW513" s="172">
        <f t="shared" si="1642"/>
        <v>3356</v>
      </c>
      <c r="AX513" s="120">
        <f t="shared" si="1642"/>
        <v>1991</v>
      </c>
      <c r="AY513" s="122">
        <f t="shared" si="1642"/>
        <v>358</v>
      </c>
      <c r="AZ513" s="121">
        <f t="shared" ref="AZ513:BE514" si="1643">SUMIF($A$9:$A$32,$AE513,V$505:V$528)</f>
        <v>4024</v>
      </c>
      <c r="BA513" s="172">
        <f t="shared" si="1643"/>
        <v>2327</v>
      </c>
      <c r="BB513" s="120">
        <f t="shared" si="1643"/>
        <v>2812</v>
      </c>
      <c r="BC513" s="122">
        <f t="shared" si="1643"/>
        <v>964</v>
      </c>
      <c r="BD513" s="21">
        <f t="shared" si="1643"/>
        <v>3903</v>
      </c>
      <c r="BE513" s="176">
        <f t="shared" si="1643"/>
        <v>5516</v>
      </c>
      <c r="BF513" s="162">
        <f>AF513+AH513+AJ513+AL513+AN513+AP513+AR513+AT513+AV513+AX513+AZ513+BB513+BD513</f>
        <v>37291</v>
      </c>
      <c r="BG513" s="163">
        <f>AG513+AI513+AK513+AM513+AO513+AQ513+AS513+AU513+AW513+AY513+BA513+BC513+BE513</f>
        <v>34500</v>
      </c>
      <c r="BI513" s="139" t="s">
        <v>24</v>
      </c>
      <c r="BJ513" s="123">
        <f t="shared" si="1624"/>
        <v>0.11207169214549288</v>
      </c>
      <c r="BK513" s="124">
        <f t="shared" si="1625"/>
        <v>8.0977683315621676E-2</v>
      </c>
      <c r="BL513" s="125">
        <f t="shared" si="1597"/>
        <v>5.3189246178176067E-2</v>
      </c>
      <c r="BM513" s="126">
        <f t="shared" si="1598"/>
        <v>3.5441020191285866E-2</v>
      </c>
      <c r="BN513" s="123">
        <f t="shared" si="1599"/>
        <v>8.2182393252503955E-2</v>
      </c>
      <c r="BO513" s="124">
        <f t="shared" si="1600"/>
        <v>4.4102019128586613E-2</v>
      </c>
      <c r="BP513" s="125">
        <f t="shared" si="1601"/>
        <v>0.13468634686346864</v>
      </c>
      <c r="BQ513" s="126">
        <f t="shared" si="1602"/>
        <v>0.10722635494155154</v>
      </c>
      <c r="BR513" s="123">
        <f t="shared" si="1603"/>
        <v>1.6025303110173958E-2</v>
      </c>
      <c r="BS513" s="124">
        <f t="shared" si="1604"/>
        <v>2.8639744952178532E-2</v>
      </c>
      <c r="BT513" s="125">
        <f t="shared" si="1605"/>
        <v>4.7443331576172906E-2</v>
      </c>
      <c r="BU513" s="123">
        <f t="shared" si="1606"/>
        <v>9.1126461211477147E-2</v>
      </c>
      <c r="BV513" s="127">
        <f t="shared" si="1607"/>
        <v>9.5044807590933048E-2</v>
      </c>
      <c r="BW513" s="128">
        <f t="shared" si="1608"/>
        <v>0.13379383634431455</v>
      </c>
      <c r="BX513" s="123">
        <f t="shared" si="1609"/>
        <v>6.4628360569319976E-2</v>
      </c>
      <c r="BY513" s="124">
        <f t="shared" si="1610"/>
        <v>5.7970244420828904E-2</v>
      </c>
      <c r="BZ513" s="125">
        <f t="shared" si="1611"/>
        <v>9.9525566684238273E-2</v>
      </c>
      <c r="CA513" s="126">
        <f t="shared" si="1612"/>
        <v>7.1891604675876727E-2</v>
      </c>
      <c r="CB513" s="123">
        <f t="shared" si="1613"/>
        <v>1.4971006852925671E-2</v>
      </c>
      <c r="CC513" s="124">
        <f t="shared" si="1614"/>
        <v>2.4867162592986186E-2</v>
      </c>
      <c r="CD513" s="125">
        <f t="shared" si="1615"/>
        <v>5.0026357406431209E-2</v>
      </c>
      <c r="CE513" s="126">
        <f t="shared" si="1616"/>
        <v>0.12635494155154092</v>
      </c>
      <c r="CF513" s="123">
        <f t="shared" si="1617"/>
        <v>6.0463890353189248E-2</v>
      </c>
      <c r="CG513" s="124">
        <f t="shared" si="1618"/>
        <v>3.7035069075451649E-2</v>
      </c>
      <c r="CH513" s="125">
        <f t="shared" si="1619"/>
        <v>0.16974169741697417</v>
      </c>
      <c r="CI513" s="123">
        <f t="shared" si="1620"/>
        <v>0.16057385759829967</v>
      </c>
      <c r="CJ513" s="129">
        <f t="shared" ref="CJ513" si="1644">AB513/AB529</f>
        <v>4.4526649093858048E-2</v>
      </c>
      <c r="CK513" s="130">
        <f t="shared" ref="CK513" si="1645">AC513/AC529</f>
        <v>4.4290585779474305E-2</v>
      </c>
    </row>
    <row r="514" spans="1:89" x14ac:dyDescent="0.25">
      <c r="A514" s="131" t="s">
        <v>25</v>
      </c>
      <c r="B514" s="197">
        <v>1839</v>
      </c>
      <c r="C514" s="181">
        <v>1534</v>
      </c>
      <c r="D514" s="182">
        <v>906</v>
      </c>
      <c r="E514" s="183">
        <v>719</v>
      </c>
      <c r="F514" s="180">
        <v>1514</v>
      </c>
      <c r="G514" s="184">
        <v>904</v>
      </c>
      <c r="H514" s="182">
        <v>2604</v>
      </c>
      <c r="I514" s="183">
        <v>2112</v>
      </c>
      <c r="J514" s="180">
        <v>319</v>
      </c>
      <c r="K514" s="181">
        <v>415</v>
      </c>
      <c r="L514" s="182">
        <v>833</v>
      </c>
      <c r="M514" s="180">
        <v>1751</v>
      </c>
      <c r="N514" s="185">
        <v>1782</v>
      </c>
      <c r="O514" s="198">
        <v>2317</v>
      </c>
      <c r="P514" s="180">
        <v>1204</v>
      </c>
      <c r="Q514" s="181">
        <v>1157</v>
      </c>
      <c r="R514" s="182">
        <v>1552</v>
      </c>
      <c r="S514" s="183">
        <v>1386</v>
      </c>
      <c r="T514" s="189">
        <v>332</v>
      </c>
      <c r="U514" s="180">
        <v>419</v>
      </c>
      <c r="V514" s="182">
        <v>976</v>
      </c>
      <c r="W514" s="199">
        <v>2052</v>
      </c>
      <c r="X514" s="180">
        <v>997</v>
      </c>
      <c r="Y514" s="184">
        <v>554</v>
      </c>
      <c r="Z514" s="182">
        <v>2864</v>
      </c>
      <c r="AA514" s="180">
        <v>2839</v>
      </c>
      <c r="AB514" s="162">
        <f t="shared" si="1593"/>
        <v>17722</v>
      </c>
      <c r="AC514" s="165">
        <f t="shared" si="1623"/>
        <v>18159</v>
      </c>
      <c r="AE514" s="256" t="str">
        <f>$AE$18</f>
        <v>18:00 - 18:59</v>
      </c>
      <c r="AF514" s="120">
        <f t="shared" si="1641"/>
        <v>2198</v>
      </c>
      <c r="AG514" s="181">
        <f t="shared" si="1641"/>
        <v>5193</v>
      </c>
      <c r="AH514" s="182">
        <f t="shared" si="1641"/>
        <v>1486</v>
      </c>
      <c r="AI514" s="183">
        <f t="shared" si="1641"/>
        <v>1874</v>
      </c>
      <c r="AJ514" s="180">
        <f t="shared" si="1641"/>
        <v>1469</v>
      </c>
      <c r="AK514" s="184">
        <f t="shared" si="1641"/>
        <v>3246</v>
      </c>
      <c r="AL514" s="182">
        <f t="shared" si="1641"/>
        <v>3271</v>
      </c>
      <c r="AM514" s="183">
        <f t="shared" si="1641"/>
        <v>5755</v>
      </c>
      <c r="AN514" s="180">
        <f t="shared" si="1641"/>
        <v>1049</v>
      </c>
      <c r="AO514" s="184">
        <f t="shared" si="1641"/>
        <v>362</v>
      </c>
      <c r="AP514" s="182">
        <f t="shared" si="1642"/>
        <v>4032</v>
      </c>
      <c r="AQ514" s="180">
        <f t="shared" si="1642"/>
        <v>1119</v>
      </c>
      <c r="AR514" s="185">
        <f t="shared" si="1642"/>
        <v>5226</v>
      </c>
      <c r="AS514" s="186">
        <f t="shared" si="1642"/>
        <v>3143</v>
      </c>
      <c r="AT514" s="180">
        <f t="shared" si="1642"/>
        <v>2920</v>
      </c>
      <c r="AU514" s="184">
        <f t="shared" si="1642"/>
        <v>2568</v>
      </c>
      <c r="AV514" s="182">
        <f t="shared" si="1642"/>
        <v>2454</v>
      </c>
      <c r="AW514" s="183">
        <f t="shared" si="1642"/>
        <v>3931</v>
      </c>
      <c r="AX514" s="180">
        <f t="shared" si="1642"/>
        <v>1905</v>
      </c>
      <c r="AY514" s="184">
        <f t="shared" si="1642"/>
        <v>374</v>
      </c>
      <c r="AZ514" s="182">
        <f t="shared" si="1643"/>
        <v>4804</v>
      </c>
      <c r="BA514" s="183">
        <f t="shared" si="1643"/>
        <v>2416</v>
      </c>
      <c r="BB514" s="180">
        <f t="shared" si="1643"/>
        <v>3021</v>
      </c>
      <c r="BC514" s="184">
        <f t="shared" si="1643"/>
        <v>980</v>
      </c>
      <c r="BD514" s="182">
        <f t="shared" si="1643"/>
        <v>4169</v>
      </c>
      <c r="BE514" s="180">
        <f t="shared" si="1643"/>
        <v>6607</v>
      </c>
      <c r="BF514" s="164">
        <f>SUM(AF514,AH514,AJ514,AL514,AN514,AP514,AR514,AT514,AV514,AX514,AZ514,BB514,BD514)</f>
        <v>38004</v>
      </c>
      <c r="BG514" s="165">
        <f>SUM(AG514,AI514,AK514,AM514,AO514,AQ514,AS514,AU514,AW514,AY514,BA514,BC514,BE514)</f>
        <v>37568</v>
      </c>
      <c r="BI514" s="131" t="s">
        <v>25</v>
      </c>
      <c r="BJ514" s="123">
        <f t="shared" si="1624"/>
        <v>0.10376932626114434</v>
      </c>
      <c r="BK514" s="124">
        <f t="shared" si="1625"/>
        <v>8.4476017401839312E-2</v>
      </c>
      <c r="BL514" s="125">
        <f t="shared" si="1597"/>
        <v>5.1122898092766052E-2</v>
      </c>
      <c r="BM514" s="126">
        <f t="shared" si="1598"/>
        <v>3.9594691337628725E-2</v>
      </c>
      <c r="BN514" s="123">
        <f t="shared" si="1599"/>
        <v>8.5430538313960053E-2</v>
      </c>
      <c r="BO514" s="124">
        <f t="shared" si="1600"/>
        <v>4.9782477008645853E-2</v>
      </c>
      <c r="BP514" s="125">
        <f t="shared" si="1601"/>
        <v>0.14693601173682427</v>
      </c>
      <c r="BQ514" s="126">
        <f t="shared" si="1602"/>
        <v>0.11630596398480092</v>
      </c>
      <c r="BR514" s="123">
        <f t="shared" si="1603"/>
        <v>1.8000225708159349E-2</v>
      </c>
      <c r="BS514" s="124">
        <f t="shared" si="1604"/>
        <v>2.2853681370119498E-2</v>
      </c>
      <c r="BT514" s="125">
        <f t="shared" si="1605"/>
        <v>4.7003724184629274E-2</v>
      </c>
      <c r="BU514" s="123">
        <f t="shared" si="1606"/>
        <v>9.6426014648383726E-2</v>
      </c>
      <c r="BV514" s="127">
        <f t="shared" si="1607"/>
        <v>0.10055298499040741</v>
      </c>
      <c r="BW514" s="128">
        <f t="shared" si="1608"/>
        <v>0.1275951318905226</v>
      </c>
      <c r="BX514" s="123">
        <f t="shared" si="1609"/>
        <v>6.7938155964338109E-2</v>
      </c>
      <c r="BY514" s="124">
        <f t="shared" si="1610"/>
        <v>6.3714962277658466E-2</v>
      </c>
      <c r="BZ514" s="125">
        <f t="shared" si="1611"/>
        <v>8.7574765827784673E-2</v>
      </c>
      <c r="CA514" s="126">
        <f t="shared" si="1612"/>
        <v>7.6325788865025612E-2</v>
      </c>
      <c r="CB514" s="123">
        <f t="shared" si="1613"/>
        <v>1.8733777226046723E-2</v>
      </c>
      <c r="CC514" s="124">
        <f t="shared" si="1614"/>
        <v>2.3073957817060411E-2</v>
      </c>
      <c r="CD514" s="125">
        <f t="shared" si="1615"/>
        <v>5.507279088139036E-2</v>
      </c>
      <c r="CE514" s="126">
        <f t="shared" si="1616"/>
        <v>0.11300181728068726</v>
      </c>
      <c r="CF514" s="123">
        <f t="shared" si="1617"/>
        <v>5.6257758717977654E-2</v>
      </c>
      <c r="CG514" s="124">
        <f t="shared" si="1618"/>
        <v>3.0508287901316152E-2</v>
      </c>
      <c r="CH514" s="125">
        <f t="shared" si="1619"/>
        <v>0.16160704209457172</v>
      </c>
      <c r="CI514" s="123">
        <f t="shared" si="1620"/>
        <v>0.15634120821631148</v>
      </c>
      <c r="CJ514" s="129">
        <f t="shared" ref="CJ514" si="1646">AB514/AB529</f>
        <v>4.1597326053840394E-2</v>
      </c>
      <c r="CK514" s="130">
        <f t="shared" ref="CK514" si="1647">AC514/AC529</f>
        <v>4.2735002506348242E-2</v>
      </c>
    </row>
    <row r="515" spans="1:89" ht="13.8" thickBot="1" x14ac:dyDescent="0.3">
      <c r="A515" s="139" t="s">
        <v>26</v>
      </c>
      <c r="B515" s="194">
        <v>1747</v>
      </c>
      <c r="C515" s="188">
        <v>1504</v>
      </c>
      <c r="D515" s="189">
        <v>867</v>
      </c>
      <c r="E515" s="190">
        <v>755</v>
      </c>
      <c r="F515" s="187">
        <v>1248</v>
      </c>
      <c r="G515" s="191">
        <v>900</v>
      </c>
      <c r="H515" s="189">
        <v>2158</v>
      </c>
      <c r="I515" s="190">
        <v>2091</v>
      </c>
      <c r="J515" s="187">
        <v>363</v>
      </c>
      <c r="K515" s="188">
        <v>344</v>
      </c>
      <c r="L515" s="189">
        <v>945</v>
      </c>
      <c r="M515" s="187">
        <v>1329</v>
      </c>
      <c r="N515" s="192">
        <v>1816</v>
      </c>
      <c r="O515" s="195">
        <v>1852</v>
      </c>
      <c r="P515" s="187">
        <v>1212</v>
      </c>
      <c r="Q515" s="188">
        <v>1102</v>
      </c>
      <c r="R515" s="189">
        <v>1432</v>
      </c>
      <c r="S515" s="190">
        <v>1264</v>
      </c>
      <c r="T515" s="187">
        <v>285</v>
      </c>
      <c r="U515" s="191">
        <v>398</v>
      </c>
      <c r="V515" s="189">
        <v>1004</v>
      </c>
      <c r="W515" s="196">
        <v>1758</v>
      </c>
      <c r="X515" s="187">
        <v>1012</v>
      </c>
      <c r="Y515" s="191">
        <v>555</v>
      </c>
      <c r="Z515" s="189">
        <v>2573</v>
      </c>
      <c r="AA515" s="187">
        <v>2782</v>
      </c>
      <c r="AB515" s="162">
        <f t="shared" si="1593"/>
        <v>16662</v>
      </c>
      <c r="AC515" s="165">
        <f t="shared" si="1623"/>
        <v>16634</v>
      </c>
      <c r="AE515" s="254"/>
      <c r="AF515" s="120"/>
      <c r="AG515" s="188"/>
      <c r="AH515" s="189"/>
      <c r="AI515" s="190"/>
      <c r="AJ515" s="187"/>
      <c r="AK515" s="191"/>
      <c r="AL515" s="189"/>
      <c r="AM515" s="190"/>
      <c r="AN515" s="187"/>
      <c r="AO515" s="191"/>
      <c r="AP515" s="189"/>
      <c r="AQ515" s="187"/>
      <c r="AR515" s="192"/>
      <c r="AS515" s="193"/>
      <c r="AT515" s="187"/>
      <c r="AU515" s="191"/>
      <c r="AV515" s="189"/>
      <c r="AW515" s="190"/>
      <c r="AX515" s="187"/>
      <c r="AY515" s="191"/>
      <c r="AZ515" s="189"/>
      <c r="BA515" s="190"/>
      <c r="BB515" s="187"/>
      <c r="BC515" s="191"/>
      <c r="BD515" s="189"/>
      <c r="BE515" s="187"/>
      <c r="BF515" s="164"/>
      <c r="BG515" s="165"/>
      <c r="BI515" s="139" t="s">
        <v>26</v>
      </c>
      <c r="BJ515" s="123">
        <f t="shared" si="1624"/>
        <v>0.10484935782018966</v>
      </c>
      <c r="BK515" s="124">
        <f t="shared" si="1625"/>
        <v>9.0417217746783698E-2</v>
      </c>
      <c r="BL515" s="125">
        <f t="shared" si="1597"/>
        <v>5.2034569679510263E-2</v>
      </c>
      <c r="BM515" s="126">
        <f t="shared" si="1598"/>
        <v>4.5388962366237823E-2</v>
      </c>
      <c r="BN515" s="123">
        <f t="shared" si="1599"/>
        <v>7.490097227223623E-2</v>
      </c>
      <c r="BO515" s="124">
        <f t="shared" si="1600"/>
        <v>5.4106047853793436E-2</v>
      </c>
      <c r="BP515" s="125">
        <f t="shared" si="1601"/>
        <v>0.12951626455407514</v>
      </c>
      <c r="BQ515" s="126">
        <f t="shared" si="1602"/>
        <v>0.12570638451364674</v>
      </c>
      <c r="BR515" s="123">
        <f t="shared" si="1603"/>
        <v>2.1786100108030247E-2</v>
      </c>
      <c r="BS515" s="124">
        <f t="shared" si="1604"/>
        <v>2.0680533846338823E-2</v>
      </c>
      <c r="BT515" s="125">
        <f t="shared" si="1605"/>
        <v>5.6715880446525029E-2</v>
      </c>
      <c r="BU515" s="123">
        <f t="shared" si="1606"/>
        <v>7.9896597330768301E-2</v>
      </c>
      <c r="BV515" s="127">
        <f t="shared" si="1607"/>
        <v>0.10899051734485656</v>
      </c>
      <c r="BW515" s="128">
        <f t="shared" si="1608"/>
        <v>0.11133822291691715</v>
      </c>
      <c r="BX515" s="123">
        <f t="shared" si="1609"/>
        <v>7.2740367302844791E-2</v>
      </c>
      <c r="BY515" s="124">
        <f t="shared" si="1610"/>
        <v>6.6249849705422623E-2</v>
      </c>
      <c r="BZ515" s="125">
        <f t="shared" si="1611"/>
        <v>8.5944064338014645E-2</v>
      </c>
      <c r="CA515" s="126">
        <f t="shared" si="1612"/>
        <v>7.5988938319105442E-2</v>
      </c>
      <c r="CB515" s="123">
        <f t="shared" si="1613"/>
        <v>1.7104789341015485E-2</v>
      </c>
      <c r="CC515" s="124">
        <f t="shared" si="1614"/>
        <v>2.3926896717566429E-2</v>
      </c>
      <c r="CD515" s="125">
        <f t="shared" si="1615"/>
        <v>6.0256871924138762E-2</v>
      </c>
      <c r="CE515" s="126">
        <f t="shared" si="1616"/>
        <v>0.10568714680774317</v>
      </c>
      <c r="CF515" s="123">
        <f t="shared" si="1617"/>
        <v>6.0737006361781296E-2</v>
      </c>
      <c r="CG515" s="124">
        <f t="shared" si="1618"/>
        <v>3.3365396176505954E-2</v>
      </c>
      <c r="CH515" s="125">
        <f t="shared" si="1619"/>
        <v>0.15442323850678191</v>
      </c>
      <c r="CI515" s="123">
        <f t="shared" si="1620"/>
        <v>0.16724780569917039</v>
      </c>
      <c r="CJ515" s="129">
        <f t="shared" ref="CJ515" si="1648">AB515/AB529</f>
        <v>3.9109279241004886E-2</v>
      </c>
      <c r="CK515" s="130">
        <f t="shared" ref="CK515" si="1649">AC515/AC529</f>
        <v>3.9146100098606564E-2</v>
      </c>
    </row>
    <row r="516" spans="1:89" ht="14.4" thickTop="1" thickBot="1" x14ac:dyDescent="0.3">
      <c r="A516" s="131" t="s">
        <v>27</v>
      </c>
      <c r="B516" s="197">
        <v>1433</v>
      </c>
      <c r="C516" s="181">
        <v>1415</v>
      </c>
      <c r="D516" s="182">
        <v>768</v>
      </c>
      <c r="E516" s="183">
        <v>606</v>
      </c>
      <c r="F516" s="180">
        <v>1029</v>
      </c>
      <c r="G516" s="184">
        <v>891</v>
      </c>
      <c r="H516" s="182">
        <v>2207</v>
      </c>
      <c r="I516" s="183">
        <v>1975</v>
      </c>
      <c r="J516" s="180">
        <v>407</v>
      </c>
      <c r="K516" s="181">
        <v>288</v>
      </c>
      <c r="L516" s="182">
        <v>1078</v>
      </c>
      <c r="M516" s="180">
        <v>1033</v>
      </c>
      <c r="N516" s="185">
        <v>1918</v>
      </c>
      <c r="O516" s="198">
        <v>1697</v>
      </c>
      <c r="P516" s="180">
        <v>1397</v>
      </c>
      <c r="Q516" s="181">
        <v>1092</v>
      </c>
      <c r="R516" s="182">
        <v>1355</v>
      </c>
      <c r="S516" s="183">
        <v>1366</v>
      </c>
      <c r="T516" s="180">
        <v>446</v>
      </c>
      <c r="U516" s="184">
        <v>322</v>
      </c>
      <c r="V516" s="182">
        <v>1349</v>
      </c>
      <c r="W516" s="199">
        <v>1659</v>
      </c>
      <c r="X516" s="180">
        <v>955</v>
      </c>
      <c r="Y516" s="184">
        <v>589</v>
      </c>
      <c r="Z516" s="182">
        <v>2821</v>
      </c>
      <c r="AA516" s="180">
        <v>2863</v>
      </c>
      <c r="AB516" s="162">
        <f t="shared" si="1593"/>
        <v>17163</v>
      </c>
      <c r="AC516" s="165">
        <f t="shared" si="1623"/>
        <v>15796</v>
      </c>
      <c r="AE516" s="251" t="s">
        <v>13</v>
      </c>
      <c r="AF516" s="14">
        <f t="shared" ref="AF516:BG516" si="1650">SUM(AF513:AF515)</f>
        <v>4322</v>
      </c>
      <c r="AG516" s="1">
        <f t="shared" si="1650"/>
        <v>10306</v>
      </c>
      <c r="AH516" s="14">
        <f t="shared" si="1650"/>
        <v>3373</v>
      </c>
      <c r="AI516" s="1">
        <f t="shared" si="1650"/>
        <v>3429</v>
      </c>
      <c r="AJ516" s="14">
        <f t="shared" si="1650"/>
        <v>3317</v>
      </c>
      <c r="AK516" s="1">
        <f t="shared" si="1650"/>
        <v>6536</v>
      </c>
      <c r="AL516" s="14">
        <f t="shared" si="1650"/>
        <v>6370</v>
      </c>
      <c r="AM516" s="1">
        <f t="shared" si="1650"/>
        <v>11419</v>
      </c>
      <c r="AN516" s="14">
        <f t="shared" si="1650"/>
        <v>2495</v>
      </c>
      <c r="AO516" s="1">
        <f t="shared" si="1650"/>
        <v>734</v>
      </c>
      <c r="AP516" s="14">
        <f t="shared" si="1650"/>
        <v>8238</v>
      </c>
      <c r="AQ516" s="1">
        <f t="shared" si="1650"/>
        <v>2229</v>
      </c>
      <c r="AR516" s="14">
        <f t="shared" si="1650"/>
        <v>10101</v>
      </c>
      <c r="AS516" s="1">
        <f t="shared" si="1650"/>
        <v>5993</v>
      </c>
      <c r="AT516" s="14">
        <f t="shared" si="1650"/>
        <v>5524</v>
      </c>
      <c r="AU516" s="1">
        <f t="shared" si="1650"/>
        <v>4593</v>
      </c>
      <c r="AV516" s="14">
        <f t="shared" si="1650"/>
        <v>4926</v>
      </c>
      <c r="AW516" s="1">
        <f t="shared" si="1650"/>
        <v>7287</v>
      </c>
      <c r="AX516" s="14">
        <f t="shared" si="1650"/>
        <v>3896</v>
      </c>
      <c r="AY516" s="1">
        <f t="shared" si="1650"/>
        <v>732</v>
      </c>
      <c r="AZ516" s="14">
        <f t="shared" si="1650"/>
        <v>8828</v>
      </c>
      <c r="BA516" s="1">
        <f t="shared" si="1650"/>
        <v>4743</v>
      </c>
      <c r="BB516" s="14">
        <f t="shared" si="1650"/>
        <v>5833</v>
      </c>
      <c r="BC516" s="1">
        <f t="shared" si="1650"/>
        <v>1944</v>
      </c>
      <c r="BD516" s="14">
        <f t="shared" si="1650"/>
        <v>8072</v>
      </c>
      <c r="BE516" s="1">
        <f t="shared" si="1650"/>
        <v>12123</v>
      </c>
      <c r="BF516" s="166">
        <f t="shared" si="1650"/>
        <v>75295</v>
      </c>
      <c r="BG516" s="167">
        <f t="shared" si="1650"/>
        <v>72068</v>
      </c>
      <c r="BI516" s="131" t="s">
        <v>27</v>
      </c>
      <c r="BJ516" s="123">
        <f t="shared" si="1624"/>
        <v>8.3493561731631999E-2</v>
      </c>
      <c r="BK516" s="124">
        <f t="shared" si="1625"/>
        <v>8.9579640415295009E-2</v>
      </c>
      <c r="BL516" s="125">
        <f t="shared" si="1597"/>
        <v>4.4747421779409192E-2</v>
      </c>
      <c r="BM516" s="126">
        <f t="shared" si="1598"/>
        <v>3.8364142820967333E-2</v>
      </c>
      <c r="BN516" s="123">
        <f t="shared" si="1599"/>
        <v>5.9954553399755285E-2</v>
      </c>
      <c r="BO516" s="124">
        <f t="shared" si="1600"/>
        <v>5.6406685236768804E-2</v>
      </c>
      <c r="BP516" s="125">
        <f t="shared" si="1601"/>
        <v>0.12859057274369282</v>
      </c>
      <c r="BQ516" s="126">
        <f t="shared" si="1602"/>
        <v>0.1250316535831856</v>
      </c>
      <c r="BR516" s="123">
        <f t="shared" si="1603"/>
        <v>2.3713802948202529E-2</v>
      </c>
      <c r="BS516" s="124">
        <f t="shared" si="1604"/>
        <v>1.8232463914915169E-2</v>
      </c>
      <c r="BT516" s="125">
        <f t="shared" si="1605"/>
        <v>6.2809532133076967E-2</v>
      </c>
      <c r="BU516" s="123">
        <f t="shared" si="1606"/>
        <v>6.5396302861483915E-2</v>
      </c>
      <c r="BV516" s="127">
        <f t="shared" si="1607"/>
        <v>0.11175202470430577</v>
      </c>
      <c r="BW516" s="128">
        <f t="shared" si="1608"/>
        <v>0.10743226133198278</v>
      </c>
      <c r="BX516" s="123">
        <f t="shared" si="1609"/>
        <v>8.1396026335722196E-2</v>
      </c>
      <c r="BY516" s="124">
        <f t="shared" si="1610"/>
        <v>6.9131425677386685E-2</v>
      </c>
      <c r="BZ516" s="125">
        <f t="shared" si="1611"/>
        <v>7.8948901707160749E-2</v>
      </c>
      <c r="CA516" s="126">
        <f t="shared" si="1612"/>
        <v>8.6477589263104587E-2</v>
      </c>
      <c r="CB516" s="123">
        <f t="shared" si="1613"/>
        <v>2.5986132960438151E-2</v>
      </c>
      <c r="CC516" s="124">
        <f t="shared" si="1614"/>
        <v>2.03849075715371E-2</v>
      </c>
      <c r="CD516" s="125">
        <f t="shared" si="1615"/>
        <v>7.8599312474509117E-2</v>
      </c>
      <c r="CE516" s="126">
        <f t="shared" si="1616"/>
        <v>0.10502658900987592</v>
      </c>
      <c r="CF516" s="123">
        <f t="shared" si="1617"/>
        <v>5.5642952863718467E-2</v>
      </c>
      <c r="CG516" s="124">
        <f t="shared" si="1618"/>
        <v>3.7287920992656369E-2</v>
      </c>
      <c r="CH516" s="125">
        <f t="shared" si="1619"/>
        <v>0.16436520421837675</v>
      </c>
      <c r="CI516" s="123">
        <f t="shared" si="1620"/>
        <v>0.18124841732084071</v>
      </c>
      <c r="CJ516" s="129">
        <f t="shared" ref="CJ516" si="1651">AB516/AB529</f>
        <v>4.0285233442165821E-2</v>
      </c>
      <c r="CK516" s="130">
        <f t="shared" ref="CK516" si="1652">AC516/AC529</f>
        <v>3.7173968808319663E-2</v>
      </c>
    </row>
    <row r="517" spans="1:89" ht="13.8" thickTop="1" x14ac:dyDescent="0.25">
      <c r="A517" s="139" t="s">
        <v>28</v>
      </c>
      <c r="B517" s="194">
        <v>1374</v>
      </c>
      <c r="C517" s="188">
        <v>2416</v>
      </c>
      <c r="D517" s="189">
        <v>904</v>
      </c>
      <c r="E517" s="190">
        <v>896</v>
      </c>
      <c r="F517" s="187">
        <v>1078</v>
      </c>
      <c r="G517" s="191">
        <v>1700</v>
      </c>
      <c r="H517" s="189">
        <v>2164</v>
      </c>
      <c r="I517" s="190">
        <v>3197</v>
      </c>
      <c r="J517" s="187">
        <v>512</v>
      </c>
      <c r="K517" s="188">
        <v>323</v>
      </c>
      <c r="L517" s="189">
        <v>1859</v>
      </c>
      <c r="M517" s="187">
        <v>1088</v>
      </c>
      <c r="N517" s="192">
        <v>2568</v>
      </c>
      <c r="O517" s="195">
        <v>1902</v>
      </c>
      <c r="P517" s="187">
        <v>1611</v>
      </c>
      <c r="Q517" s="188">
        <v>1056</v>
      </c>
      <c r="R517" s="189">
        <v>1476</v>
      </c>
      <c r="S517" s="190">
        <v>1785</v>
      </c>
      <c r="T517" s="187">
        <v>643</v>
      </c>
      <c r="U517" s="191">
        <v>296</v>
      </c>
      <c r="V517" s="189">
        <v>1978</v>
      </c>
      <c r="W517" s="196">
        <v>1476</v>
      </c>
      <c r="X517" s="187">
        <v>1461</v>
      </c>
      <c r="Y517" s="191">
        <v>526</v>
      </c>
      <c r="Z517" s="189">
        <v>2816</v>
      </c>
      <c r="AA517" s="187">
        <v>3668</v>
      </c>
      <c r="AB517" s="162">
        <f t="shared" si="1593"/>
        <v>20444</v>
      </c>
      <c r="AC517" s="165">
        <f t="shared" si="1623"/>
        <v>20329</v>
      </c>
      <c r="BI517" s="139" t="s">
        <v>28</v>
      </c>
      <c r="BJ517" s="123">
        <f t="shared" si="1624"/>
        <v>6.7207982782234402E-2</v>
      </c>
      <c r="BK517" s="124">
        <f t="shared" si="1625"/>
        <v>0.11884499975404594</v>
      </c>
      <c r="BL517" s="125">
        <f t="shared" si="1597"/>
        <v>4.4218352572882022E-2</v>
      </c>
      <c r="BM517" s="126">
        <f t="shared" si="1598"/>
        <v>4.4074966796202472E-2</v>
      </c>
      <c r="BN517" s="123">
        <f t="shared" si="1599"/>
        <v>5.2729407161025241E-2</v>
      </c>
      <c r="BO517" s="124">
        <f t="shared" si="1600"/>
        <v>8.3624378966009147E-2</v>
      </c>
      <c r="BP517" s="125">
        <f t="shared" si="1601"/>
        <v>0.10585012717667776</v>
      </c>
      <c r="BQ517" s="126">
        <f t="shared" si="1602"/>
        <v>0.15726302326725367</v>
      </c>
      <c r="BR517" s="123">
        <f t="shared" si="1603"/>
        <v>2.5044022696145567E-2</v>
      </c>
      <c r="BS517" s="124">
        <f t="shared" si="1604"/>
        <v>1.588863200354174E-2</v>
      </c>
      <c r="BT517" s="125">
        <f t="shared" si="1605"/>
        <v>9.0931324594012916E-2</v>
      </c>
      <c r="BU517" s="123">
        <f t="shared" si="1606"/>
        <v>5.3519602538245857E-2</v>
      </c>
      <c r="BV517" s="127">
        <f t="shared" si="1607"/>
        <v>0.1256114263353551</v>
      </c>
      <c r="BW517" s="128">
        <f t="shared" si="1608"/>
        <v>9.3560922819617295E-2</v>
      </c>
      <c r="BX517" s="123">
        <f t="shared" si="1609"/>
        <v>7.88006261005674E-2</v>
      </c>
      <c r="BY517" s="124">
        <f t="shared" si="1610"/>
        <v>5.1945496581238627E-2</v>
      </c>
      <c r="BZ517" s="125">
        <f t="shared" si="1611"/>
        <v>7.2197221678732146E-2</v>
      </c>
      <c r="CA517" s="126">
        <f t="shared" si="1612"/>
        <v>8.7805597914309613E-2</v>
      </c>
      <c r="CB517" s="123">
        <f t="shared" si="1613"/>
        <v>3.1451770690667187E-2</v>
      </c>
      <c r="CC517" s="124">
        <f t="shared" si="1614"/>
        <v>1.4560480102316887E-2</v>
      </c>
      <c r="CD517" s="125">
        <f t="shared" si="1615"/>
        <v>9.6752103306593618E-2</v>
      </c>
      <c r="CE517" s="126">
        <f t="shared" si="1616"/>
        <v>7.2605637266958525E-2</v>
      </c>
      <c r="CF517" s="123">
        <f t="shared" si="1617"/>
        <v>7.1463510076306011E-2</v>
      </c>
      <c r="CG517" s="124">
        <f t="shared" si="1618"/>
        <v>2.5874366668306361E-2</v>
      </c>
      <c r="CH517" s="125">
        <f t="shared" si="1619"/>
        <v>0.13774212482880063</v>
      </c>
      <c r="CI517" s="123">
        <f t="shared" si="1620"/>
        <v>0.18043189532195386</v>
      </c>
      <c r="CJ517" s="129">
        <f t="shared" ref="CJ517" si="1653">AB517/AB529</f>
        <v>4.7986442492084024E-2</v>
      </c>
      <c r="CK517" s="130">
        <f t="shared" ref="CK517" si="1654">AC517/AC529</f>
        <v>4.7841834129167538E-2</v>
      </c>
    </row>
    <row r="518" spans="1:89" x14ac:dyDescent="0.25">
      <c r="A518" s="131" t="s">
        <v>29</v>
      </c>
      <c r="B518" s="197">
        <v>1784</v>
      </c>
      <c r="C518" s="181">
        <v>3316</v>
      </c>
      <c r="D518" s="182">
        <v>1244</v>
      </c>
      <c r="E518" s="183">
        <v>1137</v>
      </c>
      <c r="F518" s="180">
        <v>1539</v>
      </c>
      <c r="G518" s="184">
        <v>2347</v>
      </c>
      <c r="H518" s="182">
        <v>2490</v>
      </c>
      <c r="I518" s="183">
        <v>3913</v>
      </c>
      <c r="J518" s="180">
        <v>909</v>
      </c>
      <c r="K518" s="181">
        <v>337</v>
      </c>
      <c r="L518" s="182">
        <v>2912</v>
      </c>
      <c r="M518" s="180">
        <v>1013</v>
      </c>
      <c r="N518" s="185">
        <v>3330</v>
      </c>
      <c r="O518" s="198">
        <v>2410</v>
      </c>
      <c r="P518" s="180">
        <v>2052</v>
      </c>
      <c r="Q518" s="181">
        <v>1511</v>
      </c>
      <c r="R518" s="182">
        <v>1994</v>
      </c>
      <c r="S518" s="183">
        <v>2557</v>
      </c>
      <c r="T518" s="180">
        <v>1386</v>
      </c>
      <c r="U518" s="184">
        <v>271</v>
      </c>
      <c r="V518" s="182">
        <v>2893</v>
      </c>
      <c r="W518" s="199">
        <v>1915</v>
      </c>
      <c r="X518" s="180">
        <v>2157</v>
      </c>
      <c r="Y518" s="184">
        <v>657</v>
      </c>
      <c r="Z518" s="182">
        <v>3378</v>
      </c>
      <c r="AA518" s="180">
        <v>3943</v>
      </c>
      <c r="AB518" s="162">
        <f t="shared" si="1593"/>
        <v>28068</v>
      </c>
      <c r="AC518" s="165">
        <f t="shared" si="1623"/>
        <v>25327</v>
      </c>
      <c r="BI518" s="131" t="s">
        <v>29</v>
      </c>
      <c r="BJ518" s="123">
        <f t="shared" si="1624"/>
        <v>6.3559925894256811E-2</v>
      </c>
      <c r="BK518" s="124">
        <f t="shared" si="1625"/>
        <v>0.1309274687092826</v>
      </c>
      <c r="BL518" s="125">
        <f t="shared" si="1597"/>
        <v>4.4320934872452616E-2</v>
      </c>
      <c r="BM518" s="126">
        <f t="shared" si="1598"/>
        <v>4.4892802147905399E-2</v>
      </c>
      <c r="BN518" s="123">
        <f t="shared" si="1599"/>
        <v>5.4831124412141941E-2</v>
      </c>
      <c r="BO518" s="124">
        <f t="shared" si="1600"/>
        <v>9.2667903818059782E-2</v>
      </c>
      <c r="BP518" s="125">
        <f t="shared" si="1601"/>
        <v>8.8713125267208204E-2</v>
      </c>
      <c r="BQ518" s="126">
        <f t="shared" si="1602"/>
        <v>0.15449915110356535</v>
      </c>
      <c r="BR518" s="123">
        <f t="shared" si="1603"/>
        <v>3.2385634886703721E-2</v>
      </c>
      <c r="BS518" s="124">
        <f t="shared" si="1604"/>
        <v>1.3305958068464484E-2</v>
      </c>
      <c r="BT518" s="125">
        <f t="shared" si="1605"/>
        <v>0.10374804047313667</v>
      </c>
      <c r="BU518" s="123">
        <f t="shared" si="1606"/>
        <v>3.9996841315592058E-2</v>
      </c>
      <c r="BV518" s="127">
        <f t="shared" si="1607"/>
        <v>0.11864044463445918</v>
      </c>
      <c r="BW518" s="128">
        <f t="shared" si="1608"/>
        <v>9.5155367789315756E-2</v>
      </c>
      <c r="BX518" s="123">
        <f t="shared" si="1609"/>
        <v>7.3108165882855916E-2</v>
      </c>
      <c r="BY518" s="124">
        <f t="shared" si="1610"/>
        <v>5.9659651755044021E-2</v>
      </c>
      <c r="BZ518" s="125">
        <f t="shared" si="1611"/>
        <v>7.1041755736069551E-2</v>
      </c>
      <c r="CA518" s="126">
        <f t="shared" si="1612"/>
        <v>0.10095945038891302</v>
      </c>
      <c r="CB518" s="123">
        <f t="shared" si="1613"/>
        <v>4.9380076955964088E-2</v>
      </c>
      <c r="CC518" s="124">
        <f t="shared" si="1614"/>
        <v>1.0700043431910609E-2</v>
      </c>
      <c r="CD518" s="125">
        <f t="shared" si="1615"/>
        <v>0.10307111301125838</v>
      </c>
      <c r="CE518" s="126">
        <f t="shared" si="1616"/>
        <v>7.5611008015161685E-2</v>
      </c>
      <c r="CF518" s="123">
        <f t="shared" si="1617"/>
        <v>7.6849080803762293E-2</v>
      </c>
      <c r="CG518" s="124">
        <f t="shared" si="1618"/>
        <v>2.5940695700240851E-2</v>
      </c>
      <c r="CH518" s="125">
        <f t="shared" si="1619"/>
        <v>0.12035057716973066</v>
      </c>
      <c r="CI518" s="123">
        <f t="shared" si="1620"/>
        <v>0.15568365775654439</v>
      </c>
      <c r="CJ518" s="129">
        <f t="shared" ref="CJ518" si="1655">AB518/AB529</f>
        <v>6.5881601832704667E-2</v>
      </c>
      <c r="CK518" s="130">
        <f t="shared" ref="CK518" si="1656">AC518/AC529</f>
        <v>5.960402051204812E-2</v>
      </c>
    </row>
    <row r="519" spans="1:89" x14ac:dyDescent="0.25">
      <c r="A519" s="139" t="s">
        <v>30</v>
      </c>
      <c r="B519" s="280">
        <v>2124</v>
      </c>
      <c r="C519" s="267">
        <v>5113</v>
      </c>
      <c r="D519" s="268">
        <v>1887</v>
      </c>
      <c r="E519" s="269">
        <v>1555</v>
      </c>
      <c r="F519" s="266">
        <v>1848</v>
      </c>
      <c r="G519" s="270">
        <v>3290</v>
      </c>
      <c r="H519" s="268">
        <v>3099</v>
      </c>
      <c r="I519" s="269">
        <v>5664</v>
      </c>
      <c r="J519" s="266">
        <v>1446</v>
      </c>
      <c r="K519" s="267">
        <v>372</v>
      </c>
      <c r="L519" s="268">
        <v>4206</v>
      </c>
      <c r="M519" s="266">
        <v>1110</v>
      </c>
      <c r="N519" s="271">
        <v>4875</v>
      </c>
      <c r="O519" s="281">
        <v>2850</v>
      </c>
      <c r="P519" s="266">
        <v>2604</v>
      </c>
      <c r="Q519" s="267">
        <v>2025</v>
      </c>
      <c r="R519" s="268">
        <v>2472</v>
      </c>
      <c r="S519" s="269">
        <v>3356</v>
      </c>
      <c r="T519" s="266">
        <v>1991</v>
      </c>
      <c r="U519" s="270">
        <v>358</v>
      </c>
      <c r="V519" s="268">
        <v>4024</v>
      </c>
      <c r="W519" s="282">
        <v>2327</v>
      </c>
      <c r="X519" s="266">
        <v>2812</v>
      </c>
      <c r="Y519" s="270">
        <v>964</v>
      </c>
      <c r="Z519" s="268">
        <v>3903</v>
      </c>
      <c r="AA519" s="266">
        <v>5516</v>
      </c>
      <c r="AB519" s="162">
        <f t="shared" si="1593"/>
        <v>37291</v>
      </c>
      <c r="AC519" s="165">
        <f t="shared" si="1623"/>
        <v>34500</v>
      </c>
      <c r="BI519" s="139" t="s">
        <v>30</v>
      </c>
      <c r="BJ519" s="123">
        <f t="shared" si="1624"/>
        <v>5.6957442814620153E-2</v>
      </c>
      <c r="BK519" s="124">
        <f t="shared" si="1625"/>
        <v>0.14820289855072463</v>
      </c>
      <c r="BL519" s="125">
        <f t="shared" si="1597"/>
        <v>5.0602021935587674E-2</v>
      </c>
      <c r="BM519" s="126">
        <f t="shared" si="1598"/>
        <v>4.5072463768115939E-2</v>
      </c>
      <c r="BN519" s="123">
        <f t="shared" si="1599"/>
        <v>4.9556193183341826E-2</v>
      </c>
      <c r="BO519" s="124">
        <f t="shared" si="1600"/>
        <v>9.5362318840579705E-2</v>
      </c>
      <c r="BP519" s="125">
        <f t="shared" si="1601"/>
        <v>8.3103161620766405E-2</v>
      </c>
      <c r="BQ519" s="126">
        <f t="shared" si="1602"/>
        <v>0.16417391304347825</v>
      </c>
      <c r="BR519" s="123">
        <f t="shared" si="1603"/>
        <v>3.8776112198653831E-2</v>
      </c>
      <c r="BS519" s="124">
        <f t="shared" si="1604"/>
        <v>1.0782608695652174E-2</v>
      </c>
      <c r="BT519" s="125">
        <f t="shared" si="1605"/>
        <v>0.11278860851143707</v>
      </c>
      <c r="BU519" s="123">
        <f t="shared" si="1606"/>
        <v>3.2173913043478261E-2</v>
      </c>
      <c r="BV519" s="127">
        <f t="shared" si="1607"/>
        <v>0.13072859403073128</v>
      </c>
      <c r="BW519" s="128">
        <f t="shared" si="1608"/>
        <v>8.2608695652173908E-2</v>
      </c>
      <c r="BX519" s="123">
        <f t="shared" si="1609"/>
        <v>6.982918130379985E-2</v>
      </c>
      <c r="BY519" s="124">
        <f t="shared" si="1610"/>
        <v>5.8695652173913045E-2</v>
      </c>
      <c r="BZ519" s="125">
        <f t="shared" si="1611"/>
        <v>6.6289453219275429E-2</v>
      </c>
      <c r="CA519" s="126">
        <f t="shared" si="1612"/>
        <v>9.7275362318840583E-2</v>
      </c>
      <c r="CB519" s="123">
        <f t="shared" si="1613"/>
        <v>5.3390898608243274E-2</v>
      </c>
      <c r="CC519" s="124">
        <f t="shared" si="1614"/>
        <v>1.0376811594202898E-2</v>
      </c>
      <c r="CD519" s="125">
        <f t="shared" si="1615"/>
        <v>0.10790807433428977</v>
      </c>
      <c r="CE519" s="126">
        <f t="shared" si="1616"/>
        <v>6.7449275362318845E-2</v>
      </c>
      <c r="CF519" s="123">
        <f t="shared" si="1617"/>
        <v>7.5406934649111051E-2</v>
      </c>
      <c r="CG519" s="124">
        <f t="shared" si="1618"/>
        <v>2.7942028985507246E-2</v>
      </c>
      <c r="CH519" s="125">
        <f t="shared" si="1619"/>
        <v>0.1046633235901424</v>
      </c>
      <c r="CI519" s="123">
        <f t="shared" si="1620"/>
        <v>0.15988405797101449</v>
      </c>
      <c r="CJ519" s="129">
        <f t="shared" ref="CJ519" si="1657">AB519/AB529</f>
        <v>8.7529956318347937E-2</v>
      </c>
      <c r="CK519" s="130">
        <f t="shared" ref="CK519" si="1658">AC519/AC529</f>
        <v>8.1191562666942801E-2</v>
      </c>
    </row>
    <row r="520" spans="1:89" x14ac:dyDescent="0.25">
      <c r="A520" s="131" t="s">
        <v>31</v>
      </c>
      <c r="B520" s="283">
        <v>2198</v>
      </c>
      <c r="C520" s="274">
        <v>5193</v>
      </c>
      <c r="D520" s="275">
        <v>1486</v>
      </c>
      <c r="E520" s="276">
        <v>1874</v>
      </c>
      <c r="F520" s="273">
        <v>1469</v>
      </c>
      <c r="G520" s="277">
        <v>3246</v>
      </c>
      <c r="H520" s="275">
        <v>3271</v>
      </c>
      <c r="I520" s="276">
        <v>5755</v>
      </c>
      <c r="J520" s="273">
        <v>1049</v>
      </c>
      <c r="K520" s="274">
        <v>362</v>
      </c>
      <c r="L520" s="275">
        <v>4032</v>
      </c>
      <c r="M520" s="273">
        <v>1119</v>
      </c>
      <c r="N520" s="278">
        <v>5226</v>
      </c>
      <c r="O520" s="284">
        <v>3143</v>
      </c>
      <c r="P520" s="273">
        <v>2920</v>
      </c>
      <c r="Q520" s="274">
        <v>2568</v>
      </c>
      <c r="R520" s="275">
        <v>2454</v>
      </c>
      <c r="S520" s="276">
        <v>3931</v>
      </c>
      <c r="T520" s="273">
        <v>1905</v>
      </c>
      <c r="U520" s="277">
        <v>374</v>
      </c>
      <c r="V520" s="275">
        <v>4804</v>
      </c>
      <c r="W520" s="285">
        <v>2416</v>
      </c>
      <c r="X520" s="273">
        <v>3021</v>
      </c>
      <c r="Y520" s="277">
        <v>980</v>
      </c>
      <c r="Z520" s="275">
        <v>4169</v>
      </c>
      <c r="AA520" s="273">
        <v>6607</v>
      </c>
      <c r="AB520" s="162">
        <f t="shared" si="1593"/>
        <v>38004</v>
      </c>
      <c r="AC520" s="165">
        <f t="shared" si="1623"/>
        <v>37568</v>
      </c>
      <c r="BI520" s="131" t="s">
        <v>31</v>
      </c>
      <c r="BJ520" s="123">
        <f t="shared" si="1624"/>
        <v>5.7836017261340911E-2</v>
      </c>
      <c r="BK520" s="124">
        <f t="shared" si="1625"/>
        <v>0.13822934412265758</v>
      </c>
      <c r="BL520" s="125">
        <f t="shared" si="1597"/>
        <v>3.910114724765814E-2</v>
      </c>
      <c r="BM520" s="126">
        <f t="shared" si="1598"/>
        <v>4.9882879045996593E-2</v>
      </c>
      <c r="BN520" s="123">
        <f t="shared" si="1599"/>
        <v>3.8653825913061782E-2</v>
      </c>
      <c r="BO520" s="124">
        <f t="shared" si="1600"/>
        <v>8.6403321976149916E-2</v>
      </c>
      <c r="BP520" s="125">
        <f t="shared" si="1601"/>
        <v>8.6069887380275767E-2</v>
      </c>
      <c r="BQ520" s="126">
        <f t="shared" si="1602"/>
        <v>0.15318888415672913</v>
      </c>
      <c r="BR520" s="123">
        <f t="shared" si="1603"/>
        <v>2.7602357646563519E-2</v>
      </c>
      <c r="BS520" s="124">
        <f t="shared" si="1604"/>
        <v>9.6358603066439528E-3</v>
      </c>
      <c r="BT520" s="125">
        <f t="shared" si="1605"/>
        <v>0.10609409535838332</v>
      </c>
      <c r="BU520" s="123">
        <f t="shared" si="1606"/>
        <v>2.9785988074957411E-2</v>
      </c>
      <c r="BV520" s="127">
        <f t="shared" si="1607"/>
        <v>0.13751184085885695</v>
      </c>
      <c r="BW520" s="128">
        <f t="shared" si="1608"/>
        <v>8.3661626916524706E-2</v>
      </c>
      <c r="BX520" s="123">
        <f t="shared" si="1609"/>
        <v>7.6834017471845067E-2</v>
      </c>
      <c r="BY520" s="124">
        <f t="shared" si="1610"/>
        <v>6.8356047700170355E-2</v>
      </c>
      <c r="BZ520" s="125">
        <f t="shared" si="1611"/>
        <v>6.457215029996842E-2</v>
      </c>
      <c r="CA520" s="126">
        <f t="shared" si="1612"/>
        <v>0.10463692504258944</v>
      </c>
      <c r="CB520" s="123">
        <f t="shared" si="1613"/>
        <v>5.0126302494474265E-2</v>
      </c>
      <c r="CC520" s="124">
        <f t="shared" si="1614"/>
        <v>9.955281090289609E-3</v>
      </c>
      <c r="CD520" s="125">
        <f t="shared" si="1615"/>
        <v>0.12640774655299442</v>
      </c>
      <c r="CE520" s="126">
        <f t="shared" si="1616"/>
        <v>6.4310051107325378E-2</v>
      </c>
      <c r="CF520" s="123">
        <f t="shared" si="1617"/>
        <v>7.9491632459741085E-2</v>
      </c>
      <c r="CG520" s="124">
        <f t="shared" si="1618"/>
        <v>2.6086030664395229E-2</v>
      </c>
      <c r="CH520" s="125">
        <f t="shared" si="1619"/>
        <v>0.10969897905483633</v>
      </c>
      <c r="CI520" s="123">
        <f t="shared" si="1620"/>
        <v>0.17586775979557071</v>
      </c>
      <c r="CJ520" s="129">
        <f t="shared" ref="CJ520" si="1659">AB520/AB529</f>
        <v>8.9203519882075977E-2</v>
      </c>
      <c r="CK520" s="130">
        <f t="shared" ref="CK520" si="1660">AC520/AC529</f>
        <v>8.8411728297730641E-2</v>
      </c>
    </row>
    <row r="521" spans="1:89" x14ac:dyDescent="0.25">
      <c r="A521" s="139" t="s">
        <v>32</v>
      </c>
      <c r="B521" s="194">
        <v>2509</v>
      </c>
      <c r="C521" s="188">
        <v>4397</v>
      </c>
      <c r="D521" s="189">
        <v>1009</v>
      </c>
      <c r="E521" s="190">
        <v>1785</v>
      </c>
      <c r="F521" s="187">
        <v>1215</v>
      </c>
      <c r="G521" s="191">
        <v>2986</v>
      </c>
      <c r="H521" s="189">
        <v>2844</v>
      </c>
      <c r="I521" s="190">
        <v>6087</v>
      </c>
      <c r="J521" s="187">
        <v>623</v>
      </c>
      <c r="K521" s="188">
        <v>279</v>
      </c>
      <c r="L521" s="189">
        <v>3013</v>
      </c>
      <c r="M521" s="187">
        <v>1292</v>
      </c>
      <c r="N521" s="192">
        <v>4128</v>
      </c>
      <c r="O521" s="195">
        <v>2982</v>
      </c>
      <c r="P521" s="187">
        <v>2066</v>
      </c>
      <c r="Q521" s="188">
        <v>2116</v>
      </c>
      <c r="R521" s="189">
        <v>2139</v>
      </c>
      <c r="S521" s="190">
        <v>2923</v>
      </c>
      <c r="T521" s="187">
        <v>1160</v>
      </c>
      <c r="U521" s="191">
        <v>345</v>
      </c>
      <c r="V521" s="189">
        <v>3748</v>
      </c>
      <c r="W521" s="196">
        <v>2146</v>
      </c>
      <c r="X521" s="187">
        <v>2049</v>
      </c>
      <c r="Y521" s="191">
        <v>879</v>
      </c>
      <c r="Z521" s="189">
        <v>3484</v>
      </c>
      <c r="AA521" s="187">
        <v>5171</v>
      </c>
      <c r="AB521" s="162">
        <f t="shared" si="1593"/>
        <v>29987</v>
      </c>
      <c r="AC521" s="165">
        <f t="shared" si="1623"/>
        <v>33388</v>
      </c>
      <c r="BI521" s="139" t="s">
        <v>32</v>
      </c>
      <c r="BJ521" s="123">
        <f t="shared" si="1624"/>
        <v>8.366959015573415E-2</v>
      </c>
      <c r="BK521" s="124">
        <f t="shared" si="1625"/>
        <v>0.13169402180424106</v>
      </c>
      <c r="BL521" s="125">
        <f t="shared" si="1597"/>
        <v>3.3647914096108317E-2</v>
      </c>
      <c r="BM521" s="126">
        <f t="shared" si="1598"/>
        <v>5.3462321792260695E-2</v>
      </c>
      <c r="BN521" s="123">
        <f t="shared" si="1599"/>
        <v>4.0517557608296929E-2</v>
      </c>
      <c r="BO521" s="124">
        <f t="shared" si="1600"/>
        <v>8.9433329339882586E-2</v>
      </c>
      <c r="BP521" s="125">
        <f t="shared" si="1601"/>
        <v>9.484109780905059E-2</v>
      </c>
      <c r="BQ521" s="126">
        <f t="shared" si="1602"/>
        <v>0.18231100994369234</v>
      </c>
      <c r="BR521" s="123">
        <f t="shared" si="1603"/>
        <v>2.0775669456764598E-2</v>
      </c>
      <c r="BS521" s="124">
        <f t="shared" si="1604"/>
        <v>8.3562956750928476E-3</v>
      </c>
      <c r="BT521" s="125">
        <f t="shared" si="1605"/>
        <v>0.10047687331176844</v>
      </c>
      <c r="BU521" s="123">
        <f t="shared" si="1606"/>
        <v>3.8696537678207736E-2</v>
      </c>
      <c r="BV521" s="127">
        <f t="shared" si="1607"/>
        <v>0.1376596525160903</v>
      </c>
      <c r="BW521" s="128">
        <f t="shared" si="1608"/>
        <v>8.9313525817659042E-2</v>
      </c>
      <c r="BX521" s="123">
        <f t="shared" si="1609"/>
        <v>6.8896521826124657E-2</v>
      </c>
      <c r="BY521" s="124">
        <f t="shared" si="1610"/>
        <v>6.3376063256259732E-2</v>
      </c>
      <c r="BZ521" s="125">
        <f t="shared" si="1611"/>
        <v>7.1330910061026445E-2</v>
      </c>
      <c r="CA521" s="126">
        <f t="shared" si="1612"/>
        <v>8.7546423864861625E-2</v>
      </c>
      <c r="CB521" s="123">
        <f t="shared" si="1613"/>
        <v>3.868342948611065E-2</v>
      </c>
      <c r="CC521" s="124">
        <f t="shared" si="1614"/>
        <v>1.0333053791781479E-2</v>
      </c>
      <c r="CD521" s="125">
        <f t="shared" si="1615"/>
        <v>0.1249874945809851</v>
      </c>
      <c r="CE521" s="126">
        <f t="shared" si="1616"/>
        <v>6.427458967293638E-2</v>
      </c>
      <c r="CF521" s="123">
        <f t="shared" si="1617"/>
        <v>6.8329609497448901E-2</v>
      </c>
      <c r="CG521" s="124">
        <f t="shared" si="1618"/>
        <v>2.6326824008625852E-2</v>
      </c>
      <c r="CH521" s="125">
        <f t="shared" si="1619"/>
        <v>0.11618367959449094</v>
      </c>
      <c r="CI521" s="123">
        <f t="shared" si="1620"/>
        <v>0.15487600335449861</v>
      </c>
      <c r="CJ521" s="129">
        <f t="shared" ref="CJ521" si="1661">AB521/AB529</f>
        <v>7.0385905449526678E-2</v>
      </c>
      <c r="CK521" s="130">
        <f t="shared" ref="CK521" si="1662">AC521/AC529</f>
        <v>7.8574605632576414E-2</v>
      </c>
    </row>
    <row r="522" spans="1:89" x14ac:dyDescent="0.25">
      <c r="A522" s="131" t="s">
        <v>33</v>
      </c>
      <c r="B522" s="197">
        <v>2300</v>
      </c>
      <c r="C522" s="181">
        <v>2799</v>
      </c>
      <c r="D522" s="182">
        <v>741</v>
      </c>
      <c r="E522" s="183">
        <v>1055</v>
      </c>
      <c r="F522" s="180">
        <v>994</v>
      </c>
      <c r="G522" s="184">
        <v>1919</v>
      </c>
      <c r="H522" s="182">
        <v>2301</v>
      </c>
      <c r="I522" s="183">
        <v>3484</v>
      </c>
      <c r="J522" s="180">
        <v>547</v>
      </c>
      <c r="K522" s="181">
        <v>150</v>
      </c>
      <c r="L522" s="182">
        <v>1983</v>
      </c>
      <c r="M522" s="180">
        <v>1168</v>
      </c>
      <c r="N522" s="185">
        <v>2981</v>
      </c>
      <c r="O522" s="198">
        <v>2374</v>
      </c>
      <c r="P522" s="180">
        <v>1474</v>
      </c>
      <c r="Q522" s="181">
        <v>1869</v>
      </c>
      <c r="R522" s="182">
        <v>1603</v>
      </c>
      <c r="S522" s="183">
        <v>2519</v>
      </c>
      <c r="T522" s="180">
        <v>570</v>
      </c>
      <c r="U522" s="184">
        <v>388</v>
      </c>
      <c r="V522" s="182">
        <v>2943</v>
      </c>
      <c r="W522" s="199">
        <v>1937</v>
      </c>
      <c r="X522" s="180">
        <v>1204</v>
      </c>
      <c r="Y522" s="184">
        <v>683</v>
      </c>
      <c r="Z522" s="182">
        <v>2638</v>
      </c>
      <c r="AA522" s="180">
        <v>3741</v>
      </c>
      <c r="AB522" s="162">
        <f t="shared" si="1593"/>
        <v>22279</v>
      </c>
      <c r="AC522" s="165">
        <f t="shared" si="1623"/>
        <v>24086</v>
      </c>
      <c r="BI522" s="131" t="s">
        <v>33</v>
      </c>
      <c r="BJ522" s="123">
        <f t="shared" si="1624"/>
        <v>0.10323623142869967</v>
      </c>
      <c r="BK522" s="124">
        <f t="shared" si="1625"/>
        <v>0.11620858590052313</v>
      </c>
      <c r="BL522" s="125">
        <f t="shared" si="1597"/>
        <v>3.3260020647246286E-2</v>
      </c>
      <c r="BM522" s="126">
        <f t="shared" si="1598"/>
        <v>4.3801378394087855E-2</v>
      </c>
      <c r="BN522" s="123">
        <f t="shared" si="1599"/>
        <v>4.461600610440325E-2</v>
      </c>
      <c r="BO522" s="124">
        <f t="shared" si="1600"/>
        <v>7.9672838993606249E-2</v>
      </c>
      <c r="BP522" s="125">
        <f t="shared" si="1601"/>
        <v>0.10328111674671216</v>
      </c>
      <c r="BQ522" s="126">
        <f t="shared" si="1602"/>
        <v>0.14464834343602093</v>
      </c>
      <c r="BR522" s="123">
        <f t="shared" si="1603"/>
        <v>2.4552268952825532E-2</v>
      </c>
      <c r="BS522" s="124">
        <f t="shared" si="1604"/>
        <v>6.227684131860832E-3</v>
      </c>
      <c r="BT522" s="125">
        <f t="shared" si="1605"/>
        <v>8.9007585618744112E-2</v>
      </c>
      <c r="BU522" s="123">
        <f t="shared" si="1606"/>
        <v>4.8492900440089678E-2</v>
      </c>
      <c r="BV522" s="127">
        <f t="shared" si="1607"/>
        <v>0.13380313299519728</v>
      </c>
      <c r="BW522" s="128">
        <f t="shared" si="1608"/>
        <v>9.8563480860250768E-2</v>
      </c>
      <c r="BX522" s="123">
        <f t="shared" si="1609"/>
        <v>6.616095875039274E-2</v>
      </c>
      <c r="BY522" s="124">
        <f t="shared" si="1610"/>
        <v>7.7596944282985969E-2</v>
      </c>
      <c r="BZ522" s="125">
        <f t="shared" si="1611"/>
        <v>7.195116477400243E-2</v>
      </c>
      <c r="CA522" s="126">
        <f t="shared" si="1612"/>
        <v>0.10458357552104958</v>
      </c>
      <c r="CB522" s="123">
        <f t="shared" si="1613"/>
        <v>2.5584631267112527E-2</v>
      </c>
      <c r="CC522" s="124">
        <f t="shared" si="1614"/>
        <v>1.6108942954413352E-2</v>
      </c>
      <c r="CD522" s="125">
        <f t="shared" si="1615"/>
        <v>0.13209749091072309</v>
      </c>
      <c r="CE522" s="126">
        <f t="shared" si="1616"/>
        <v>8.0420161089429551E-2</v>
      </c>
      <c r="CF522" s="123">
        <f t="shared" si="1617"/>
        <v>5.4041922887023655E-2</v>
      </c>
      <c r="CG522" s="124">
        <f t="shared" si="1618"/>
        <v>2.8356721747072988E-2</v>
      </c>
      <c r="CH522" s="125">
        <f t="shared" si="1619"/>
        <v>0.11840746891691728</v>
      </c>
      <c r="CI522" s="123">
        <f t="shared" si="1620"/>
        <v>0.15531844224860916</v>
      </c>
      <c r="CJ522" s="129">
        <f t="shared" ref="CJ522" si="1663">AB522/AB529</f>
        <v>5.2293580135058693E-2</v>
      </c>
      <c r="CK522" s="130">
        <f t="shared" ref="CK522" si="1664">AC522/AC529</f>
        <v>5.6683477634666211E-2</v>
      </c>
    </row>
    <row r="523" spans="1:89" x14ac:dyDescent="0.25">
      <c r="A523" s="139" t="s">
        <v>34</v>
      </c>
      <c r="B523" s="194">
        <v>922</v>
      </c>
      <c r="C523" s="188">
        <v>2114</v>
      </c>
      <c r="D523" s="189">
        <v>303</v>
      </c>
      <c r="E523" s="190">
        <v>1146</v>
      </c>
      <c r="F523" s="187">
        <v>399</v>
      </c>
      <c r="G523" s="191">
        <v>1840</v>
      </c>
      <c r="H523" s="189">
        <v>1205</v>
      </c>
      <c r="I523" s="190">
        <v>2757</v>
      </c>
      <c r="J523" s="187">
        <v>394</v>
      </c>
      <c r="K523" s="188">
        <v>116</v>
      </c>
      <c r="L523" s="189">
        <v>1287</v>
      </c>
      <c r="M523" s="187">
        <v>859</v>
      </c>
      <c r="N523" s="192">
        <v>2277</v>
      </c>
      <c r="O523" s="195">
        <v>2147</v>
      </c>
      <c r="P523" s="187">
        <v>860</v>
      </c>
      <c r="Q523" s="188">
        <v>1403</v>
      </c>
      <c r="R523" s="189">
        <v>1126</v>
      </c>
      <c r="S523" s="190">
        <v>1868</v>
      </c>
      <c r="T523" s="187">
        <v>442</v>
      </c>
      <c r="U523" s="191">
        <v>294</v>
      </c>
      <c r="V523" s="189">
        <v>2776</v>
      </c>
      <c r="W523" s="196">
        <v>1342</v>
      </c>
      <c r="X523" s="187">
        <v>788</v>
      </c>
      <c r="Y523" s="191">
        <v>488</v>
      </c>
      <c r="Z523" s="189">
        <v>1867</v>
      </c>
      <c r="AA523" s="187">
        <v>2890</v>
      </c>
      <c r="AB523" s="162">
        <f t="shared" si="1593"/>
        <v>14646</v>
      </c>
      <c r="AC523" s="165">
        <f t="shared" si="1623"/>
        <v>19264</v>
      </c>
      <c r="BI523" s="139" t="s">
        <v>34</v>
      </c>
      <c r="BJ523" s="123">
        <f t="shared" si="1624"/>
        <v>6.2952341936364883E-2</v>
      </c>
      <c r="BK523" s="124">
        <f t="shared" si="1625"/>
        <v>0.10973837209302326</v>
      </c>
      <c r="BL523" s="125">
        <f t="shared" si="1597"/>
        <v>2.068824252355592E-2</v>
      </c>
      <c r="BM523" s="126">
        <f t="shared" si="1598"/>
        <v>5.9489202657807307E-2</v>
      </c>
      <c r="BN523" s="123">
        <f t="shared" si="1599"/>
        <v>2.7242933224088488E-2</v>
      </c>
      <c r="BO523" s="124">
        <f t="shared" si="1600"/>
        <v>9.5514950166112958E-2</v>
      </c>
      <c r="BP523" s="125">
        <f t="shared" si="1601"/>
        <v>8.227502389730984E-2</v>
      </c>
      <c r="BQ523" s="126">
        <f t="shared" si="1602"/>
        <v>0.14311669435215946</v>
      </c>
      <c r="BR523" s="123">
        <f t="shared" si="1603"/>
        <v>2.6901543083435751E-2</v>
      </c>
      <c r="BS523" s="124">
        <f t="shared" si="1604"/>
        <v>6.0215946843853825E-3</v>
      </c>
      <c r="BT523" s="125">
        <f t="shared" si="1605"/>
        <v>8.7873822204014754E-2</v>
      </c>
      <c r="BU523" s="123">
        <f t="shared" si="1606"/>
        <v>4.459094684385382E-2</v>
      </c>
      <c r="BV523" s="127">
        <f t="shared" si="1607"/>
        <v>0.15546907005325686</v>
      </c>
      <c r="BW523" s="128">
        <f t="shared" si="1608"/>
        <v>0.11145141196013289</v>
      </c>
      <c r="BX523" s="123">
        <f t="shared" si="1609"/>
        <v>5.8719104192270929E-2</v>
      </c>
      <c r="BY523" s="124">
        <f t="shared" si="1610"/>
        <v>7.2830149501661126E-2</v>
      </c>
      <c r="BZ523" s="125">
        <f t="shared" si="1611"/>
        <v>7.6881059674996588E-2</v>
      </c>
      <c r="CA523" s="126">
        <f t="shared" si="1612"/>
        <v>9.6968438538205984E-2</v>
      </c>
      <c r="CB523" s="123">
        <f t="shared" si="1613"/>
        <v>3.0178888433702034E-2</v>
      </c>
      <c r="CC523" s="124">
        <f t="shared" si="1614"/>
        <v>1.5261627906976744E-2</v>
      </c>
      <c r="CD523" s="125">
        <f t="shared" si="1615"/>
        <v>0.18953980609040011</v>
      </c>
      <c r="CE523" s="126">
        <f t="shared" si="1616"/>
        <v>6.9663621262458467E-2</v>
      </c>
      <c r="CF523" s="123">
        <f t="shared" si="1617"/>
        <v>5.3803086166871503E-2</v>
      </c>
      <c r="CG523" s="124">
        <f t="shared" si="1618"/>
        <v>2.5332225913621262E-2</v>
      </c>
      <c r="CH523" s="125">
        <f t="shared" si="1619"/>
        <v>0.12747507851973236</v>
      </c>
      <c r="CI523" s="123">
        <f t="shared" si="1620"/>
        <v>0.15002076411960133</v>
      </c>
      <c r="CJ523" s="129">
        <f t="shared" ref="CJ523" si="1665">AB523/AB529</f>
        <v>3.4377295868668681E-2</v>
      </c>
      <c r="CK523" s="130">
        <f t="shared" ref="CK523" si="1666">AC523/AC529</f>
        <v>4.5335485890318439E-2</v>
      </c>
    </row>
    <row r="524" spans="1:89" x14ac:dyDescent="0.25">
      <c r="A524" s="131" t="s">
        <v>35</v>
      </c>
      <c r="B524" s="197">
        <v>0</v>
      </c>
      <c r="C524" s="181">
        <v>832</v>
      </c>
      <c r="D524" s="182">
        <v>7</v>
      </c>
      <c r="E524" s="183">
        <v>543</v>
      </c>
      <c r="F524" s="180">
        <v>16</v>
      </c>
      <c r="G524" s="184">
        <v>854</v>
      </c>
      <c r="H524" s="182">
        <v>75</v>
      </c>
      <c r="I524" s="183">
        <v>1035</v>
      </c>
      <c r="J524" s="180">
        <v>54</v>
      </c>
      <c r="K524" s="181">
        <v>44</v>
      </c>
      <c r="L524" s="182">
        <v>651</v>
      </c>
      <c r="M524" s="180">
        <v>114</v>
      </c>
      <c r="N524" s="185">
        <v>503</v>
      </c>
      <c r="O524" s="198">
        <v>250</v>
      </c>
      <c r="P524" s="180">
        <v>180</v>
      </c>
      <c r="Q524" s="181">
        <v>152</v>
      </c>
      <c r="R524" s="182">
        <v>140</v>
      </c>
      <c r="S524" s="183">
        <v>128</v>
      </c>
      <c r="T524" s="180">
        <v>45</v>
      </c>
      <c r="U524" s="184">
        <v>4</v>
      </c>
      <c r="V524" s="182">
        <v>168</v>
      </c>
      <c r="W524" s="199">
        <v>30</v>
      </c>
      <c r="X524" s="180">
        <v>70</v>
      </c>
      <c r="Y524" s="184">
        <v>18</v>
      </c>
      <c r="Z524" s="182">
        <v>54</v>
      </c>
      <c r="AA524" s="180">
        <v>96</v>
      </c>
      <c r="AB524" s="162">
        <f t="shared" si="1593"/>
        <v>1963</v>
      </c>
      <c r="AC524" s="165">
        <f t="shared" si="1623"/>
        <v>4100</v>
      </c>
      <c r="BI524" s="131" t="s">
        <v>35</v>
      </c>
      <c r="BJ524" s="123">
        <f t="shared" si="1624"/>
        <v>0</v>
      </c>
      <c r="BK524" s="124">
        <f t="shared" si="1625"/>
        <v>0.2029268292682927</v>
      </c>
      <c r="BL524" s="125">
        <f t="shared" si="1597"/>
        <v>3.5659704533876719E-3</v>
      </c>
      <c r="BM524" s="126">
        <f t="shared" si="1598"/>
        <v>0.13243902439024391</v>
      </c>
      <c r="BN524" s="123">
        <f t="shared" si="1599"/>
        <v>8.1507896077432501E-3</v>
      </c>
      <c r="BO524" s="124">
        <f t="shared" si="1600"/>
        <v>0.20829268292682926</v>
      </c>
      <c r="BP524" s="125">
        <f t="shared" si="1601"/>
        <v>3.8206826286296486E-2</v>
      </c>
      <c r="BQ524" s="126">
        <f t="shared" si="1602"/>
        <v>0.2524390243902439</v>
      </c>
      <c r="BR524" s="123">
        <f t="shared" si="1603"/>
        <v>2.7508914926133471E-2</v>
      </c>
      <c r="BS524" s="124">
        <f t="shared" si="1604"/>
        <v>1.0731707317073172E-2</v>
      </c>
      <c r="BT524" s="125">
        <f t="shared" si="1605"/>
        <v>0.33163525216505346</v>
      </c>
      <c r="BU524" s="123">
        <f t="shared" si="1606"/>
        <v>2.7804878048780488E-2</v>
      </c>
      <c r="BV524" s="127">
        <f t="shared" si="1607"/>
        <v>0.2562404482934284</v>
      </c>
      <c r="BW524" s="128">
        <f t="shared" si="1608"/>
        <v>6.097560975609756E-2</v>
      </c>
      <c r="BX524" s="123">
        <f t="shared" si="1609"/>
        <v>9.169638308711156E-2</v>
      </c>
      <c r="BY524" s="124">
        <f t="shared" si="1610"/>
        <v>3.7073170731707315E-2</v>
      </c>
      <c r="BZ524" s="125">
        <f t="shared" si="1611"/>
        <v>7.1319409067753442E-2</v>
      </c>
      <c r="CA524" s="126">
        <f t="shared" si="1612"/>
        <v>3.1219512195121951E-2</v>
      </c>
      <c r="CB524" s="123">
        <f t="shared" si="1613"/>
        <v>2.292409577177789E-2</v>
      </c>
      <c r="CC524" s="124">
        <f t="shared" si="1614"/>
        <v>9.7560975609756097E-4</v>
      </c>
      <c r="CD524" s="125">
        <f t="shared" si="1615"/>
        <v>8.5583290881304133E-2</v>
      </c>
      <c r="CE524" s="126">
        <f t="shared" si="1616"/>
        <v>7.3170731707317077E-3</v>
      </c>
      <c r="CF524" s="123">
        <f t="shared" si="1617"/>
        <v>3.5659704533876721E-2</v>
      </c>
      <c r="CG524" s="124">
        <f t="shared" si="1618"/>
        <v>4.3902439024390248E-3</v>
      </c>
      <c r="CH524" s="125">
        <f t="shared" si="1619"/>
        <v>2.7508914926133471E-2</v>
      </c>
      <c r="CI524" s="123">
        <f t="shared" si="1620"/>
        <v>2.3414634146341463E-2</v>
      </c>
      <c r="CJ524" s="129">
        <f t="shared" ref="CJ524" si="1667">AB524/AB529</f>
        <v>4.6075810316944304E-3</v>
      </c>
      <c r="CK524" s="130">
        <f t="shared" ref="CK524" si="1668">AC524/AC529</f>
        <v>9.6488523749120418E-3</v>
      </c>
    </row>
    <row r="525" spans="1:89" x14ac:dyDescent="0.25">
      <c r="A525" s="139" t="s">
        <v>36</v>
      </c>
      <c r="B525" s="194"/>
      <c r="C525" s="188"/>
      <c r="D525" s="189"/>
      <c r="E525" s="190"/>
      <c r="F525" s="187"/>
      <c r="G525" s="191"/>
      <c r="H525" s="189"/>
      <c r="I525" s="190"/>
      <c r="J525" s="187"/>
      <c r="K525" s="191"/>
      <c r="L525" s="189"/>
      <c r="M525" s="187"/>
      <c r="N525" s="192"/>
      <c r="O525" s="195"/>
      <c r="P525" s="187"/>
      <c r="Q525" s="191"/>
      <c r="R525" s="189"/>
      <c r="S525" s="190"/>
      <c r="T525" s="187"/>
      <c r="U525" s="191"/>
      <c r="V525" s="189"/>
      <c r="W525" s="190"/>
      <c r="X525" s="187"/>
      <c r="Y525" s="191"/>
      <c r="Z525" s="189"/>
      <c r="AA525" s="187"/>
      <c r="AB525" s="162">
        <f t="shared" si="1593"/>
        <v>0</v>
      </c>
      <c r="AC525" s="165">
        <f t="shared" si="1623"/>
        <v>0</v>
      </c>
      <c r="BI525" s="139" t="s">
        <v>36</v>
      </c>
      <c r="BJ525" s="123" t="e">
        <f t="shared" si="1624"/>
        <v>#DIV/0!</v>
      </c>
      <c r="BK525" s="124" t="e">
        <f t="shared" si="1625"/>
        <v>#DIV/0!</v>
      </c>
      <c r="BL525" s="125" t="e">
        <f t="shared" si="1597"/>
        <v>#DIV/0!</v>
      </c>
      <c r="BM525" s="126" t="e">
        <f t="shared" si="1598"/>
        <v>#DIV/0!</v>
      </c>
      <c r="BN525" s="123" t="e">
        <f t="shared" si="1599"/>
        <v>#DIV/0!</v>
      </c>
      <c r="BO525" s="124" t="e">
        <f t="shared" si="1600"/>
        <v>#DIV/0!</v>
      </c>
      <c r="BP525" s="125" t="e">
        <f t="shared" si="1601"/>
        <v>#DIV/0!</v>
      </c>
      <c r="BQ525" s="126" t="e">
        <f t="shared" si="1602"/>
        <v>#DIV/0!</v>
      </c>
      <c r="BR525" s="123" t="e">
        <f t="shared" si="1603"/>
        <v>#DIV/0!</v>
      </c>
      <c r="BS525" s="124" t="e">
        <f t="shared" si="1604"/>
        <v>#DIV/0!</v>
      </c>
      <c r="BT525" s="125" t="e">
        <f t="shared" si="1605"/>
        <v>#DIV/0!</v>
      </c>
      <c r="BU525" s="123" t="e">
        <f t="shared" si="1606"/>
        <v>#DIV/0!</v>
      </c>
      <c r="BV525" s="127" t="e">
        <f t="shared" si="1607"/>
        <v>#DIV/0!</v>
      </c>
      <c r="BW525" s="128" t="e">
        <f t="shared" si="1608"/>
        <v>#DIV/0!</v>
      </c>
      <c r="BX525" s="123" t="e">
        <f t="shared" si="1609"/>
        <v>#DIV/0!</v>
      </c>
      <c r="BY525" s="124" t="e">
        <f t="shared" si="1610"/>
        <v>#DIV/0!</v>
      </c>
      <c r="BZ525" s="125" t="e">
        <f t="shared" si="1611"/>
        <v>#DIV/0!</v>
      </c>
      <c r="CA525" s="126" t="e">
        <f t="shared" si="1612"/>
        <v>#DIV/0!</v>
      </c>
      <c r="CB525" s="123" t="e">
        <f t="shared" si="1613"/>
        <v>#DIV/0!</v>
      </c>
      <c r="CC525" s="124" t="e">
        <f t="shared" si="1614"/>
        <v>#DIV/0!</v>
      </c>
      <c r="CD525" s="125" t="e">
        <f t="shared" si="1615"/>
        <v>#DIV/0!</v>
      </c>
      <c r="CE525" s="126" t="e">
        <f t="shared" si="1616"/>
        <v>#DIV/0!</v>
      </c>
      <c r="CF525" s="123" t="e">
        <f t="shared" si="1617"/>
        <v>#DIV/0!</v>
      </c>
      <c r="CG525" s="124" t="e">
        <f t="shared" si="1618"/>
        <v>#DIV/0!</v>
      </c>
      <c r="CH525" s="125" t="e">
        <f t="shared" si="1619"/>
        <v>#DIV/0!</v>
      </c>
      <c r="CI525" s="123" t="e">
        <f t="shared" si="1620"/>
        <v>#DIV/0!</v>
      </c>
      <c r="CJ525" s="129">
        <f t="shared" ref="CJ525" si="1669">AB525/AB529</f>
        <v>0</v>
      </c>
      <c r="CK525" s="130">
        <f t="shared" ref="CK525" si="1670">AC525/AC529</f>
        <v>0</v>
      </c>
    </row>
    <row r="526" spans="1:89" x14ac:dyDescent="0.25">
      <c r="A526" s="131" t="s">
        <v>37</v>
      </c>
      <c r="B526" s="56"/>
      <c r="C526" s="57"/>
      <c r="D526" s="133"/>
      <c r="E526" s="134"/>
      <c r="F526" s="132"/>
      <c r="G526" s="135"/>
      <c r="H526" s="133"/>
      <c r="I526" s="134"/>
      <c r="J526" s="132"/>
      <c r="K526" s="135"/>
      <c r="L526" s="133"/>
      <c r="M526" s="132"/>
      <c r="N526" s="136"/>
      <c r="O526" s="137"/>
      <c r="P526" s="132"/>
      <c r="Q526" s="135"/>
      <c r="R526" s="133"/>
      <c r="S526" s="134"/>
      <c r="T526" s="132"/>
      <c r="U526" s="135"/>
      <c r="V526" s="133"/>
      <c r="W526" s="134"/>
      <c r="X526" s="132"/>
      <c r="Y526" s="135"/>
      <c r="Z526" s="138"/>
      <c r="AA526" s="2"/>
      <c r="AB526" s="162">
        <f t="shared" si="1593"/>
        <v>0</v>
      </c>
      <c r="AC526" s="165">
        <f t="shared" si="1623"/>
        <v>0</v>
      </c>
      <c r="BI526" s="131" t="s">
        <v>37</v>
      </c>
      <c r="BJ526" s="123" t="e">
        <f t="shared" si="1624"/>
        <v>#DIV/0!</v>
      </c>
      <c r="BK526" s="124" t="e">
        <f t="shared" si="1625"/>
        <v>#DIV/0!</v>
      </c>
      <c r="BL526" s="125" t="e">
        <f t="shared" si="1597"/>
        <v>#DIV/0!</v>
      </c>
      <c r="BM526" s="126" t="e">
        <f t="shared" si="1598"/>
        <v>#DIV/0!</v>
      </c>
      <c r="BN526" s="123" t="e">
        <f t="shared" si="1599"/>
        <v>#DIV/0!</v>
      </c>
      <c r="BO526" s="124" t="e">
        <f t="shared" si="1600"/>
        <v>#DIV/0!</v>
      </c>
      <c r="BP526" s="125" t="e">
        <f t="shared" si="1601"/>
        <v>#DIV/0!</v>
      </c>
      <c r="BQ526" s="126" t="e">
        <f t="shared" si="1602"/>
        <v>#DIV/0!</v>
      </c>
      <c r="BR526" s="123" t="e">
        <f t="shared" si="1603"/>
        <v>#DIV/0!</v>
      </c>
      <c r="BS526" s="124" t="e">
        <f t="shared" si="1604"/>
        <v>#DIV/0!</v>
      </c>
      <c r="BT526" s="125" t="e">
        <f t="shared" si="1605"/>
        <v>#DIV/0!</v>
      </c>
      <c r="BU526" s="123" t="e">
        <f t="shared" si="1606"/>
        <v>#DIV/0!</v>
      </c>
      <c r="BV526" s="127" t="e">
        <f t="shared" si="1607"/>
        <v>#DIV/0!</v>
      </c>
      <c r="BW526" s="128" t="e">
        <f t="shared" si="1608"/>
        <v>#DIV/0!</v>
      </c>
      <c r="BX526" s="123" t="e">
        <f t="shared" si="1609"/>
        <v>#DIV/0!</v>
      </c>
      <c r="BY526" s="124" t="e">
        <f t="shared" si="1610"/>
        <v>#DIV/0!</v>
      </c>
      <c r="BZ526" s="125" t="e">
        <f t="shared" si="1611"/>
        <v>#DIV/0!</v>
      </c>
      <c r="CA526" s="126" t="e">
        <f t="shared" si="1612"/>
        <v>#DIV/0!</v>
      </c>
      <c r="CB526" s="123" t="e">
        <f t="shared" si="1613"/>
        <v>#DIV/0!</v>
      </c>
      <c r="CC526" s="124" t="e">
        <f t="shared" si="1614"/>
        <v>#DIV/0!</v>
      </c>
      <c r="CD526" s="125" t="e">
        <f t="shared" si="1615"/>
        <v>#DIV/0!</v>
      </c>
      <c r="CE526" s="126" t="e">
        <f t="shared" si="1616"/>
        <v>#DIV/0!</v>
      </c>
      <c r="CF526" s="123" t="e">
        <f t="shared" si="1617"/>
        <v>#DIV/0!</v>
      </c>
      <c r="CG526" s="124" t="e">
        <f t="shared" si="1618"/>
        <v>#DIV/0!</v>
      </c>
      <c r="CH526" s="125" t="e">
        <f t="shared" si="1619"/>
        <v>#DIV/0!</v>
      </c>
      <c r="CI526" s="123" t="e">
        <f t="shared" si="1620"/>
        <v>#DIV/0!</v>
      </c>
      <c r="CJ526" s="129">
        <f t="shared" ref="CJ526" si="1671">AB526/AB529</f>
        <v>0</v>
      </c>
      <c r="CK526" s="130">
        <f t="shared" ref="CK526" si="1672">AC526/AC529</f>
        <v>0</v>
      </c>
    </row>
    <row r="527" spans="1:89" x14ac:dyDescent="0.25">
      <c r="A527" s="139" t="s">
        <v>38</v>
      </c>
      <c r="B527" s="54"/>
      <c r="C527" s="55"/>
      <c r="D527" s="144"/>
      <c r="E527" s="141"/>
      <c r="F527" s="142"/>
      <c r="G527" s="143"/>
      <c r="H527" s="144"/>
      <c r="I527" s="141"/>
      <c r="J527" s="142"/>
      <c r="K527" s="143"/>
      <c r="L527" s="144"/>
      <c r="M527" s="142"/>
      <c r="N527" s="146"/>
      <c r="O527" s="145"/>
      <c r="P527" s="142"/>
      <c r="Q527" s="143"/>
      <c r="R527" s="144"/>
      <c r="S527" s="141"/>
      <c r="T527" s="142"/>
      <c r="U527" s="143"/>
      <c r="V527" s="144"/>
      <c r="W527" s="141"/>
      <c r="X527" s="142"/>
      <c r="Y527" s="143"/>
      <c r="Z527" s="3"/>
      <c r="AA527" s="140"/>
      <c r="AB527" s="162">
        <f t="shared" si="1593"/>
        <v>0</v>
      </c>
      <c r="AC527" s="165">
        <f t="shared" si="1623"/>
        <v>0</v>
      </c>
      <c r="BI527" s="139" t="s">
        <v>38</v>
      </c>
      <c r="BJ527" s="123" t="e">
        <f t="shared" si="1624"/>
        <v>#DIV/0!</v>
      </c>
      <c r="BK527" s="124" t="e">
        <f t="shared" si="1625"/>
        <v>#DIV/0!</v>
      </c>
      <c r="BL527" s="125" t="e">
        <f t="shared" si="1597"/>
        <v>#DIV/0!</v>
      </c>
      <c r="BM527" s="126" t="e">
        <f t="shared" si="1598"/>
        <v>#DIV/0!</v>
      </c>
      <c r="BN527" s="123" t="e">
        <f t="shared" si="1599"/>
        <v>#DIV/0!</v>
      </c>
      <c r="BO527" s="124" t="e">
        <f t="shared" si="1600"/>
        <v>#DIV/0!</v>
      </c>
      <c r="BP527" s="125" t="e">
        <f t="shared" si="1601"/>
        <v>#DIV/0!</v>
      </c>
      <c r="BQ527" s="126" t="e">
        <f t="shared" si="1602"/>
        <v>#DIV/0!</v>
      </c>
      <c r="BR527" s="123" t="e">
        <f t="shared" si="1603"/>
        <v>#DIV/0!</v>
      </c>
      <c r="BS527" s="124" t="e">
        <f t="shared" si="1604"/>
        <v>#DIV/0!</v>
      </c>
      <c r="BT527" s="125" t="e">
        <f t="shared" si="1605"/>
        <v>#DIV/0!</v>
      </c>
      <c r="BU527" s="123" t="e">
        <f t="shared" si="1606"/>
        <v>#DIV/0!</v>
      </c>
      <c r="BV527" s="127" t="e">
        <f t="shared" si="1607"/>
        <v>#DIV/0!</v>
      </c>
      <c r="BW527" s="128" t="e">
        <f t="shared" si="1608"/>
        <v>#DIV/0!</v>
      </c>
      <c r="BX527" s="123" t="e">
        <f t="shared" si="1609"/>
        <v>#DIV/0!</v>
      </c>
      <c r="BY527" s="124" t="e">
        <f t="shared" si="1610"/>
        <v>#DIV/0!</v>
      </c>
      <c r="BZ527" s="125" t="e">
        <f t="shared" si="1611"/>
        <v>#DIV/0!</v>
      </c>
      <c r="CA527" s="126" t="e">
        <f t="shared" si="1612"/>
        <v>#DIV/0!</v>
      </c>
      <c r="CB527" s="123" t="e">
        <f t="shared" si="1613"/>
        <v>#DIV/0!</v>
      </c>
      <c r="CC527" s="124" t="e">
        <f t="shared" si="1614"/>
        <v>#DIV/0!</v>
      </c>
      <c r="CD527" s="125" t="e">
        <f t="shared" si="1615"/>
        <v>#DIV/0!</v>
      </c>
      <c r="CE527" s="126" t="e">
        <f t="shared" si="1616"/>
        <v>#DIV/0!</v>
      </c>
      <c r="CF527" s="123" t="e">
        <f t="shared" si="1617"/>
        <v>#DIV/0!</v>
      </c>
      <c r="CG527" s="124" t="e">
        <f t="shared" si="1618"/>
        <v>#DIV/0!</v>
      </c>
      <c r="CH527" s="125" t="e">
        <f t="shared" si="1619"/>
        <v>#DIV/0!</v>
      </c>
      <c r="CI527" s="123" t="e">
        <f t="shared" si="1620"/>
        <v>#DIV/0!</v>
      </c>
      <c r="CJ527" s="129">
        <f t="shared" ref="CJ527" si="1673">AB527/AB529</f>
        <v>0</v>
      </c>
      <c r="CK527" s="130">
        <f t="shared" ref="CK527" si="1674">AC527/AC529</f>
        <v>0</v>
      </c>
    </row>
    <row r="528" spans="1:89" ht="13.8" thickBot="1" x14ac:dyDescent="0.3">
      <c r="A528" s="131" t="s">
        <v>39</v>
      </c>
      <c r="B528" s="56"/>
      <c r="C528" s="57"/>
      <c r="D528" s="133"/>
      <c r="E528" s="134"/>
      <c r="F528" s="132"/>
      <c r="G528" s="135"/>
      <c r="H528" s="133"/>
      <c r="I528" s="134"/>
      <c r="J528" s="132"/>
      <c r="K528" s="135"/>
      <c r="L528" s="133"/>
      <c r="M528" s="132"/>
      <c r="N528" s="136"/>
      <c r="O528" s="137"/>
      <c r="P528" s="132"/>
      <c r="Q528" s="135"/>
      <c r="R528" s="133"/>
      <c r="S528" s="134"/>
      <c r="T528" s="132"/>
      <c r="U528" s="135"/>
      <c r="V528" s="133"/>
      <c r="W528" s="134"/>
      <c r="X528" s="132"/>
      <c r="Y528" s="135"/>
      <c r="Z528" s="138"/>
      <c r="AA528" s="2"/>
      <c r="AB528" s="162">
        <f t="shared" si="1593"/>
        <v>0</v>
      </c>
      <c r="AC528" s="165">
        <f t="shared" si="1623"/>
        <v>0</v>
      </c>
      <c r="BI528" s="131" t="s">
        <v>39</v>
      </c>
      <c r="BJ528" s="123" t="e">
        <f t="shared" si="1624"/>
        <v>#DIV/0!</v>
      </c>
      <c r="BK528" s="124" t="e">
        <f t="shared" si="1625"/>
        <v>#DIV/0!</v>
      </c>
      <c r="BL528" s="125" t="e">
        <f t="shared" si="1597"/>
        <v>#DIV/0!</v>
      </c>
      <c r="BM528" s="126" t="e">
        <f t="shared" si="1598"/>
        <v>#DIV/0!</v>
      </c>
      <c r="BN528" s="123" t="e">
        <f t="shared" si="1599"/>
        <v>#DIV/0!</v>
      </c>
      <c r="BO528" s="124" t="e">
        <f t="shared" si="1600"/>
        <v>#DIV/0!</v>
      </c>
      <c r="BP528" s="125" t="e">
        <f t="shared" si="1601"/>
        <v>#DIV/0!</v>
      </c>
      <c r="BQ528" s="126" t="e">
        <f t="shared" si="1602"/>
        <v>#DIV/0!</v>
      </c>
      <c r="BR528" s="123" t="e">
        <f t="shared" si="1603"/>
        <v>#DIV/0!</v>
      </c>
      <c r="BS528" s="124" t="e">
        <f t="shared" si="1604"/>
        <v>#DIV/0!</v>
      </c>
      <c r="BT528" s="125" t="e">
        <f t="shared" si="1605"/>
        <v>#DIV/0!</v>
      </c>
      <c r="BU528" s="123" t="e">
        <f t="shared" si="1606"/>
        <v>#DIV/0!</v>
      </c>
      <c r="BV528" s="127" t="e">
        <f t="shared" si="1607"/>
        <v>#DIV/0!</v>
      </c>
      <c r="BW528" s="128" t="e">
        <f t="shared" si="1608"/>
        <v>#DIV/0!</v>
      </c>
      <c r="BX528" s="123" t="e">
        <f t="shared" si="1609"/>
        <v>#DIV/0!</v>
      </c>
      <c r="BY528" s="124" t="e">
        <f t="shared" si="1610"/>
        <v>#DIV/0!</v>
      </c>
      <c r="BZ528" s="125" t="e">
        <f t="shared" si="1611"/>
        <v>#DIV/0!</v>
      </c>
      <c r="CA528" s="126" t="e">
        <f t="shared" si="1612"/>
        <v>#DIV/0!</v>
      </c>
      <c r="CB528" s="123" t="e">
        <f t="shared" si="1613"/>
        <v>#DIV/0!</v>
      </c>
      <c r="CC528" s="124" t="e">
        <f t="shared" si="1614"/>
        <v>#DIV/0!</v>
      </c>
      <c r="CD528" s="125" t="e">
        <f t="shared" si="1615"/>
        <v>#DIV/0!</v>
      </c>
      <c r="CE528" s="126" t="e">
        <f t="shared" si="1616"/>
        <v>#DIV/0!</v>
      </c>
      <c r="CF528" s="123" t="e">
        <f t="shared" si="1617"/>
        <v>#DIV/0!</v>
      </c>
      <c r="CG528" s="124" t="e">
        <f t="shared" si="1618"/>
        <v>#DIV/0!</v>
      </c>
      <c r="CH528" s="125" t="e">
        <f t="shared" si="1619"/>
        <v>#DIV/0!</v>
      </c>
      <c r="CI528" s="123" t="e">
        <f t="shared" si="1620"/>
        <v>#DIV/0!</v>
      </c>
      <c r="CJ528" s="129">
        <f t="shared" ref="CJ528" si="1675">AB528/AB529</f>
        <v>0</v>
      </c>
      <c r="CK528" s="130">
        <f t="shared" ref="CK528" si="1676">AC528/AC529</f>
        <v>0</v>
      </c>
    </row>
    <row r="529" spans="1:89" ht="14.4" thickTop="1" thickBot="1" x14ac:dyDescent="0.3">
      <c r="A529" s="251" t="s">
        <v>13</v>
      </c>
      <c r="B529" s="14">
        <f t="shared" ref="B529:AA529" si="1677">SUM(B506:B528)</f>
        <v>42193</v>
      </c>
      <c r="C529" s="1">
        <f t="shared" si="1677"/>
        <v>40679</v>
      </c>
      <c r="D529" s="14">
        <f t="shared" si="1677"/>
        <v>21003</v>
      </c>
      <c r="E529" s="1">
        <f t="shared" si="1677"/>
        <v>18976</v>
      </c>
      <c r="F529" s="14">
        <f t="shared" si="1677"/>
        <v>30712</v>
      </c>
      <c r="G529" s="1">
        <f t="shared" si="1677"/>
        <v>29013</v>
      </c>
      <c r="H529" s="14">
        <f t="shared" si="1677"/>
        <v>48077</v>
      </c>
      <c r="I529" s="1">
        <f t="shared" si="1677"/>
        <v>53306</v>
      </c>
      <c r="J529" s="14">
        <f t="shared" si="1677"/>
        <v>8549</v>
      </c>
      <c r="K529" s="1">
        <f t="shared" si="1677"/>
        <v>8921</v>
      </c>
      <c r="L529" s="14">
        <f t="shared" si="1677"/>
        <v>29520</v>
      </c>
      <c r="M529" s="1">
        <f t="shared" si="1677"/>
        <v>31789</v>
      </c>
      <c r="N529" s="14">
        <f t="shared" si="1677"/>
        <v>48617</v>
      </c>
      <c r="O529" s="1">
        <f t="shared" si="1677"/>
        <v>48521</v>
      </c>
      <c r="P529" s="14">
        <f t="shared" si="1677"/>
        <v>30270</v>
      </c>
      <c r="Q529" s="1">
        <f t="shared" si="1677"/>
        <v>29189</v>
      </c>
      <c r="R529" s="14">
        <f t="shared" si="1677"/>
        <v>35234</v>
      </c>
      <c r="S529" s="1">
        <f t="shared" si="1677"/>
        <v>35233</v>
      </c>
      <c r="T529" s="14">
        <f t="shared" si="1677"/>
        <v>11510</v>
      </c>
      <c r="U529" s="1">
        <f t="shared" si="1677"/>
        <v>11527</v>
      </c>
      <c r="V529" s="14">
        <f t="shared" si="1677"/>
        <v>34819</v>
      </c>
      <c r="W529" s="1">
        <f t="shared" si="1677"/>
        <v>40717</v>
      </c>
      <c r="X529" s="14">
        <f t="shared" si="1677"/>
        <v>27385</v>
      </c>
      <c r="Y529" s="1">
        <f t="shared" si="1677"/>
        <v>16628</v>
      </c>
      <c r="Z529" s="14">
        <f t="shared" si="1677"/>
        <v>58148</v>
      </c>
      <c r="AA529" s="1">
        <f t="shared" si="1677"/>
        <v>60422</v>
      </c>
      <c r="AB529" s="166">
        <f>SUM(AB505:AB528)</f>
        <v>426037</v>
      </c>
      <c r="AC529" s="167">
        <f t="shared" ref="AC529" si="1678">SUM(AC505:AC528)</f>
        <v>424921</v>
      </c>
      <c r="BI529" s="251" t="s">
        <v>13</v>
      </c>
      <c r="BJ529" s="147" t="e">
        <f>SUM(BJ505:BJ528)</f>
        <v>#DIV/0!</v>
      </c>
      <c r="BK529" s="148" t="e">
        <f t="shared" ref="BK529:CK529" si="1679">SUM(BK505:BK528)</f>
        <v>#DIV/0!</v>
      </c>
      <c r="BL529" s="147" t="e">
        <f t="shared" si="1679"/>
        <v>#DIV/0!</v>
      </c>
      <c r="BM529" s="148" t="e">
        <f t="shared" si="1679"/>
        <v>#DIV/0!</v>
      </c>
      <c r="BN529" s="147" t="e">
        <f t="shared" si="1679"/>
        <v>#DIV/0!</v>
      </c>
      <c r="BO529" s="148" t="e">
        <f t="shared" si="1679"/>
        <v>#DIV/0!</v>
      </c>
      <c r="BP529" s="147" t="e">
        <f t="shared" si="1679"/>
        <v>#DIV/0!</v>
      </c>
      <c r="BQ529" s="148" t="e">
        <f t="shared" si="1679"/>
        <v>#DIV/0!</v>
      </c>
      <c r="BR529" s="147" t="e">
        <f t="shared" si="1679"/>
        <v>#DIV/0!</v>
      </c>
      <c r="BS529" s="148" t="e">
        <f t="shared" si="1679"/>
        <v>#DIV/0!</v>
      </c>
      <c r="BT529" s="147" t="e">
        <f t="shared" si="1679"/>
        <v>#DIV/0!</v>
      </c>
      <c r="BU529" s="148" t="e">
        <f t="shared" si="1679"/>
        <v>#DIV/0!</v>
      </c>
      <c r="BV529" s="147" t="e">
        <f t="shared" si="1679"/>
        <v>#DIV/0!</v>
      </c>
      <c r="BW529" s="148" t="e">
        <f t="shared" si="1679"/>
        <v>#DIV/0!</v>
      </c>
      <c r="BX529" s="147" t="e">
        <f t="shared" si="1679"/>
        <v>#DIV/0!</v>
      </c>
      <c r="BY529" s="148" t="e">
        <f t="shared" si="1679"/>
        <v>#DIV/0!</v>
      </c>
      <c r="BZ529" s="147" t="e">
        <f t="shared" si="1679"/>
        <v>#DIV/0!</v>
      </c>
      <c r="CA529" s="148" t="e">
        <f t="shared" si="1679"/>
        <v>#DIV/0!</v>
      </c>
      <c r="CB529" s="147" t="e">
        <f t="shared" si="1679"/>
        <v>#DIV/0!</v>
      </c>
      <c r="CC529" s="148" t="e">
        <f t="shared" si="1679"/>
        <v>#DIV/0!</v>
      </c>
      <c r="CD529" s="147" t="e">
        <f t="shared" si="1679"/>
        <v>#DIV/0!</v>
      </c>
      <c r="CE529" s="148" t="e">
        <f t="shared" si="1679"/>
        <v>#DIV/0!</v>
      </c>
      <c r="CF529" s="147" t="e">
        <f t="shared" si="1679"/>
        <v>#DIV/0!</v>
      </c>
      <c r="CG529" s="148" t="e">
        <f t="shared" si="1679"/>
        <v>#DIV/0!</v>
      </c>
      <c r="CH529" s="147" t="e">
        <f t="shared" si="1679"/>
        <v>#DIV/0!</v>
      </c>
      <c r="CI529" s="148" t="e">
        <f t="shared" si="1679"/>
        <v>#DIV/0!</v>
      </c>
      <c r="CJ529" s="147">
        <f t="shared" si="1679"/>
        <v>1</v>
      </c>
      <c r="CK529" s="148">
        <f t="shared" si="1679"/>
        <v>1.0000000000000002</v>
      </c>
    </row>
    <row r="530" spans="1:89" ht="13.8" thickTop="1" x14ac:dyDescent="0.25">
      <c r="A530" s="178"/>
    </row>
    <row r="532" spans="1:89" x14ac:dyDescent="0.25">
      <c r="A532" s="305">
        <f>+A501+1</f>
        <v>45156</v>
      </c>
      <c r="B532" s="305"/>
      <c r="C532" s="305"/>
      <c r="D532" s="305"/>
      <c r="BI532" s="304">
        <f>+BI470+2</f>
        <v>45156</v>
      </c>
      <c r="BJ532" s="304"/>
      <c r="BK532" s="304"/>
      <c r="BL532" s="304"/>
    </row>
    <row r="533" spans="1:89" ht="13.8" thickBot="1" x14ac:dyDescent="0.3">
      <c r="AE533" t="s">
        <v>84</v>
      </c>
    </row>
    <row r="534" spans="1:89" ht="14.4" thickTop="1" thickBot="1" x14ac:dyDescent="0.3">
      <c r="A534" s="296" t="s">
        <v>0</v>
      </c>
      <c r="B534" s="298" t="s">
        <v>1</v>
      </c>
      <c r="C534" s="299"/>
      <c r="D534" s="298" t="s">
        <v>2</v>
      </c>
      <c r="E534" s="299"/>
      <c r="F534" s="298" t="s">
        <v>3</v>
      </c>
      <c r="G534" s="299"/>
      <c r="H534" s="298" t="s">
        <v>4</v>
      </c>
      <c r="I534" s="299"/>
      <c r="J534" s="298" t="s">
        <v>5</v>
      </c>
      <c r="K534" s="299"/>
      <c r="L534" s="298" t="s">
        <v>6</v>
      </c>
      <c r="M534" s="299"/>
      <c r="N534" s="298" t="s">
        <v>7</v>
      </c>
      <c r="O534" s="299"/>
      <c r="P534" s="298" t="s">
        <v>8</v>
      </c>
      <c r="Q534" s="299"/>
      <c r="R534" s="298" t="s">
        <v>9</v>
      </c>
      <c r="S534" s="299"/>
      <c r="T534" s="298" t="s">
        <v>10</v>
      </c>
      <c r="U534" s="299"/>
      <c r="V534" s="298" t="s">
        <v>11</v>
      </c>
      <c r="W534" s="299"/>
      <c r="X534" s="298" t="s">
        <v>12</v>
      </c>
      <c r="Y534" s="299"/>
      <c r="Z534" s="300" t="s">
        <v>40</v>
      </c>
      <c r="AA534" s="301"/>
      <c r="AB534" s="302" t="s">
        <v>41</v>
      </c>
      <c r="AC534" s="303"/>
      <c r="AE534" s="296" t="s">
        <v>0</v>
      </c>
      <c r="AF534" s="298" t="s">
        <v>1</v>
      </c>
      <c r="AG534" s="299"/>
      <c r="AH534" s="298" t="s">
        <v>2</v>
      </c>
      <c r="AI534" s="299"/>
      <c r="AJ534" s="298" t="s">
        <v>3</v>
      </c>
      <c r="AK534" s="299"/>
      <c r="AL534" s="298" t="s">
        <v>4</v>
      </c>
      <c r="AM534" s="299"/>
      <c r="AN534" s="298" t="s">
        <v>5</v>
      </c>
      <c r="AO534" s="299"/>
      <c r="AP534" s="298" t="s">
        <v>6</v>
      </c>
      <c r="AQ534" s="299"/>
      <c r="AR534" s="298" t="s">
        <v>7</v>
      </c>
      <c r="AS534" s="299"/>
      <c r="AT534" s="298" t="s">
        <v>8</v>
      </c>
      <c r="AU534" s="299"/>
      <c r="AV534" s="298" t="s">
        <v>9</v>
      </c>
      <c r="AW534" s="299"/>
      <c r="AX534" s="298" t="s">
        <v>10</v>
      </c>
      <c r="AY534" s="299"/>
      <c r="AZ534" s="298" t="s">
        <v>11</v>
      </c>
      <c r="BA534" s="299"/>
      <c r="BB534" s="298" t="s">
        <v>12</v>
      </c>
      <c r="BC534" s="299"/>
      <c r="BD534" s="300" t="s">
        <v>40</v>
      </c>
      <c r="BE534" s="301"/>
      <c r="BF534" s="302" t="s">
        <v>41</v>
      </c>
      <c r="BG534" s="303"/>
      <c r="BI534" s="296" t="s">
        <v>0</v>
      </c>
      <c r="BJ534" s="298" t="s">
        <v>1</v>
      </c>
      <c r="BK534" s="299"/>
      <c r="BL534" s="298" t="s">
        <v>2</v>
      </c>
      <c r="BM534" s="299"/>
      <c r="BN534" s="298" t="s">
        <v>3</v>
      </c>
      <c r="BO534" s="299"/>
      <c r="BP534" s="298" t="s">
        <v>4</v>
      </c>
      <c r="BQ534" s="299"/>
      <c r="BR534" s="298" t="s">
        <v>5</v>
      </c>
      <c r="BS534" s="299"/>
      <c r="BT534" s="298" t="s">
        <v>6</v>
      </c>
      <c r="BU534" s="299"/>
      <c r="BV534" s="298" t="s">
        <v>7</v>
      </c>
      <c r="BW534" s="299"/>
      <c r="BX534" s="298" t="s">
        <v>8</v>
      </c>
      <c r="BY534" s="299"/>
      <c r="BZ534" s="298" t="s">
        <v>9</v>
      </c>
      <c r="CA534" s="299"/>
      <c r="CB534" s="298" t="s">
        <v>10</v>
      </c>
      <c r="CC534" s="299"/>
      <c r="CD534" s="298" t="s">
        <v>11</v>
      </c>
      <c r="CE534" s="299"/>
      <c r="CF534" s="298" t="s">
        <v>12</v>
      </c>
      <c r="CG534" s="299"/>
      <c r="CH534" s="300" t="s">
        <v>40</v>
      </c>
      <c r="CI534" s="301"/>
      <c r="CJ534" s="298" t="s">
        <v>41</v>
      </c>
      <c r="CK534" s="299"/>
    </row>
    <row r="535" spans="1:89" ht="15" thickTop="1" thickBot="1" x14ac:dyDescent="0.35">
      <c r="A535" s="297"/>
      <c r="B535" s="111" t="s">
        <v>14</v>
      </c>
      <c r="C535" s="112" t="s">
        <v>15</v>
      </c>
      <c r="D535" s="113" t="s">
        <v>14</v>
      </c>
      <c r="E535" s="114" t="s">
        <v>15</v>
      </c>
      <c r="F535" s="111" t="s">
        <v>14</v>
      </c>
      <c r="G535" s="112" t="s">
        <v>15</v>
      </c>
      <c r="H535" s="113" t="s">
        <v>14</v>
      </c>
      <c r="I535" s="114" t="s">
        <v>15</v>
      </c>
      <c r="J535" s="111" t="s">
        <v>14</v>
      </c>
      <c r="K535" s="112" t="s">
        <v>15</v>
      </c>
      <c r="L535" s="113" t="s">
        <v>14</v>
      </c>
      <c r="M535" s="111" t="s">
        <v>15</v>
      </c>
      <c r="N535" s="115" t="s">
        <v>14</v>
      </c>
      <c r="O535" s="116" t="s">
        <v>15</v>
      </c>
      <c r="P535" s="111" t="s">
        <v>14</v>
      </c>
      <c r="Q535" s="112" t="s">
        <v>15</v>
      </c>
      <c r="R535" s="113" t="s">
        <v>14</v>
      </c>
      <c r="S535" s="114" t="s">
        <v>15</v>
      </c>
      <c r="T535" s="111" t="s">
        <v>14</v>
      </c>
      <c r="U535" s="112" t="s">
        <v>15</v>
      </c>
      <c r="V535" s="113" t="s">
        <v>14</v>
      </c>
      <c r="W535" s="114" t="s">
        <v>15</v>
      </c>
      <c r="X535" s="111" t="s">
        <v>14</v>
      </c>
      <c r="Y535" s="112" t="s">
        <v>15</v>
      </c>
      <c r="Z535" s="26" t="s">
        <v>14</v>
      </c>
      <c r="AA535" s="117" t="s">
        <v>15</v>
      </c>
      <c r="AB535" s="168" t="s">
        <v>14</v>
      </c>
      <c r="AC535" s="169" t="s">
        <v>15</v>
      </c>
      <c r="AE535" s="297"/>
      <c r="AF535" s="111" t="s">
        <v>14</v>
      </c>
      <c r="AG535" s="112" t="s">
        <v>15</v>
      </c>
      <c r="AH535" s="113" t="s">
        <v>14</v>
      </c>
      <c r="AI535" s="114" t="s">
        <v>15</v>
      </c>
      <c r="AJ535" s="111" t="s">
        <v>14</v>
      </c>
      <c r="AK535" s="112" t="s">
        <v>15</v>
      </c>
      <c r="AL535" s="113" t="s">
        <v>14</v>
      </c>
      <c r="AM535" s="114" t="s">
        <v>15</v>
      </c>
      <c r="AN535" s="111" t="s">
        <v>14</v>
      </c>
      <c r="AO535" s="112" t="s">
        <v>15</v>
      </c>
      <c r="AP535" s="113" t="s">
        <v>14</v>
      </c>
      <c r="AQ535" s="111" t="s">
        <v>15</v>
      </c>
      <c r="AR535" s="115" t="s">
        <v>14</v>
      </c>
      <c r="AS535" s="116" t="s">
        <v>15</v>
      </c>
      <c r="AT535" s="111" t="s">
        <v>14</v>
      </c>
      <c r="AU535" s="112" t="s">
        <v>15</v>
      </c>
      <c r="AV535" s="113" t="s">
        <v>14</v>
      </c>
      <c r="AW535" s="114" t="s">
        <v>15</v>
      </c>
      <c r="AX535" s="111" t="s">
        <v>14</v>
      </c>
      <c r="AY535" s="112" t="s">
        <v>15</v>
      </c>
      <c r="AZ535" s="113" t="s">
        <v>14</v>
      </c>
      <c r="BA535" s="114" t="s">
        <v>15</v>
      </c>
      <c r="BB535" s="111" t="s">
        <v>14</v>
      </c>
      <c r="BC535" s="112" t="s">
        <v>15</v>
      </c>
      <c r="BD535" s="26" t="s">
        <v>14</v>
      </c>
      <c r="BE535" s="117" t="s">
        <v>15</v>
      </c>
      <c r="BF535" s="168" t="s">
        <v>14</v>
      </c>
      <c r="BG535" s="169" t="s">
        <v>15</v>
      </c>
      <c r="BI535" s="297"/>
      <c r="BJ535" s="111" t="s">
        <v>14</v>
      </c>
      <c r="BK535" s="112" t="s">
        <v>15</v>
      </c>
      <c r="BL535" s="113" t="s">
        <v>14</v>
      </c>
      <c r="BM535" s="114" t="s">
        <v>15</v>
      </c>
      <c r="BN535" s="111" t="s">
        <v>14</v>
      </c>
      <c r="BO535" s="112" t="s">
        <v>15</v>
      </c>
      <c r="BP535" s="113" t="s">
        <v>14</v>
      </c>
      <c r="BQ535" s="114" t="s">
        <v>15</v>
      </c>
      <c r="BR535" s="111" t="s">
        <v>14</v>
      </c>
      <c r="BS535" s="112" t="s">
        <v>15</v>
      </c>
      <c r="BT535" s="113" t="s">
        <v>14</v>
      </c>
      <c r="BU535" s="111" t="s">
        <v>15</v>
      </c>
      <c r="BV535" s="115" t="s">
        <v>14</v>
      </c>
      <c r="BW535" s="116" t="s">
        <v>15</v>
      </c>
      <c r="BX535" s="111" t="s">
        <v>14</v>
      </c>
      <c r="BY535" s="112" t="s">
        <v>15</v>
      </c>
      <c r="BZ535" s="113" t="s">
        <v>14</v>
      </c>
      <c r="CA535" s="114" t="s">
        <v>15</v>
      </c>
      <c r="CB535" s="111" t="s">
        <v>14</v>
      </c>
      <c r="CC535" s="112" t="s">
        <v>15</v>
      </c>
      <c r="CD535" s="113" t="s">
        <v>14</v>
      </c>
      <c r="CE535" s="114" t="s">
        <v>15</v>
      </c>
      <c r="CF535" s="111" t="s">
        <v>14</v>
      </c>
      <c r="CG535" s="112" t="s">
        <v>15</v>
      </c>
      <c r="CH535" s="26" t="s">
        <v>14</v>
      </c>
      <c r="CI535" s="117" t="s">
        <v>15</v>
      </c>
      <c r="CJ535" s="115" t="s">
        <v>14</v>
      </c>
      <c r="CK535" s="116" t="s">
        <v>15</v>
      </c>
    </row>
    <row r="536" spans="1:89" ht="13.8" thickTop="1" x14ac:dyDescent="0.25">
      <c r="A536" s="119" t="s">
        <v>16</v>
      </c>
      <c r="B536" s="120"/>
      <c r="C536" s="177"/>
      <c r="D536" s="121"/>
      <c r="E536" s="172"/>
      <c r="F536" s="120"/>
      <c r="G536" s="122"/>
      <c r="H536" s="121"/>
      <c r="I536" s="172"/>
      <c r="J536" s="120"/>
      <c r="K536" s="122"/>
      <c r="L536" s="121"/>
      <c r="M536" s="120"/>
      <c r="N536" s="171"/>
      <c r="O536" s="173"/>
      <c r="P536" s="120"/>
      <c r="Q536" s="122"/>
      <c r="R536" s="121"/>
      <c r="S536" s="172"/>
      <c r="T536" s="120"/>
      <c r="U536" s="122"/>
      <c r="V536" s="121"/>
      <c r="W536" s="172"/>
      <c r="X536" s="120"/>
      <c r="Y536" s="122"/>
      <c r="Z536" s="21"/>
      <c r="AA536" s="176"/>
      <c r="AB536" s="162">
        <f t="shared" ref="AB536:AB559" si="1680">B536+D536+F536+H536+J536+L536+N536+P536+R536+T536+V536+X536+Z536</f>
        <v>0</v>
      </c>
      <c r="AC536" s="163">
        <f>C536+E536+G536+I536+K536+M536+O536+Q536+S536+U536+W536+Y536+AA536</f>
        <v>0</v>
      </c>
      <c r="AD536" s="216"/>
      <c r="AE536" s="254" t="str">
        <f>$AE$9</f>
        <v>07:00 - 07:59</v>
      </c>
      <c r="AF536" s="120">
        <f t="shared" ref="AF536:AO537" si="1681">SUMIF($A$9:$A$32,$AE536,B$536:B$559)</f>
        <v>4813</v>
      </c>
      <c r="AG536" s="177">
        <f t="shared" si="1681"/>
        <v>1948</v>
      </c>
      <c r="AH536" s="121">
        <f t="shared" si="1681"/>
        <v>1830</v>
      </c>
      <c r="AI536" s="172">
        <f t="shared" si="1681"/>
        <v>1487</v>
      </c>
      <c r="AJ536" s="120">
        <f t="shared" si="1681"/>
        <v>3325</v>
      </c>
      <c r="AK536" s="122">
        <f t="shared" si="1681"/>
        <v>1850</v>
      </c>
      <c r="AL536" s="121">
        <f t="shared" si="1681"/>
        <v>4214</v>
      </c>
      <c r="AM536" s="172">
        <f t="shared" si="1681"/>
        <v>2965</v>
      </c>
      <c r="AN536" s="120">
        <f t="shared" si="1681"/>
        <v>380</v>
      </c>
      <c r="AO536" s="122">
        <f t="shared" si="1681"/>
        <v>1284</v>
      </c>
      <c r="AP536" s="121">
        <f t="shared" ref="AP536:AY537" si="1682">SUMIF($A$9:$A$32,$AE536,L$536:L$559)</f>
        <v>1268</v>
      </c>
      <c r="AQ536" s="120">
        <f t="shared" si="1682"/>
        <v>4098</v>
      </c>
      <c r="AR536" s="171">
        <f t="shared" si="1682"/>
        <v>3407</v>
      </c>
      <c r="AS536" s="173">
        <f t="shared" si="1682"/>
        <v>4725</v>
      </c>
      <c r="AT536" s="120">
        <f t="shared" si="1682"/>
        <v>2685</v>
      </c>
      <c r="AU536" s="122">
        <f t="shared" si="1682"/>
        <v>2608</v>
      </c>
      <c r="AV536" s="121">
        <f t="shared" si="1682"/>
        <v>3426</v>
      </c>
      <c r="AW536" s="172">
        <f t="shared" si="1682"/>
        <v>2238</v>
      </c>
      <c r="AX536" s="120">
        <f t="shared" si="1682"/>
        <v>475</v>
      </c>
      <c r="AY536" s="122">
        <f t="shared" si="1682"/>
        <v>1958</v>
      </c>
      <c r="AZ536" s="121">
        <f t="shared" ref="AZ536:BE537" si="1683">SUMIF($A$9:$A$32,$AE536,V$536:V$559)</f>
        <v>1555</v>
      </c>
      <c r="BA536" s="172">
        <f t="shared" si="1683"/>
        <v>3893</v>
      </c>
      <c r="BB536" s="120">
        <f t="shared" si="1683"/>
        <v>2155</v>
      </c>
      <c r="BC536" s="122">
        <f t="shared" si="1683"/>
        <v>2168</v>
      </c>
      <c r="BD536" s="21">
        <f t="shared" si="1683"/>
        <v>5665</v>
      </c>
      <c r="BE536" s="176">
        <f t="shared" si="1683"/>
        <v>3142</v>
      </c>
      <c r="BF536" s="162">
        <f>AF536+AH536+AJ536+AL536+AN536+AP536+AR536+AT536+AV536+AX536+AZ536+BB536+BD536</f>
        <v>35198</v>
      </c>
      <c r="BG536" s="163">
        <f>AG536+AI536+AK536+AM536+AO536+AQ536+AS536+AU536+AW536+AY536+BA536+BC536+BE536</f>
        <v>34364</v>
      </c>
      <c r="BH536" s="216"/>
      <c r="BI536" s="119" t="s">
        <v>16</v>
      </c>
      <c r="BJ536" s="290" t="e">
        <f>B536/$AB536</f>
        <v>#DIV/0!</v>
      </c>
      <c r="BK536" s="124" t="e">
        <f>C536/$AC536</f>
        <v>#DIV/0!</v>
      </c>
      <c r="BL536" s="125" t="e">
        <f t="shared" ref="BL536:BL559" si="1684">D536/$AB536</f>
        <v>#DIV/0!</v>
      </c>
      <c r="BM536" s="126" t="e">
        <f t="shared" ref="BM536:BM559" si="1685">E536/$AC536</f>
        <v>#DIV/0!</v>
      </c>
      <c r="BN536" s="123" t="e">
        <f t="shared" ref="BN536:BN559" si="1686">F536/$AB536</f>
        <v>#DIV/0!</v>
      </c>
      <c r="BO536" s="124" t="e">
        <f t="shared" ref="BO536:BO559" si="1687">G536/$AC536</f>
        <v>#DIV/0!</v>
      </c>
      <c r="BP536" s="125" t="e">
        <f t="shared" ref="BP536:BP559" si="1688">H536/$AB536</f>
        <v>#DIV/0!</v>
      </c>
      <c r="BQ536" s="126" t="e">
        <f t="shared" ref="BQ536:BQ559" si="1689">I536/$AC536</f>
        <v>#DIV/0!</v>
      </c>
      <c r="BR536" s="123" t="e">
        <f t="shared" ref="BR536:BR559" si="1690">J536/$AB536</f>
        <v>#DIV/0!</v>
      </c>
      <c r="BS536" s="124" t="e">
        <f t="shared" ref="BS536:BS559" si="1691">K536/$AC536</f>
        <v>#DIV/0!</v>
      </c>
      <c r="BT536" s="125" t="e">
        <f t="shared" ref="BT536:BT559" si="1692">L536/$AB536</f>
        <v>#DIV/0!</v>
      </c>
      <c r="BU536" s="123" t="e">
        <f t="shared" ref="BU536:BU559" si="1693">M536/$AC536</f>
        <v>#DIV/0!</v>
      </c>
      <c r="BV536" s="127" t="e">
        <f t="shared" ref="BV536:BV559" si="1694">N536/$AB536</f>
        <v>#DIV/0!</v>
      </c>
      <c r="BW536" s="128" t="e">
        <f t="shared" ref="BW536:BW559" si="1695">O536/$AC536</f>
        <v>#DIV/0!</v>
      </c>
      <c r="BX536" s="123" t="e">
        <f t="shared" ref="BX536:BX559" si="1696">P536/$AB536</f>
        <v>#DIV/0!</v>
      </c>
      <c r="BY536" s="124" t="e">
        <f t="shared" ref="BY536:BY559" si="1697">Q536/$AC536</f>
        <v>#DIV/0!</v>
      </c>
      <c r="BZ536" s="125" t="e">
        <f t="shared" ref="BZ536:BZ559" si="1698">R536/$AB536</f>
        <v>#DIV/0!</v>
      </c>
      <c r="CA536" s="126" t="e">
        <f t="shared" ref="CA536:CA559" si="1699">S536/$AC536</f>
        <v>#DIV/0!</v>
      </c>
      <c r="CB536" s="123" t="e">
        <f t="shared" ref="CB536:CB559" si="1700">T536/$AB536</f>
        <v>#DIV/0!</v>
      </c>
      <c r="CC536" s="124" t="e">
        <f t="shared" ref="CC536:CC559" si="1701">U536/$AC536</f>
        <v>#DIV/0!</v>
      </c>
      <c r="CD536" s="125" t="e">
        <f t="shared" ref="CD536:CD559" si="1702">V536/$AB536</f>
        <v>#DIV/0!</v>
      </c>
      <c r="CE536" s="126" t="e">
        <f t="shared" ref="CE536:CE559" si="1703">W536/$AC536</f>
        <v>#DIV/0!</v>
      </c>
      <c r="CF536" s="123" t="e">
        <f t="shared" ref="CF536:CF559" si="1704">X536/$AB536</f>
        <v>#DIV/0!</v>
      </c>
      <c r="CG536" s="124" t="e">
        <f t="shared" ref="CG536:CG559" si="1705">Y536/$AC536</f>
        <v>#DIV/0!</v>
      </c>
      <c r="CH536" s="123" t="e">
        <f t="shared" ref="CH536:CH559" si="1706">Z536/$AB536</f>
        <v>#DIV/0!</v>
      </c>
      <c r="CI536" s="124" t="e">
        <f t="shared" ref="CI536:CI559" si="1707">AA536/$AC536</f>
        <v>#DIV/0!</v>
      </c>
      <c r="CJ536" s="129">
        <f t="shared" ref="CJ536" si="1708">AB536/AB560</f>
        <v>0</v>
      </c>
      <c r="CK536" s="130">
        <f t="shared" ref="CK536" si="1709">AC536/AC560</f>
        <v>0</v>
      </c>
    </row>
    <row r="537" spans="1:89" x14ac:dyDescent="0.25">
      <c r="A537" s="131" t="s">
        <v>17</v>
      </c>
      <c r="B537" s="180">
        <v>463</v>
      </c>
      <c r="C537" s="181">
        <v>0</v>
      </c>
      <c r="D537" s="182">
        <v>333</v>
      </c>
      <c r="E537" s="183">
        <v>2</v>
      </c>
      <c r="F537" s="180">
        <v>528</v>
      </c>
      <c r="G537" s="184">
        <v>11</v>
      </c>
      <c r="H537" s="182">
        <v>537</v>
      </c>
      <c r="I537" s="183">
        <v>42</v>
      </c>
      <c r="J537" s="180">
        <v>19</v>
      </c>
      <c r="K537" s="184">
        <v>35</v>
      </c>
      <c r="L537" s="182">
        <v>42</v>
      </c>
      <c r="M537" s="180">
        <v>99</v>
      </c>
      <c r="N537" s="185">
        <v>234</v>
      </c>
      <c r="O537" s="186">
        <v>141</v>
      </c>
      <c r="P537" s="180">
        <v>91</v>
      </c>
      <c r="Q537" s="184">
        <v>57</v>
      </c>
      <c r="R537" s="182">
        <v>51</v>
      </c>
      <c r="S537" s="183">
        <v>91</v>
      </c>
      <c r="T537" s="180">
        <v>4</v>
      </c>
      <c r="U537" s="184">
        <v>54</v>
      </c>
      <c r="V537" s="182">
        <v>17</v>
      </c>
      <c r="W537" s="183">
        <v>33</v>
      </c>
      <c r="X537" s="180">
        <v>2</v>
      </c>
      <c r="Y537" s="184">
        <v>0</v>
      </c>
      <c r="Z537" s="182">
        <v>0</v>
      </c>
      <c r="AA537" s="180">
        <v>0</v>
      </c>
      <c r="AB537" s="162">
        <f t="shared" si="1680"/>
        <v>2321</v>
      </c>
      <c r="AC537" s="165">
        <f t="shared" ref="AC537:AC559" si="1710">SUM(C537,E537,G537,I537,K537,M537,O537,Q537,S537,U537,W537,Y537,AA537)</f>
        <v>565</v>
      </c>
      <c r="AD537" s="217"/>
      <c r="AE537" s="256" t="str">
        <f>$AE$10</f>
        <v>08:00 - 08:59</v>
      </c>
      <c r="AF537" s="120">
        <f t="shared" si="1681"/>
        <v>3929</v>
      </c>
      <c r="AG537" s="181">
        <f t="shared" si="1681"/>
        <v>1526</v>
      </c>
      <c r="AH537" s="182">
        <f t="shared" si="1681"/>
        <v>1824</v>
      </c>
      <c r="AI537" s="183">
        <f t="shared" si="1681"/>
        <v>1226</v>
      </c>
      <c r="AJ537" s="180">
        <f t="shared" si="1681"/>
        <v>3366</v>
      </c>
      <c r="AK537" s="184">
        <f t="shared" si="1681"/>
        <v>1403</v>
      </c>
      <c r="AL537" s="182">
        <f t="shared" si="1681"/>
        <v>3989</v>
      </c>
      <c r="AM537" s="183">
        <f t="shared" si="1681"/>
        <v>2676</v>
      </c>
      <c r="AN537" s="180">
        <f t="shared" si="1681"/>
        <v>337</v>
      </c>
      <c r="AO537" s="184">
        <f t="shared" si="1681"/>
        <v>1127</v>
      </c>
      <c r="AP537" s="182">
        <f t="shared" si="1682"/>
        <v>1048</v>
      </c>
      <c r="AQ537" s="180">
        <f t="shared" si="1682"/>
        <v>4373</v>
      </c>
      <c r="AR537" s="185">
        <f t="shared" si="1682"/>
        <v>2776</v>
      </c>
      <c r="AS537" s="186">
        <f t="shared" si="1682"/>
        <v>4635</v>
      </c>
      <c r="AT537" s="180">
        <f t="shared" si="1682"/>
        <v>2144</v>
      </c>
      <c r="AU537" s="184">
        <f t="shared" si="1682"/>
        <v>2479</v>
      </c>
      <c r="AV537" s="182">
        <f t="shared" si="1682"/>
        <v>2987</v>
      </c>
      <c r="AW537" s="183">
        <f t="shared" si="1682"/>
        <v>2075</v>
      </c>
      <c r="AX537" s="180">
        <f t="shared" si="1682"/>
        <v>355</v>
      </c>
      <c r="AY537" s="184">
        <f t="shared" si="1682"/>
        <v>1679</v>
      </c>
      <c r="AZ537" s="182">
        <f t="shared" si="1683"/>
        <v>1145</v>
      </c>
      <c r="BA537" s="183">
        <f t="shared" si="1683"/>
        <v>3527</v>
      </c>
      <c r="BB537" s="180">
        <f t="shared" si="1683"/>
        <v>1734</v>
      </c>
      <c r="BC537" s="184">
        <f t="shared" si="1683"/>
        <v>2034</v>
      </c>
      <c r="BD537" s="182">
        <f t="shared" si="1683"/>
        <v>4791</v>
      </c>
      <c r="BE537" s="180">
        <f t="shared" si="1683"/>
        <v>3532</v>
      </c>
      <c r="BF537" s="164">
        <f>SUM(AF537,AH537,AJ537,AL537,AN537,AP537,AR537,AT537,AV537,AX537,AZ537,BB537,BD537)</f>
        <v>30425</v>
      </c>
      <c r="BG537" s="165">
        <f>SUM(AG537,AI537,AK537,AM537,AO537,AQ537,AS537,AU537,AW537,AY537,BA537,BC537,BE537)</f>
        <v>32292</v>
      </c>
      <c r="BH537" s="217"/>
      <c r="BI537" s="131" t="s">
        <v>17</v>
      </c>
      <c r="BJ537" s="123">
        <f t="shared" ref="BJ537:BJ559" si="1711">B537/$AB537</f>
        <v>0.1994829814735028</v>
      </c>
      <c r="BK537" s="124">
        <f t="shared" ref="BK537:BK559" si="1712">C537/$AC537</f>
        <v>0</v>
      </c>
      <c r="BL537" s="125">
        <f t="shared" si="1684"/>
        <v>0.14347264110297286</v>
      </c>
      <c r="BM537" s="126">
        <f t="shared" si="1685"/>
        <v>3.5398230088495575E-3</v>
      </c>
      <c r="BN537" s="123">
        <f t="shared" si="1686"/>
        <v>0.22748815165876776</v>
      </c>
      <c r="BO537" s="124">
        <f t="shared" si="1687"/>
        <v>1.9469026548672566E-2</v>
      </c>
      <c r="BP537" s="125">
        <f t="shared" si="1688"/>
        <v>0.23136579060749676</v>
      </c>
      <c r="BQ537" s="126">
        <f t="shared" si="1689"/>
        <v>7.4336283185840707E-2</v>
      </c>
      <c r="BR537" s="123">
        <f t="shared" si="1690"/>
        <v>8.1861266695389921E-3</v>
      </c>
      <c r="BS537" s="124">
        <f t="shared" si="1691"/>
        <v>6.1946902654867256E-2</v>
      </c>
      <c r="BT537" s="125">
        <f t="shared" si="1692"/>
        <v>1.8095648427401981E-2</v>
      </c>
      <c r="BU537" s="123">
        <f t="shared" si="1693"/>
        <v>0.17522123893805311</v>
      </c>
      <c r="BV537" s="127">
        <f t="shared" si="1694"/>
        <v>0.1008186126669539</v>
      </c>
      <c r="BW537" s="128">
        <f t="shared" si="1695"/>
        <v>0.24955752212389382</v>
      </c>
      <c r="BX537" s="123">
        <f t="shared" si="1696"/>
        <v>3.9207238259370961E-2</v>
      </c>
      <c r="BY537" s="124">
        <f t="shared" si="1697"/>
        <v>0.10088495575221239</v>
      </c>
      <c r="BZ537" s="125">
        <f t="shared" si="1698"/>
        <v>2.1973287376130978E-2</v>
      </c>
      <c r="CA537" s="126">
        <f t="shared" si="1699"/>
        <v>0.16106194690265488</v>
      </c>
      <c r="CB537" s="123">
        <f t="shared" si="1700"/>
        <v>1.7233950883239983E-3</v>
      </c>
      <c r="CC537" s="124">
        <f t="shared" si="1701"/>
        <v>9.5575221238938052E-2</v>
      </c>
      <c r="CD537" s="125">
        <f t="shared" si="1702"/>
        <v>7.324429125376993E-3</v>
      </c>
      <c r="CE537" s="126">
        <f t="shared" si="1703"/>
        <v>5.8407079646017698E-2</v>
      </c>
      <c r="CF537" s="123">
        <f t="shared" si="1704"/>
        <v>8.6169754416199913E-4</v>
      </c>
      <c r="CG537" s="124">
        <f t="shared" si="1705"/>
        <v>0</v>
      </c>
      <c r="CH537" s="125">
        <f t="shared" si="1706"/>
        <v>0</v>
      </c>
      <c r="CI537" s="123">
        <f t="shared" si="1707"/>
        <v>0</v>
      </c>
      <c r="CJ537" s="129">
        <f t="shared" ref="CJ537" si="1713">AB537/AB560</f>
        <v>5.3212220698888989E-3</v>
      </c>
      <c r="CK537" s="130">
        <f t="shared" ref="CK537" si="1714">AC537/AC560</f>
        <v>1.2986684625834078E-3</v>
      </c>
    </row>
    <row r="538" spans="1:89" ht="13.8" thickBot="1" x14ac:dyDescent="0.3">
      <c r="A538" s="139" t="s">
        <v>18</v>
      </c>
      <c r="B538" s="187">
        <v>2275</v>
      </c>
      <c r="C538" s="188">
        <v>549</v>
      </c>
      <c r="D538" s="189">
        <v>1304</v>
      </c>
      <c r="E538" s="190">
        <v>402</v>
      </c>
      <c r="F538" s="187">
        <v>2200</v>
      </c>
      <c r="G538" s="191">
        <v>597</v>
      </c>
      <c r="H538" s="189">
        <v>2422</v>
      </c>
      <c r="I538" s="190">
        <v>986</v>
      </c>
      <c r="J538" s="187">
        <v>107</v>
      </c>
      <c r="K538" s="191">
        <v>305</v>
      </c>
      <c r="L538" s="189">
        <v>602</v>
      </c>
      <c r="M538" s="187">
        <v>1384</v>
      </c>
      <c r="N538" s="192">
        <v>1834</v>
      </c>
      <c r="O538" s="193">
        <v>1906</v>
      </c>
      <c r="P538" s="187">
        <v>1033</v>
      </c>
      <c r="Q538" s="191">
        <v>1110</v>
      </c>
      <c r="R538" s="189">
        <v>1557</v>
      </c>
      <c r="S538" s="190">
        <v>1127</v>
      </c>
      <c r="T538" s="187">
        <v>168</v>
      </c>
      <c r="U538" s="191">
        <v>616</v>
      </c>
      <c r="V538" s="189">
        <v>849</v>
      </c>
      <c r="W538" s="190">
        <v>1400</v>
      </c>
      <c r="X538" s="187">
        <v>947</v>
      </c>
      <c r="Y538" s="191">
        <v>826</v>
      </c>
      <c r="Z538" s="189">
        <v>2582</v>
      </c>
      <c r="AA538" s="187">
        <v>1863</v>
      </c>
      <c r="AB538" s="162">
        <f t="shared" si="1680"/>
        <v>17880</v>
      </c>
      <c r="AC538" s="165">
        <f t="shared" si="1710"/>
        <v>13071</v>
      </c>
      <c r="AE538" s="254"/>
      <c r="AF538" s="120"/>
      <c r="AG538" s="188"/>
      <c r="AH538" s="189"/>
      <c r="AI538" s="190"/>
      <c r="AJ538" s="187"/>
      <c r="AK538" s="191"/>
      <c r="AL538" s="189"/>
      <c r="AM538" s="190"/>
      <c r="AN538" s="187"/>
      <c r="AO538" s="191"/>
      <c r="AP538" s="189"/>
      <c r="AQ538" s="187"/>
      <c r="AR538" s="192"/>
      <c r="AS538" s="193"/>
      <c r="AT538" s="187"/>
      <c r="AU538" s="191"/>
      <c r="AV538" s="189"/>
      <c r="AW538" s="190"/>
      <c r="AX538" s="187"/>
      <c r="AY538" s="191"/>
      <c r="AZ538" s="189"/>
      <c r="BA538" s="190"/>
      <c r="BB538" s="187"/>
      <c r="BC538" s="191"/>
      <c r="BD538" s="189"/>
      <c r="BE538" s="187"/>
      <c r="BF538" s="164"/>
      <c r="BG538" s="165"/>
      <c r="BI538" s="139" t="s">
        <v>18</v>
      </c>
      <c r="BJ538" s="123">
        <f t="shared" si="1711"/>
        <v>0.12723713646532439</v>
      </c>
      <c r="BK538" s="124">
        <f t="shared" si="1712"/>
        <v>4.2001377094330959E-2</v>
      </c>
      <c r="BL538" s="125">
        <f t="shared" si="1684"/>
        <v>7.2930648769574946E-2</v>
      </c>
      <c r="BM538" s="126">
        <f t="shared" si="1685"/>
        <v>3.075510672481065E-2</v>
      </c>
      <c r="BN538" s="123">
        <f t="shared" si="1686"/>
        <v>0.12304250559284116</v>
      </c>
      <c r="BO538" s="124">
        <f t="shared" si="1687"/>
        <v>4.5673628643562086E-2</v>
      </c>
      <c r="BP538" s="125">
        <f t="shared" si="1688"/>
        <v>0.1354586129753915</v>
      </c>
      <c r="BQ538" s="126">
        <f t="shared" si="1689"/>
        <v>7.5434167240455971E-2</v>
      </c>
      <c r="BR538" s="123">
        <f t="shared" si="1690"/>
        <v>5.9843400447427289E-3</v>
      </c>
      <c r="BS538" s="124">
        <f t="shared" si="1691"/>
        <v>2.3334098385739424E-2</v>
      </c>
      <c r="BT538" s="125">
        <f t="shared" si="1692"/>
        <v>3.3668903803131991E-2</v>
      </c>
      <c r="BU538" s="123">
        <f t="shared" si="1693"/>
        <v>0.10588325300283069</v>
      </c>
      <c r="BV538" s="127">
        <f t="shared" si="1694"/>
        <v>0.10257270693512305</v>
      </c>
      <c r="BW538" s="128">
        <f t="shared" si="1695"/>
        <v>0.14581898860071915</v>
      </c>
      <c r="BX538" s="123">
        <f t="shared" si="1696"/>
        <v>5.7774049217002237E-2</v>
      </c>
      <c r="BY538" s="124">
        <f t="shared" si="1697"/>
        <v>8.4920817075969698E-2</v>
      </c>
      <c r="BZ538" s="125">
        <f t="shared" si="1698"/>
        <v>8.708053691275168E-2</v>
      </c>
      <c r="CA538" s="126">
        <f t="shared" si="1699"/>
        <v>8.6221406166322387E-2</v>
      </c>
      <c r="CB538" s="123">
        <f t="shared" si="1700"/>
        <v>9.3959731543624154E-3</v>
      </c>
      <c r="CC538" s="124">
        <f t="shared" si="1701"/>
        <v>4.7127228215132738E-2</v>
      </c>
      <c r="CD538" s="125">
        <f t="shared" si="1702"/>
        <v>4.7483221476510067E-2</v>
      </c>
      <c r="CE538" s="126">
        <f t="shared" si="1703"/>
        <v>0.1071073368525744</v>
      </c>
      <c r="CF538" s="123">
        <f t="shared" si="1704"/>
        <v>5.296420581655481E-2</v>
      </c>
      <c r="CG538" s="124">
        <f t="shared" si="1705"/>
        <v>6.3193328743018903E-2</v>
      </c>
      <c r="CH538" s="125">
        <f t="shared" si="1706"/>
        <v>0.14440715883668903</v>
      </c>
      <c r="CI538" s="123">
        <f t="shared" si="1707"/>
        <v>0.14252926325453294</v>
      </c>
      <c r="CJ538" s="129">
        <f t="shared" ref="CJ538" si="1715">AB538/AB560</f>
        <v>4.099243886670121E-2</v>
      </c>
      <c r="CK538" s="130">
        <f t="shared" ref="CK538" si="1716">AC538/AC560</f>
        <v>3.0044062786597742E-2</v>
      </c>
    </row>
    <row r="539" spans="1:89" ht="14.4" thickTop="1" thickBot="1" x14ac:dyDescent="0.3">
      <c r="A539" s="131" t="s">
        <v>19</v>
      </c>
      <c r="B539" s="180">
        <v>4458</v>
      </c>
      <c r="C539" s="181">
        <v>1680</v>
      </c>
      <c r="D539" s="182">
        <v>1959</v>
      </c>
      <c r="E539" s="183">
        <v>1089</v>
      </c>
      <c r="F539" s="180">
        <v>2497</v>
      </c>
      <c r="G539" s="184">
        <v>1602</v>
      </c>
      <c r="H539" s="182">
        <v>4028</v>
      </c>
      <c r="I539" s="183">
        <v>2381</v>
      </c>
      <c r="J539" s="180">
        <v>248</v>
      </c>
      <c r="K539" s="184">
        <v>847</v>
      </c>
      <c r="L539" s="182">
        <v>1172</v>
      </c>
      <c r="M539" s="180">
        <v>2872</v>
      </c>
      <c r="N539" s="185">
        <v>3091</v>
      </c>
      <c r="O539" s="186">
        <v>3702</v>
      </c>
      <c r="P539" s="180">
        <v>2203</v>
      </c>
      <c r="Q539" s="184">
        <v>2279</v>
      </c>
      <c r="R539" s="182">
        <v>2922</v>
      </c>
      <c r="S539" s="183">
        <v>2003</v>
      </c>
      <c r="T539" s="180">
        <v>413</v>
      </c>
      <c r="U539" s="184">
        <v>1306</v>
      </c>
      <c r="V539" s="182">
        <v>1617</v>
      </c>
      <c r="W539" s="183">
        <v>3346</v>
      </c>
      <c r="X539" s="180">
        <v>2031</v>
      </c>
      <c r="Y539" s="184">
        <v>1596</v>
      </c>
      <c r="Z539" s="182">
        <v>4167</v>
      </c>
      <c r="AA539" s="180">
        <v>3097</v>
      </c>
      <c r="AB539" s="162">
        <f t="shared" si="1680"/>
        <v>30806</v>
      </c>
      <c r="AC539" s="165">
        <f t="shared" si="1710"/>
        <v>27800</v>
      </c>
      <c r="AE539" s="251" t="s">
        <v>13</v>
      </c>
      <c r="AF539" s="14">
        <f t="shared" ref="AF539:BG539" si="1717">SUM(AF536:AF538)</f>
        <v>8742</v>
      </c>
      <c r="AG539" s="1">
        <f t="shared" si="1717"/>
        <v>3474</v>
      </c>
      <c r="AH539" s="14">
        <f t="shared" si="1717"/>
        <v>3654</v>
      </c>
      <c r="AI539" s="1">
        <f t="shared" si="1717"/>
        <v>2713</v>
      </c>
      <c r="AJ539" s="14">
        <f t="shared" si="1717"/>
        <v>6691</v>
      </c>
      <c r="AK539" s="1">
        <f t="shared" si="1717"/>
        <v>3253</v>
      </c>
      <c r="AL539" s="14">
        <f t="shared" si="1717"/>
        <v>8203</v>
      </c>
      <c r="AM539" s="1">
        <f t="shared" si="1717"/>
        <v>5641</v>
      </c>
      <c r="AN539" s="14">
        <f t="shared" si="1717"/>
        <v>717</v>
      </c>
      <c r="AO539" s="1">
        <f t="shared" si="1717"/>
        <v>2411</v>
      </c>
      <c r="AP539" s="14">
        <f t="shared" si="1717"/>
        <v>2316</v>
      </c>
      <c r="AQ539" s="1">
        <f t="shared" si="1717"/>
        <v>8471</v>
      </c>
      <c r="AR539" s="14">
        <f t="shared" si="1717"/>
        <v>6183</v>
      </c>
      <c r="AS539" s="1">
        <f t="shared" si="1717"/>
        <v>9360</v>
      </c>
      <c r="AT539" s="14">
        <f t="shared" si="1717"/>
        <v>4829</v>
      </c>
      <c r="AU539" s="1">
        <f t="shared" si="1717"/>
        <v>5087</v>
      </c>
      <c r="AV539" s="14">
        <f t="shared" si="1717"/>
        <v>6413</v>
      </c>
      <c r="AW539" s="1">
        <f t="shared" si="1717"/>
        <v>4313</v>
      </c>
      <c r="AX539" s="14">
        <f t="shared" si="1717"/>
        <v>830</v>
      </c>
      <c r="AY539" s="1">
        <f t="shared" si="1717"/>
        <v>3637</v>
      </c>
      <c r="AZ539" s="14">
        <f t="shared" si="1717"/>
        <v>2700</v>
      </c>
      <c r="BA539" s="1">
        <f t="shared" si="1717"/>
        <v>7420</v>
      </c>
      <c r="BB539" s="14">
        <f t="shared" si="1717"/>
        <v>3889</v>
      </c>
      <c r="BC539" s="1">
        <f t="shared" si="1717"/>
        <v>4202</v>
      </c>
      <c r="BD539" s="14">
        <f t="shared" si="1717"/>
        <v>10456</v>
      </c>
      <c r="BE539" s="1">
        <f t="shared" si="1717"/>
        <v>6674</v>
      </c>
      <c r="BF539" s="166">
        <f t="shared" si="1717"/>
        <v>65623</v>
      </c>
      <c r="BG539" s="167">
        <f t="shared" si="1717"/>
        <v>66656</v>
      </c>
      <c r="BI539" s="131" t="s">
        <v>19</v>
      </c>
      <c r="BJ539" s="123">
        <f t="shared" si="1711"/>
        <v>0.14471206907745243</v>
      </c>
      <c r="BK539" s="124">
        <f t="shared" si="1712"/>
        <v>6.0431654676258995E-2</v>
      </c>
      <c r="BL539" s="125">
        <f t="shared" si="1684"/>
        <v>6.3591508147763418E-2</v>
      </c>
      <c r="BM539" s="126">
        <f t="shared" si="1685"/>
        <v>3.9172661870503597E-2</v>
      </c>
      <c r="BN539" s="123">
        <f t="shared" si="1686"/>
        <v>8.1055638511978181E-2</v>
      </c>
      <c r="BO539" s="124">
        <f t="shared" si="1687"/>
        <v>5.7625899280575536E-2</v>
      </c>
      <c r="BP539" s="125">
        <f t="shared" si="1688"/>
        <v>0.1307537492696228</v>
      </c>
      <c r="BQ539" s="126">
        <f t="shared" si="1689"/>
        <v>8.5647482014388487E-2</v>
      </c>
      <c r="BR539" s="123">
        <f t="shared" si="1690"/>
        <v>8.0503797961436092E-3</v>
      </c>
      <c r="BS539" s="124">
        <f t="shared" si="1691"/>
        <v>3.0467625899280575E-2</v>
      </c>
      <c r="BT539" s="125">
        <f t="shared" si="1692"/>
        <v>3.8044536778549631E-2</v>
      </c>
      <c r="BU539" s="123">
        <f t="shared" si="1693"/>
        <v>0.10330935251798561</v>
      </c>
      <c r="BV539" s="127">
        <f t="shared" si="1694"/>
        <v>0.10033759657209634</v>
      </c>
      <c r="BW539" s="128">
        <f t="shared" si="1695"/>
        <v>0.13316546762589929</v>
      </c>
      <c r="BX539" s="123">
        <f t="shared" si="1696"/>
        <v>7.1512043108485357E-2</v>
      </c>
      <c r="BY539" s="124">
        <f t="shared" si="1697"/>
        <v>8.1978417266187056E-2</v>
      </c>
      <c r="BZ539" s="125">
        <f t="shared" si="1698"/>
        <v>9.4851652275530746E-2</v>
      </c>
      <c r="CA539" s="126">
        <f t="shared" si="1699"/>
        <v>7.2050359712230214E-2</v>
      </c>
      <c r="CB539" s="123">
        <f t="shared" si="1700"/>
        <v>1.3406479257287541E-2</v>
      </c>
      <c r="CC539" s="124">
        <f t="shared" si="1701"/>
        <v>4.6978417266187053E-2</v>
      </c>
      <c r="CD539" s="125">
        <f t="shared" si="1702"/>
        <v>5.2489774719210541E-2</v>
      </c>
      <c r="CE539" s="126">
        <f t="shared" si="1703"/>
        <v>0.12035971223021583</v>
      </c>
      <c r="CF539" s="123">
        <f t="shared" si="1704"/>
        <v>6.5928715185353509E-2</v>
      </c>
      <c r="CG539" s="124">
        <f t="shared" si="1705"/>
        <v>5.7410071942446045E-2</v>
      </c>
      <c r="CH539" s="125">
        <f t="shared" si="1706"/>
        <v>0.13526585730052587</v>
      </c>
      <c r="CI539" s="123">
        <f t="shared" si="1707"/>
        <v>0.11140287769784173</v>
      </c>
      <c r="CJ539" s="129">
        <f t="shared" ref="CJ539" si="1718">AB539/AB560</f>
        <v>7.0627129291252658E-2</v>
      </c>
      <c r="CK539" s="130">
        <f t="shared" ref="CK539" si="1719">AC539/AC560</f>
        <v>6.3899085415608389E-2</v>
      </c>
    </row>
    <row r="540" spans="1:89" ht="13.8" thickTop="1" x14ac:dyDescent="0.25">
      <c r="A540" s="139" t="s">
        <v>20</v>
      </c>
      <c r="B540" s="266">
        <v>4813</v>
      </c>
      <c r="C540" s="267">
        <v>1948</v>
      </c>
      <c r="D540" s="268">
        <v>1830</v>
      </c>
      <c r="E540" s="269">
        <v>1487</v>
      </c>
      <c r="F540" s="266">
        <v>3325</v>
      </c>
      <c r="G540" s="270">
        <v>1850</v>
      </c>
      <c r="H540" s="268">
        <v>4214</v>
      </c>
      <c r="I540" s="269">
        <v>2965</v>
      </c>
      <c r="J540" s="266">
        <v>380</v>
      </c>
      <c r="K540" s="270">
        <v>1284</v>
      </c>
      <c r="L540" s="268">
        <v>1268</v>
      </c>
      <c r="M540" s="266">
        <v>4098</v>
      </c>
      <c r="N540" s="271">
        <v>3407</v>
      </c>
      <c r="O540" s="272">
        <v>4725</v>
      </c>
      <c r="P540" s="266">
        <v>2685</v>
      </c>
      <c r="Q540" s="270">
        <v>2608</v>
      </c>
      <c r="R540" s="268">
        <v>3426</v>
      </c>
      <c r="S540" s="269">
        <v>2238</v>
      </c>
      <c r="T540" s="266">
        <v>475</v>
      </c>
      <c r="U540" s="270">
        <v>1958</v>
      </c>
      <c r="V540" s="268">
        <v>1555</v>
      </c>
      <c r="W540" s="269">
        <v>3893</v>
      </c>
      <c r="X540" s="266">
        <v>2155</v>
      </c>
      <c r="Y540" s="270">
        <v>2168</v>
      </c>
      <c r="Z540" s="268">
        <v>5665</v>
      </c>
      <c r="AA540" s="266">
        <v>3142</v>
      </c>
      <c r="AB540" s="162">
        <f t="shared" si="1680"/>
        <v>35198</v>
      </c>
      <c r="AC540" s="165">
        <f t="shared" si="1710"/>
        <v>34364</v>
      </c>
      <c r="BI540" s="139" t="s">
        <v>20</v>
      </c>
      <c r="BJ540" s="123">
        <f t="shared" si="1711"/>
        <v>0.13674072390476733</v>
      </c>
      <c r="BK540" s="124">
        <f t="shared" si="1712"/>
        <v>5.6687230822954252E-2</v>
      </c>
      <c r="BL540" s="125">
        <f t="shared" si="1684"/>
        <v>5.1991590431274506E-2</v>
      </c>
      <c r="BM540" s="126">
        <f t="shared" si="1685"/>
        <v>4.327202886741939E-2</v>
      </c>
      <c r="BN540" s="123">
        <f t="shared" si="1686"/>
        <v>9.4465594636058872E-2</v>
      </c>
      <c r="BO540" s="124">
        <f t="shared" si="1687"/>
        <v>5.3835409149109531E-2</v>
      </c>
      <c r="BP540" s="125">
        <f t="shared" si="1688"/>
        <v>0.11972271151769986</v>
      </c>
      <c r="BQ540" s="126">
        <f t="shared" si="1689"/>
        <v>8.6282155744383651E-2</v>
      </c>
      <c r="BR540" s="123">
        <f t="shared" si="1690"/>
        <v>1.0796067958406728E-2</v>
      </c>
      <c r="BS540" s="124">
        <f t="shared" si="1691"/>
        <v>3.7364683971598187E-2</v>
      </c>
      <c r="BT540" s="125">
        <f t="shared" si="1692"/>
        <v>3.6024774134894029E-2</v>
      </c>
      <c r="BU540" s="123">
        <f t="shared" si="1693"/>
        <v>0.11925270632056803</v>
      </c>
      <c r="BV540" s="127">
        <f t="shared" si="1694"/>
        <v>9.6795272458662429E-2</v>
      </c>
      <c r="BW540" s="128">
        <f t="shared" si="1695"/>
        <v>0.13749854498894193</v>
      </c>
      <c r="BX540" s="123">
        <f t="shared" si="1696"/>
        <v>7.628274333768964E-2</v>
      </c>
      <c r="BY540" s="124">
        <f t="shared" si="1697"/>
        <v>7.5893376789663597E-2</v>
      </c>
      <c r="BZ540" s="125">
        <f t="shared" si="1698"/>
        <v>9.7335075856582756E-2</v>
      </c>
      <c r="CA540" s="126">
        <f t="shared" si="1699"/>
        <v>6.5126294959841693E-2</v>
      </c>
      <c r="CB540" s="123">
        <f t="shared" si="1700"/>
        <v>1.3495084948008409E-2</v>
      </c>
      <c r="CC540" s="124">
        <f t="shared" si="1701"/>
        <v>5.6978233034571064E-2</v>
      </c>
      <c r="CD540" s="125">
        <f t="shared" si="1702"/>
        <v>4.4178646514006478E-2</v>
      </c>
      <c r="CE540" s="126">
        <f t="shared" si="1703"/>
        <v>0.11328716098242346</v>
      </c>
      <c r="CF540" s="123">
        <f t="shared" si="1704"/>
        <v>6.1225069606227624E-2</v>
      </c>
      <c r="CG540" s="124">
        <f t="shared" si="1705"/>
        <v>6.3089279478524038E-2</v>
      </c>
      <c r="CH540" s="125">
        <f t="shared" si="1706"/>
        <v>0.16094664469572134</v>
      </c>
      <c r="CI540" s="123">
        <f t="shared" si="1707"/>
        <v>9.1432894890001171E-2</v>
      </c>
      <c r="CJ540" s="129">
        <f t="shared" ref="CJ540" si="1720">AB540/AB560</f>
        <v>8.0696412932334968E-2</v>
      </c>
      <c r="CK540" s="130">
        <f t="shared" ref="CK540" si="1721">AC540/AC560</f>
        <v>7.8986624864099519E-2</v>
      </c>
    </row>
    <row r="541" spans="1:89" ht="13.8" thickBot="1" x14ac:dyDescent="0.3">
      <c r="A541" s="131" t="s">
        <v>21</v>
      </c>
      <c r="B541" s="273">
        <v>3929</v>
      </c>
      <c r="C541" s="274">
        <v>1526</v>
      </c>
      <c r="D541" s="275">
        <v>1824</v>
      </c>
      <c r="E541" s="276">
        <v>1226</v>
      </c>
      <c r="F541" s="273">
        <v>3366</v>
      </c>
      <c r="G541" s="277">
        <v>1403</v>
      </c>
      <c r="H541" s="275">
        <v>3989</v>
      </c>
      <c r="I541" s="276">
        <v>2676</v>
      </c>
      <c r="J541" s="273">
        <v>337</v>
      </c>
      <c r="K541" s="277">
        <v>1127</v>
      </c>
      <c r="L541" s="275">
        <v>1048</v>
      </c>
      <c r="M541" s="273">
        <v>4373</v>
      </c>
      <c r="N541" s="278">
        <v>2776</v>
      </c>
      <c r="O541" s="279">
        <v>4635</v>
      </c>
      <c r="P541" s="273">
        <v>2144</v>
      </c>
      <c r="Q541" s="277">
        <v>2479</v>
      </c>
      <c r="R541" s="275">
        <v>2987</v>
      </c>
      <c r="S541" s="276">
        <v>2075</v>
      </c>
      <c r="T541" s="273">
        <v>355</v>
      </c>
      <c r="U541" s="277">
        <v>1679</v>
      </c>
      <c r="V541" s="275">
        <v>1145</v>
      </c>
      <c r="W541" s="276">
        <v>3527</v>
      </c>
      <c r="X541" s="273">
        <v>1734</v>
      </c>
      <c r="Y541" s="277">
        <v>2034</v>
      </c>
      <c r="Z541" s="275">
        <v>4791</v>
      </c>
      <c r="AA541" s="273">
        <v>3532</v>
      </c>
      <c r="AB541" s="162">
        <f t="shared" si="1680"/>
        <v>30425</v>
      </c>
      <c r="AC541" s="165">
        <f t="shared" si="1710"/>
        <v>32292</v>
      </c>
      <c r="AE541" t="s">
        <v>85</v>
      </c>
      <c r="BI541" s="131" t="s">
        <v>21</v>
      </c>
      <c r="BJ541" s="123">
        <f t="shared" si="1711"/>
        <v>0.12913722267871816</v>
      </c>
      <c r="BK541" s="124">
        <f t="shared" si="1712"/>
        <v>4.725628638672117E-2</v>
      </c>
      <c r="BL541" s="125">
        <f t="shared" si="1684"/>
        <v>5.9950698438783895E-2</v>
      </c>
      <c r="BM541" s="126">
        <f t="shared" si="1685"/>
        <v>3.7966059705190139E-2</v>
      </c>
      <c r="BN541" s="123">
        <f t="shared" si="1686"/>
        <v>0.11063270336894002</v>
      </c>
      <c r="BO541" s="124">
        <f t="shared" si="1687"/>
        <v>4.344729344729345E-2</v>
      </c>
      <c r="BP541" s="125">
        <f t="shared" si="1688"/>
        <v>0.13110928512736236</v>
      </c>
      <c r="BQ541" s="126">
        <f t="shared" si="1689"/>
        <v>8.2868821999256784E-2</v>
      </c>
      <c r="BR541" s="123">
        <f t="shared" si="1690"/>
        <v>1.1076417419884963E-2</v>
      </c>
      <c r="BS541" s="124">
        <f t="shared" si="1691"/>
        <v>3.4900284900284899E-2</v>
      </c>
      <c r="BT541" s="125">
        <f t="shared" si="1692"/>
        <v>3.4445357436318817E-2</v>
      </c>
      <c r="BU541" s="123">
        <f t="shared" si="1693"/>
        <v>0.13542053759445064</v>
      </c>
      <c r="BV541" s="127">
        <f t="shared" si="1694"/>
        <v>9.1240755957271977E-2</v>
      </c>
      <c r="BW541" s="128">
        <f t="shared" si="1695"/>
        <v>0.1435340022296544</v>
      </c>
      <c r="BX541" s="123">
        <f t="shared" si="1696"/>
        <v>7.0468364831552999E-2</v>
      </c>
      <c r="BY541" s="124">
        <f t="shared" si="1697"/>
        <v>7.676823981171807E-2</v>
      </c>
      <c r="BZ541" s="125">
        <f t="shared" si="1698"/>
        <v>9.8175842235004113E-2</v>
      </c>
      <c r="CA541" s="126">
        <f t="shared" si="1699"/>
        <v>6.4257401213922954E-2</v>
      </c>
      <c r="CB541" s="123">
        <f t="shared" si="1700"/>
        <v>1.1668036154478225E-2</v>
      </c>
      <c r="CC541" s="124">
        <f t="shared" si="1701"/>
        <v>5.1994301994301995E-2</v>
      </c>
      <c r="CD541" s="125">
        <f t="shared" si="1702"/>
        <v>3.7633525061626955E-2</v>
      </c>
      <c r="CE541" s="126">
        <f t="shared" si="1703"/>
        <v>0.10922209835253313</v>
      </c>
      <c r="CF541" s="123">
        <f t="shared" si="1704"/>
        <v>5.6992604765817585E-2</v>
      </c>
      <c r="CG541" s="124">
        <f t="shared" si="1705"/>
        <v>6.2987736900780383E-2</v>
      </c>
      <c r="CH541" s="125">
        <f t="shared" si="1706"/>
        <v>0.15746918652423994</v>
      </c>
      <c r="CI541" s="123">
        <f t="shared" si="1707"/>
        <v>0.10937693546389199</v>
      </c>
      <c r="CJ541" s="129">
        <f t="shared" ref="CJ541" si="1722">AB541/AB560</f>
        <v>6.9753632691240727E-2</v>
      </c>
      <c r="CK541" s="130">
        <f t="shared" ref="CK541" si="1723">AC541/AC560</f>
        <v>7.4224074325209569E-2</v>
      </c>
    </row>
    <row r="542" spans="1:89" ht="14.4" thickTop="1" thickBot="1" x14ac:dyDescent="0.3">
      <c r="A542" s="139" t="s">
        <v>22</v>
      </c>
      <c r="B542" s="187">
        <v>2854</v>
      </c>
      <c r="C542" s="188">
        <v>1589</v>
      </c>
      <c r="D542" s="189">
        <v>1327</v>
      </c>
      <c r="E542" s="190">
        <v>1000</v>
      </c>
      <c r="F542" s="187">
        <v>2463</v>
      </c>
      <c r="G542" s="191">
        <v>1022</v>
      </c>
      <c r="H542" s="189">
        <v>3206</v>
      </c>
      <c r="I542" s="190">
        <v>2366</v>
      </c>
      <c r="J542" s="187">
        <v>308</v>
      </c>
      <c r="K542" s="191">
        <v>953</v>
      </c>
      <c r="L542" s="189">
        <v>832</v>
      </c>
      <c r="M542" s="187">
        <v>2879</v>
      </c>
      <c r="N542" s="192">
        <v>2306</v>
      </c>
      <c r="O542" s="193">
        <v>3831</v>
      </c>
      <c r="P542" s="187">
        <v>1395</v>
      </c>
      <c r="Q542" s="191">
        <v>1655</v>
      </c>
      <c r="R542" s="189">
        <v>2435</v>
      </c>
      <c r="S542" s="190">
        <v>1540</v>
      </c>
      <c r="T542" s="187">
        <v>275</v>
      </c>
      <c r="U542" s="191">
        <v>848</v>
      </c>
      <c r="V542" s="189">
        <v>959</v>
      </c>
      <c r="W542" s="190">
        <v>3353</v>
      </c>
      <c r="X542" s="187">
        <v>1463</v>
      </c>
      <c r="Y542" s="191">
        <v>1207</v>
      </c>
      <c r="Z542" s="189">
        <v>3617</v>
      </c>
      <c r="AA542" s="187">
        <v>3161</v>
      </c>
      <c r="AB542" s="162">
        <f t="shared" si="1680"/>
        <v>23440</v>
      </c>
      <c r="AC542" s="165">
        <f t="shared" si="1710"/>
        <v>25404</v>
      </c>
      <c r="AE542" s="296" t="s">
        <v>0</v>
      </c>
      <c r="AF542" s="298" t="s">
        <v>1</v>
      </c>
      <c r="AG542" s="299"/>
      <c r="AH542" s="298" t="s">
        <v>2</v>
      </c>
      <c r="AI542" s="299"/>
      <c r="AJ542" s="298" t="s">
        <v>3</v>
      </c>
      <c r="AK542" s="299"/>
      <c r="AL542" s="298" t="s">
        <v>4</v>
      </c>
      <c r="AM542" s="299"/>
      <c r="AN542" s="298" t="s">
        <v>5</v>
      </c>
      <c r="AO542" s="299"/>
      <c r="AP542" s="298" t="s">
        <v>6</v>
      </c>
      <c r="AQ542" s="299"/>
      <c r="AR542" s="298" t="s">
        <v>7</v>
      </c>
      <c r="AS542" s="299"/>
      <c r="AT542" s="298" t="s">
        <v>8</v>
      </c>
      <c r="AU542" s="299"/>
      <c r="AV542" s="298" t="s">
        <v>9</v>
      </c>
      <c r="AW542" s="299"/>
      <c r="AX542" s="298" t="s">
        <v>10</v>
      </c>
      <c r="AY542" s="299"/>
      <c r="AZ542" s="298" t="s">
        <v>11</v>
      </c>
      <c r="BA542" s="299"/>
      <c r="BB542" s="298" t="s">
        <v>12</v>
      </c>
      <c r="BC542" s="299"/>
      <c r="BD542" s="300" t="s">
        <v>40</v>
      </c>
      <c r="BE542" s="301"/>
      <c r="BF542" s="302" t="s">
        <v>41</v>
      </c>
      <c r="BG542" s="303"/>
      <c r="BI542" s="139" t="s">
        <v>22</v>
      </c>
      <c r="BJ542" s="123">
        <f t="shared" si="1711"/>
        <v>0.12175767918088737</v>
      </c>
      <c r="BK542" s="124">
        <f t="shared" si="1712"/>
        <v>6.2549204849629975E-2</v>
      </c>
      <c r="BL542" s="125">
        <f t="shared" si="1684"/>
        <v>5.661262798634812E-2</v>
      </c>
      <c r="BM542" s="126">
        <f t="shared" si="1685"/>
        <v>3.9363879703983626E-2</v>
      </c>
      <c r="BN542" s="123">
        <f t="shared" si="1686"/>
        <v>0.10507679180887372</v>
      </c>
      <c r="BO542" s="124">
        <f t="shared" si="1687"/>
        <v>4.0229885057471264E-2</v>
      </c>
      <c r="BP542" s="125">
        <f t="shared" si="1688"/>
        <v>0.13677474402730375</v>
      </c>
      <c r="BQ542" s="126">
        <f t="shared" si="1689"/>
        <v>9.3134939379625262E-2</v>
      </c>
      <c r="BR542" s="123">
        <f t="shared" si="1690"/>
        <v>1.3139931740614334E-2</v>
      </c>
      <c r="BS542" s="124">
        <f t="shared" si="1691"/>
        <v>3.7513777357896391E-2</v>
      </c>
      <c r="BT542" s="125">
        <f t="shared" si="1692"/>
        <v>3.5494880546075087E-2</v>
      </c>
      <c r="BU542" s="123">
        <f t="shared" si="1693"/>
        <v>0.11332860966776885</v>
      </c>
      <c r="BV542" s="127">
        <f t="shared" si="1694"/>
        <v>9.837883959044369E-2</v>
      </c>
      <c r="BW542" s="128">
        <f t="shared" si="1695"/>
        <v>0.15080302314596128</v>
      </c>
      <c r="BX542" s="123">
        <f t="shared" si="1696"/>
        <v>5.9513651877133103E-2</v>
      </c>
      <c r="BY542" s="124">
        <f t="shared" si="1697"/>
        <v>6.5147220910092896E-2</v>
      </c>
      <c r="BZ542" s="125">
        <f t="shared" si="1698"/>
        <v>0.10388225255972697</v>
      </c>
      <c r="CA542" s="126">
        <f t="shared" si="1699"/>
        <v>6.0620374744134779E-2</v>
      </c>
      <c r="CB542" s="123">
        <f t="shared" si="1700"/>
        <v>1.1732081911262798E-2</v>
      </c>
      <c r="CC542" s="124">
        <f t="shared" si="1701"/>
        <v>3.3380569988978114E-2</v>
      </c>
      <c r="CD542" s="125">
        <f t="shared" si="1702"/>
        <v>4.0912969283276451E-2</v>
      </c>
      <c r="CE542" s="126">
        <f t="shared" si="1703"/>
        <v>0.13198708864745709</v>
      </c>
      <c r="CF542" s="123">
        <f t="shared" si="1704"/>
        <v>6.2414675767918086E-2</v>
      </c>
      <c r="CG542" s="124">
        <f t="shared" si="1705"/>
        <v>4.7512202802708237E-2</v>
      </c>
      <c r="CH542" s="125">
        <f t="shared" si="1706"/>
        <v>0.15430887372013652</v>
      </c>
      <c r="CI542" s="123">
        <f t="shared" si="1707"/>
        <v>0.12442922374429223</v>
      </c>
      <c r="CJ542" s="129">
        <f t="shared" ref="CJ542" si="1724">AB542/AB560</f>
        <v>5.3739528357688832E-2</v>
      </c>
      <c r="CK542" s="130">
        <f t="shared" ref="CK542" si="1725">AC542/AC560</f>
        <v>5.8391811722953796E-2</v>
      </c>
    </row>
    <row r="543" spans="1:89" ht="15" thickTop="1" thickBot="1" x14ac:dyDescent="0.35">
      <c r="A543" s="131" t="s">
        <v>23</v>
      </c>
      <c r="B543" s="180">
        <v>2166</v>
      </c>
      <c r="C543" s="181">
        <v>1339</v>
      </c>
      <c r="D543" s="182">
        <v>1000</v>
      </c>
      <c r="E543" s="183">
        <v>849</v>
      </c>
      <c r="F543" s="180">
        <v>1825</v>
      </c>
      <c r="G543" s="184">
        <v>869</v>
      </c>
      <c r="H543" s="182">
        <v>2606</v>
      </c>
      <c r="I543" s="183">
        <v>2036</v>
      </c>
      <c r="J543" s="180">
        <v>286</v>
      </c>
      <c r="K543" s="184">
        <v>646</v>
      </c>
      <c r="L543" s="182">
        <v>871</v>
      </c>
      <c r="M543" s="180">
        <v>1974</v>
      </c>
      <c r="N543" s="185">
        <v>1840</v>
      </c>
      <c r="O543" s="186">
        <v>2642</v>
      </c>
      <c r="P543" s="180">
        <v>1199</v>
      </c>
      <c r="Q543" s="184">
        <v>1416</v>
      </c>
      <c r="R543" s="182">
        <v>1683</v>
      </c>
      <c r="S543" s="183">
        <v>1554</v>
      </c>
      <c r="T543" s="180">
        <v>365</v>
      </c>
      <c r="U543" s="184">
        <v>551</v>
      </c>
      <c r="V543" s="182">
        <v>826</v>
      </c>
      <c r="W543" s="183">
        <v>2402</v>
      </c>
      <c r="X543" s="180">
        <v>1109</v>
      </c>
      <c r="Y543" s="184">
        <v>786</v>
      </c>
      <c r="Z543" s="182">
        <v>3161</v>
      </c>
      <c r="AA543" s="180">
        <v>2863</v>
      </c>
      <c r="AB543" s="162">
        <f t="shared" si="1680"/>
        <v>18937</v>
      </c>
      <c r="AC543" s="165">
        <f t="shared" si="1710"/>
        <v>19927</v>
      </c>
      <c r="AE543" s="297"/>
      <c r="AF543" s="111" t="s">
        <v>14</v>
      </c>
      <c r="AG543" s="112" t="s">
        <v>15</v>
      </c>
      <c r="AH543" s="113" t="s">
        <v>14</v>
      </c>
      <c r="AI543" s="114" t="s">
        <v>15</v>
      </c>
      <c r="AJ543" s="111" t="s">
        <v>14</v>
      </c>
      <c r="AK543" s="112" t="s">
        <v>15</v>
      </c>
      <c r="AL543" s="113" t="s">
        <v>14</v>
      </c>
      <c r="AM543" s="114" t="s">
        <v>15</v>
      </c>
      <c r="AN543" s="111" t="s">
        <v>14</v>
      </c>
      <c r="AO543" s="112" t="s">
        <v>15</v>
      </c>
      <c r="AP543" s="113" t="s">
        <v>14</v>
      </c>
      <c r="AQ543" s="111" t="s">
        <v>15</v>
      </c>
      <c r="AR543" s="115" t="s">
        <v>14</v>
      </c>
      <c r="AS543" s="116" t="s">
        <v>15</v>
      </c>
      <c r="AT543" s="111" t="s">
        <v>14</v>
      </c>
      <c r="AU543" s="112" t="s">
        <v>15</v>
      </c>
      <c r="AV543" s="113" t="s">
        <v>14</v>
      </c>
      <c r="AW543" s="114" t="s">
        <v>15</v>
      </c>
      <c r="AX543" s="111" t="s">
        <v>14</v>
      </c>
      <c r="AY543" s="112" t="s">
        <v>15</v>
      </c>
      <c r="AZ543" s="113" t="s">
        <v>14</v>
      </c>
      <c r="BA543" s="114" t="s">
        <v>15</v>
      </c>
      <c r="BB543" s="111" t="s">
        <v>14</v>
      </c>
      <c r="BC543" s="112" t="s">
        <v>15</v>
      </c>
      <c r="BD543" s="26" t="s">
        <v>14</v>
      </c>
      <c r="BE543" s="117" t="s">
        <v>15</v>
      </c>
      <c r="BF543" s="168" t="s">
        <v>14</v>
      </c>
      <c r="BG543" s="169" t="s">
        <v>15</v>
      </c>
      <c r="BI543" s="131" t="s">
        <v>23</v>
      </c>
      <c r="BJ543" s="123">
        <f t="shared" si="1711"/>
        <v>0.11437925753815283</v>
      </c>
      <c r="BK543" s="124">
        <f t="shared" si="1712"/>
        <v>6.719526270888744E-2</v>
      </c>
      <c r="BL543" s="125">
        <f t="shared" si="1684"/>
        <v>5.280667476369013E-2</v>
      </c>
      <c r="BM543" s="126">
        <f t="shared" si="1685"/>
        <v>4.2605510111908468E-2</v>
      </c>
      <c r="BN543" s="123">
        <f t="shared" si="1686"/>
        <v>9.6372181443734495E-2</v>
      </c>
      <c r="BO543" s="124">
        <f t="shared" si="1687"/>
        <v>4.3609173483213727E-2</v>
      </c>
      <c r="BP543" s="125">
        <f t="shared" si="1688"/>
        <v>0.13761419443417647</v>
      </c>
      <c r="BQ543" s="126">
        <f t="shared" si="1689"/>
        <v>0.1021729311988759</v>
      </c>
      <c r="BR543" s="123">
        <f t="shared" si="1690"/>
        <v>1.5102708982415378E-2</v>
      </c>
      <c r="BS543" s="124">
        <f t="shared" si="1691"/>
        <v>3.2418326893160036E-2</v>
      </c>
      <c r="BT543" s="125">
        <f t="shared" si="1692"/>
        <v>4.5994613719174106E-2</v>
      </c>
      <c r="BU543" s="123">
        <f t="shared" si="1693"/>
        <v>9.9061574747829576E-2</v>
      </c>
      <c r="BV543" s="127">
        <f t="shared" si="1694"/>
        <v>9.7164281565189844E-2</v>
      </c>
      <c r="BW543" s="128">
        <f t="shared" si="1695"/>
        <v>0.13258393134942539</v>
      </c>
      <c r="BX543" s="123">
        <f t="shared" si="1696"/>
        <v>6.3315203041664464E-2</v>
      </c>
      <c r="BY543" s="124">
        <f t="shared" si="1697"/>
        <v>7.1059366688412701E-2</v>
      </c>
      <c r="BZ543" s="125">
        <f t="shared" si="1698"/>
        <v>8.8873633627290491E-2</v>
      </c>
      <c r="CA543" s="126">
        <f t="shared" si="1699"/>
        <v>7.7984643950419028E-2</v>
      </c>
      <c r="CB543" s="123">
        <f t="shared" si="1700"/>
        <v>1.9274436288746897E-2</v>
      </c>
      <c r="CC543" s="124">
        <f t="shared" si="1701"/>
        <v>2.7650925879460029E-2</v>
      </c>
      <c r="CD543" s="125">
        <f t="shared" si="1702"/>
        <v>4.361831335480805E-2</v>
      </c>
      <c r="CE543" s="126">
        <f t="shared" si="1703"/>
        <v>0.12053997089376223</v>
      </c>
      <c r="CF543" s="123">
        <f t="shared" si="1704"/>
        <v>5.8562602312932352E-2</v>
      </c>
      <c r="CG543" s="124">
        <f t="shared" si="1705"/>
        <v>3.9443970492296886E-2</v>
      </c>
      <c r="CH543" s="125">
        <f t="shared" si="1706"/>
        <v>0.1669218989280245</v>
      </c>
      <c r="CI543" s="123">
        <f t="shared" si="1707"/>
        <v>0.14367441160234856</v>
      </c>
      <c r="CJ543" s="129">
        <f t="shared" ref="CJ543" si="1726">AB543/AB560</f>
        <v>4.3415761455185727E-2</v>
      </c>
      <c r="CK543" s="130">
        <f t="shared" ref="CK543" si="1727">AC543/AC560</f>
        <v>4.5802772484777994E-2</v>
      </c>
    </row>
    <row r="544" spans="1:89" ht="13.8" thickTop="1" x14ac:dyDescent="0.25">
      <c r="A544" s="139" t="s">
        <v>24</v>
      </c>
      <c r="B544" s="194">
        <v>2132</v>
      </c>
      <c r="C544" s="188">
        <v>1471</v>
      </c>
      <c r="D544" s="189">
        <v>1064</v>
      </c>
      <c r="E544" s="190">
        <v>635</v>
      </c>
      <c r="F544" s="187">
        <v>1645</v>
      </c>
      <c r="G544" s="191">
        <v>888</v>
      </c>
      <c r="H544" s="189">
        <v>2645</v>
      </c>
      <c r="I544" s="190">
        <v>2196</v>
      </c>
      <c r="J544" s="187">
        <v>350</v>
      </c>
      <c r="K544" s="191">
        <v>546</v>
      </c>
      <c r="L544" s="189">
        <v>835</v>
      </c>
      <c r="M544" s="187">
        <v>1792</v>
      </c>
      <c r="N544" s="192">
        <v>1881</v>
      </c>
      <c r="O544" s="195">
        <v>2648</v>
      </c>
      <c r="P544" s="187">
        <v>1312</v>
      </c>
      <c r="Q544" s="191">
        <v>1141</v>
      </c>
      <c r="R544" s="189">
        <v>1899</v>
      </c>
      <c r="S544" s="190">
        <v>1337</v>
      </c>
      <c r="T544" s="187">
        <v>336</v>
      </c>
      <c r="U544" s="191">
        <v>460</v>
      </c>
      <c r="V544" s="189">
        <v>956</v>
      </c>
      <c r="W544" s="196">
        <v>2334</v>
      </c>
      <c r="X544" s="187">
        <v>1196</v>
      </c>
      <c r="Y544" s="191">
        <v>654</v>
      </c>
      <c r="Z544" s="189">
        <v>2886</v>
      </c>
      <c r="AA544" s="187">
        <v>2624</v>
      </c>
      <c r="AB544" s="162">
        <f t="shared" si="1680"/>
        <v>19137</v>
      </c>
      <c r="AC544" s="165">
        <f t="shared" si="1710"/>
        <v>18726</v>
      </c>
      <c r="AE544" s="254" t="str">
        <f>$AE$17</f>
        <v>17:00 - 17:59</v>
      </c>
      <c r="AF544" s="120">
        <f t="shared" ref="AF544:AO545" si="1728">SUMIF($A$9:$A$32,$AE544,B$536:B$559)</f>
        <v>2270</v>
      </c>
      <c r="AG544" s="177">
        <f t="shared" si="1728"/>
        <v>5287</v>
      </c>
      <c r="AH544" s="121">
        <f t="shared" si="1728"/>
        <v>1850</v>
      </c>
      <c r="AI544" s="172">
        <f t="shared" si="1728"/>
        <v>1692</v>
      </c>
      <c r="AJ544" s="120">
        <f t="shared" si="1728"/>
        <v>1855</v>
      </c>
      <c r="AK544" s="122">
        <f t="shared" si="1728"/>
        <v>2702</v>
      </c>
      <c r="AL544" s="121">
        <f t="shared" si="1728"/>
        <v>3344</v>
      </c>
      <c r="AM544" s="172">
        <f t="shared" si="1728"/>
        <v>6083</v>
      </c>
      <c r="AN544" s="120">
        <f t="shared" si="1728"/>
        <v>1363</v>
      </c>
      <c r="AO544" s="122">
        <f t="shared" si="1728"/>
        <v>363</v>
      </c>
      <c r="AP544" s="121">
        <f t="shared" ref="AP544:AY545" si="1729">SUMIF($A$9:$A$32,$AE544,L$536:L$559)</f>
        <v>4009</v>
      </c>
      <c r="AQ544" s="120">
        <f t="shared" si="1729"/>
        <v>1243</v>
      </c>
      <c r="AR544" s="171">
        <f t="shared" si="1729"/>
        <v>5354</v>
      </c>
      <c r="AS544" s="173">
        <f t="shared" si="1729"/>
        <v>2955</v>
      </c>
      <c r="AT544" s="120">
        <f t="shared" si="1729"/>
        <v>2646</v>
      </c>
      <c r="AU544" s="122">
        <f t="shared" si="1729"/>
        <v>2011</v>
      </c>
      <c r="AV544" s="121">
        <f t="shared" si="1729"/>
        <v>2616</v>
      </c>
      <c r="AW544" s="172">
        <f t="shared" si="1729"/>
        <v>3280</v>
      </c>
      <c r="AX544" s="120">
        <f t="shared" si="1729"/>
        <v>1872</v>
      </c>
      <c r="AY544" s="122">
        <f t="shared" si="1729"/>
        <v>376</v>
      </c>
      <c r="AZ544" s="121">
        <f t="shared" ref="AZ544:BE545" si="1730">SUMIF($A$9:$A$32,$AE544,V$536:V$559)</f>
        <v>3888</v>
      </c>
      <c r="BA544" s="172">
        <f t="shared" si="1730"/>
        <v>2582</v>
      </c>
      <c r="BB544" s="120">
        <f t="shared" si="1730"/>
        <v>3166</v>
      </c>
      <c r="BC544" s="122">
        <f t="shared" si="1730"/>
        <v>937</v>
      </c>
      <c r="BD544" s="21">
        <f t="shared" si="1730"/>
        <v>4013</v>
      </c>
      <c r="BE544" s="176">
        <f t="shared" si="1730"/>
        <v>5986</v>
      </c>
      <c r="BF544" s="162">
        <f>AF544+AH544+AJ544+AL544+AN544+AP544+AR544+AT544+AV544+AX544+AZ544+BB544+BD544</f>
        <v>38246</v>
      </c>
      <c r="BG544" s="163">
        <f>AG544+AI544+AK544+AM544+AO544+AQ544+AS544+AU544+AW544+AY544+BA544+BC544+BE544</f>
        <v>35497</v>
      </c>
      <c r="BI544" s="139" t="s">
        <v>24</v>
      </c>
      <c r="BJ544" s="123">
        <f t="shared" si="1711"/>
        <v>0.11140722161258296</v>
      </c>
      <c r="BK544" s="124">
        <f t="shared" si="1712"/>
        <v>7.8553882302680761E-2</v>
      </c>
      <c r="BL544" s="125">
        <f t="shared" si="1684"/>
        <v>5.5599101217536709E-2</v>
      </c>
      <c r="BM544" s="126">
        <f t="shared" si="1685"/>
        <v>3.3910071558261243E-2</v>
      </c>
      <c r="BN544" s="123">
        <f t="shared" si="1686"/>
        <v>8.5959136750796888E-2</v>
      </c>
      <c r="BO544" s="124">
        <f t="shared" si="1687"/>
        <v>4.7420698494072412E-2</v>
      </c>
      <c r="BP544" s="125">
        <f t="shared" si="1688"/>
        <v>0.13821393112818101</v>
      </c>
      <c r="BQ544" s="126">
        <f t="shared" si="1689"/>
        <v>0.11727010573534123</v>
      </c>
      <c r="BR544" s="123">
        <f t="shared" si="1690"/>
        <v>1.8289178032084442E-2</v>
      </c>
      <c r="BS544" s="124">
        <f t="shared" si="1691"/>
        <v>2.9157321371355335E-2</v>
      </c>
      <c r="BT544" s="125">
        <f t="shared" si="1692"/>
        <v>4.3632753305115742E-2</v>
      </c>
      <c r="BU544" s="123">
        <f t="shared" si="1693"/>
        <v>9.5695823988038026E-2</v>
      </c>
      <c r="BV544" s="127">
        <f t="shared" si="1694"/>
        <v>9.8291268223859543E-2</v>
      </c>
      <c r="BW544" s="128">
        <f t="shared" si="1695"/>
        <v>0.14140766848232403</v>
      </c>
      <c r="BX544" s="123">
        <f t="shared" si="1696"/>
        <v>6.8558290223127968E-2</v>
      </c>
      <c r="BY544" s="124">
        <f t="shared" si="1697"/>
        <v>6.0931325429883582E-2</v>
      </c>
      <c r="BZ544" s="125">
        <f t="shared" si="1698"/>
        <v>9.9231854522652457E-2</v>
      </c>
      <c r="CA544" s="126">
        <f t="shared" si="1699"/>
        <v>7.1398056178575239E-2</v>
      </c>
      <c r="CB544" s="123">
        <f t="shared" si="1700"/>
        <v>1.7557610910801064E-2</v>
      </c>
      <c r="CC544" s="124">
        <f t="shared" si="1701"/>
        <v>2.4564776246929404E-2</v>
      </c>
      <c r="CD544" s="125">
        <f t="shared" si="1702"/>
        <v>4.9955583424779224E-2</v>
      </c>
      <c r="CE544" s="126">
        <f t="shared" si="1703"/>
        <v>0.12463953860942006</v>
      </c>
      <c r="CF544" s="123">
        <f t="shared" si="1704"/>
        <v>6.2496734075351411E-2</v>
      </c>
      <c r="CG544" s="124">
        <f t="shared" si="1705"/>
        <v>3.4924703620634413E-2</v>
      </c>
      <c r="CH544" s="125">
        <f t="shared" si="1706"/>
        <v>0.15080733657313058</v>
      </c>
      <c r="CI544" s="123">
        <f t="shared" si="1707"/>
        <v>0.14012602798248425</v>
      </c>
      <c r="CJ544" s="129">
        <f t="shared" ref="CJ544" si="1731">AB544/AB560</f>
        <v>4.3874289854142115E-2</v>
      </c>
      <c r="CK544" s="130">
        <f t="shared" ref="CK544" si="1732">AC544/AC560</f>
        <v>4.3042240053693621E-2</v>
      </c>
    </row>
    <row r="545" spans="1:89" x14ac:dyDescent="0.25">
      <c r="A545" s="131" t="s">
        <v>25</v>
      </c>
      <c r="B545" s="197">
        <v>2053</v>
      </c>
      <c r="C545" s="181">
        <v>1727</v>
      </c>
      <c r="D545" s="182">
        <v>1035</v>
      </c>
      <c r="E545" s="183">
        <v>684</v>
      </c>
      <c r="F545" s="180">
        <v>1409</v>
      </c>
      <c r="G545" s="184">
        <v>962</v>
      </c>
      <c r="H545" s="182">
        <v>2762</v>
      </c>
      <c r="I545" s="183">
        <v>2430</v>
      </c>
      <c r="J545" s="180">
        <v>396</v>
      </c>
      <c r="K545" s="181">
        <v>401</v>
      </c>
      <c r="L545" s="182">
        <v>965</v>
      </c>
      <c r="M545" s="180">
        <v>1804</v>
      </c>
      <c r="N545" s="185">
        <v>1959</v>
      </c>
      <c r="O545" s="198">
        <v>2547</v>
      </c>
      <c r="P545" s="180">
        <v>1372</v>
      </c>
      <c r="Q545" s="181">
        <v>1247</v>
      </c>
      <c r="R545" s="182">
        <v>1861</v>
      </c>
      <c r="S545" s="183">
        <v>1503</v>
      </c>
      <c r="T545" s="189">
        <v>372</v>
      </c>
      <c r="U545" s="180">
        <v>478</v>
      </c>
      <c r="V545" s="182">
        <v>1091</v>
      </c>
      <c r="W545" s="199">
        <v>2284</v>
      </c>
      <c r="X545" s="180">
        <v>1243</v>
      </c>
      <c r="Y545" s="184">
        <v>588</v>
      </c>
      <c r="Z545" s="182">
        <v>3132</v>
      </c>
      <c r="AA545" s="180">
        <v>3114</v>
      </c>
      <c r="AB545" s="162">
        <f t="shared" si="1680"/>
        <v>19650</v>
      </c>
      <c r="AC545" s="165">
        <f t="shared" si="1710"/>
        <v>19769</v>
      </c>
      <c r="AE545" s="256" t="str">
        <f>$AE$18</f>
        <v>18:00 - 18:59</v>
      </c>
      <c r="AF545" s="120">
        <f t="shared" si="1728"/>
        <v>2677</v>
      </c>
      <c r="AG545" s="181">
        <f t="shared" si="1728"/>
        <v>4639</v>
      </c>
      <c r="AH545" s="182">
        <f t="shared" si="1728"/>
        <v>1420</v>
      </c>
      <c r="AI545" s="183">
        <f t="shared" si="1728"/>
        <v>1601</v>
      </c>
      <c r="AJ545" s="180">
        <f t="shared" si="1728"/>
        <v>1699</v>
      </c>
      <c r="AK545" s="184">
        <f t="shared" si="1728"/>
        <v>3646</v>
      </c>
      <c r="AL545" s="182">
        <f t="shared" si="1728"/>
        <v>3370</v>
      </c>
      <c r="AM545" s="183">
        <f t="shared" si="1728"/>
        <v>5968</v>
      </c>
      <c r="AN545" s="180">
        <f t="shared" si="1728"/>
        <v>1022</v>
      </c>
      <c r="AO545" s="184">
        <f t="shared" si="1728"/>
        <v>298</v>
      </c>
      <c r="AP545" s="182">
        <f t="shared" si="1729"/>
        <v>3873</v>
      </c>
      <c r="AQ545" s="180">
        <f t="shared" si="1729"/>
        <v>1283</v>
      </c>
      <c r="AR545" s="185">
        <f t="shared" si="1729"/>
        <v>4821</v>
      </c>
      <c r="AS545" s="186">
        <f t="shared" si="1729"/>
        <v>2962</v>
      </c>
      <c r="AT545" s="180">
        <f t="shared" si="1729"/>
        <v>2611</v>
      </c>
      <c r="AU545" s="184">
        <f t="shared" si="1729"/>
        <v>2235</v>
      </c>
      <c r="AV545" s="182">
        <f t="shared" si="1729"/>
        <v>2529</v>
      </c>
      <c r="AW545" s="183">
        <f t="shared" si="1729"/>
        <v>3055</v>
      </c>
      <c r="AX545" s="180">
        <f t="shared" si="1729"/>
        <v>1843</v>
      </c>
      <c r="AY545" s="184">
        <f t="shared" si="1729"/>
        <v>371</v>
      </c>
      <c r="AZ545" s="182">
        <f t="shared" si="1730"/>
        <v>4020</v>
      </c>
      <c r="BA545" s="183">
        <f t="shared" si="1730"/>
        <v>2221</v>
      </c>
      <c r="BB545" s="180">
        <f t="shared" si="1730"/>
        <v>2775</v>
      </c>
      <c r="BC545" s="184">
        <f t="shared" si="1730"/>
        <v>886</v>
      </c>
      <c r="BD545" s="182">
        <f t="shared" si="1730"/>
        <v>4034</v>
      </c>
      <c r="BE545" s="180">
        <f t="shared" si="1730"/>
        <v>6009</v>
      </c>
      <c r="BF545" s="164">
        <f>SUM(AF545,AH545,AJ545,AL545,AN545,AP545,AR545,AT545,AV545,AX545,AZ545,BB545,BD545)</f>
        <v>36694</v>
      </c>
      <c r="BG545" s="165">
        <f>SUM(AG545,AI545,AK545,AM545,AO545,AQ545,AS545,AU545,AW545,AY545,BA545,BC545,BE545)</f>
        <v>35174</v>
      </c>
      <c r="BI545" s="131" t="s">
        <v>25</v>
      </c>
      <c r="BJ545" s="123">
        <f t="shared" si="1711"/>
        <v>0.10447837150127226</v>
      </c>
      <c r="BK545" s="124">
        <f t="shared" si="1712"/>
        <v>8.7358996408518394E-2</v>
      </c>
      <c r="BL545" s="125">
        <f t="shared" si="1684"/>
        <v>5.2671755725190839E-2</v>
      </c>
      <c r="BM545" s="126">
        <f t="shared" si="1685"/>
        <v>3.459962567656432E-2</v>
      </c>
      <c r="BN545" s="123">
        <f t="shared" si="1686"/>
        <v>7.170483460559797E-2</v>
      </c>
      <c r="BO545" s="124">
        <f t="shared" si="1687"/>
        <v>4.8662046638676716E-2</v>
      </c>
      <c r="BP545" s="125">
        <f t="shared" si="1688"/>
        <v>0.14055979643765903</v>
      </c>
      <c r="BQ545" s="126">
        <f t="shared" si="1689"/>
        <v>0.1229197227983206</v>
      </c>
      <c r="BR545" s="123">
        <f t="shared" si="1690"/>
        <v>2.0152671755725191E-2</v>
      </c>
      <c r="BS545" s="124">
        <f t="shared" si="1691"/>
        <v>2.0284283474126159E-2</v>
      </c>
      <c r="BT545" s="125">
        <f t="shared" si="1692"/>
        <v>4.9109414758269722E-2</v>
      </c>
      <c r="BU545" s="123">
        <f t="shared" si="1693"/>
        <v>9.1253983509535133E-2</v>
      </c>
      <c r="BV545" s="127">
        <f t="shared" si="1694"/>
        <v>9.9694656488549624E-2</v>
      </c>
      <c r="BW545" s="128">
        <f t="shared" si="1695"/>
        <v>0.12883807982194345</v>
      </c>
      <c r="BX545" s="123">
        <f t="shared" si="1696"/>
        <v>6.9821882951653938E-2</v>
      </c>
      <c r="BY545" s="124">
        <f t="shared" si="1697"/>
        <v>6.3078557337245184E-2</v>
      </c>
      <c r="BZ545" s="125">
        <f t="shared" si="1698"/>
        <v>9.4707379134860048E-2</v>
      </c>
      <c r="CA545" s="126">
        <f t="shared" si="1699"/>
        <v>7.6028124841924227E-2</v>
      </c>
      <c r="CB545" s="123">
        <f t="shared" si="1700"/>
        <v>1.8931297709923665E-2</v>
      </c>
      <c r="CC545" s="124">
        <f t="shared" si="1701"/>
        <v>2.4179270575142901E-2</v>
      </c>
      <c r="CD545" s="125">
        <f t="shared" si="1702"/>
        <v>5.5521628498727736E-2</v>
      </c>
      <c r="CE545" s="126">
        <f t="shared" si="1703"/>
        <v>0.11553442258080833</v>
      </c>
      <c r="CF545" s="123">
        <f t="shared" si="1704"/>
        <v>6.325699745547074E-2</v>
      </c>
      <c r="CG545" s="124">
        <f t="shared" si="1705"/>
        <v>2.9743537862309676E-2</v>
      </c>
      <c r="CH545" s="125">
        <f t="shared" si="1706"/>
        <v>0.15938931297709924</v>
      </c>
      <c r="CI545" s="123">
        <f t="shared" si="1707"/>
        <v>0.15751934847488491</v>
      </c>
      <c r="CJ545" s="129">
        <f t="shared" ref="CJ545" si="1733">AB545/AB560</f>
        <v>4.5050415197465256E-2</v>
      </c>
      <c r="CK545" s="130">
        <f t="shared" ref="CK545" si="1734">AC545/AC560</f>
        <v>4.5439605020905112E-2</v>
      </c>
    </row>
    <row r="546" spans="1:89" ht="13.8" thickBot="1" x14ac:dyDescent="0.3">
      <c r="A546" s="139" t="s">
        <v>26</v>
      </c>
      <c r="B546" s="194">
        <v>1984</v>
      </c>
      <c r="C546" s="188">
        <v>1769</v>
      </c>
      <c r="D546" s="189">
        <v>941</v>
      </c>
      <c r="E546" s="190">
        <v>803</v>
      </c>
      <c r="F546" s="187">
        <v>1404</v>
      </c>
      <c r="G546" s="191">
        <v>1007</v>
      </c>
      <c r="H546" s="189">
        <v>2445</v>
      </c>
      <c r="I546" s="190">
        <v>2263</v>
      </c>
      <c r="J546" s="187">
        <v>346</v>
      </c>
      <c r="K546" s="188">
        <v>386</v>
      </c>
      <c r="L546" s="189">
        <v>1037</v>
      </c>
      <c r="M546" s="187">
        <v>1600</v>
      </c>
      <c r="N546" s="192">
        <v>2014</v>
      </c>
      <c r="O546" s="195">
        <v>1932</v>
      </c>
      <c r="P546" s="187">
        <v>1389</v>
      </c>
      <c r="Q546" s="188">
        <v>1205</v>
      </c>
      <c r="R546" s="189">
        <v>1679</v>
      </c>
      <c r="S546" s="190">
        <v>1460</v>
      </c>
      <c r="T546" s="187">
        <v>284</v>
      </c>
      <c r="U546" s="191">
        <v>467</v>
      </c>
      <c r="V546" s="189">
        <v>1202</v>
      </c>
      <c r="W546" s="196">
        <v>2055</v>
      </c>
      <c r="X546" s="187">
        <v>1074</v>
      </c>
      <c r="Y546" s="191">
        <v>657</v>
      </c>
      <c r="Z546" s="189">
        <v>3005</v>
      </c>
      <c r="AA546" s="187">
        <v>2913</v>
      </c>
      <c r="AB546" s="162">
        <f t="shared" si="1680"/>
        <v>18804</v>
      </c>
      <c r="AC546" s="165">
        <f t="shared" si="1710"/>
        <v>18517</v>
      </c>
      <c r="AE546" s="254"/>
      <c r="AF546" s="120"/>
      <c r="AG546" s="188"/>
      <c r="AH546" s="189"/>
      <c r="AI546" s="190"/>
      <c r="AJ546" s="187"/>
      <c r="AK546" s="191"/>
      <c r="AL546" s="189"/>
      <c r="AM546" s="190"/>
      <c r="AN546" s="187"/>
      <c r="AO546" s="191"/>
      <c r="AP546" s="189"/>
      <c r="AQ546" s="187"/>
      <c r="AR546" s="192"/>
      <c r="AS546" s="193"/>
      <c r="AT546" s="187"/>
      <c r="AU546" s="191"/>
      <c r="AV546" s="189"/>
      <c r="AW546" s="190"/>
      <c r="AX546" s="187"/>
      <c r="AY546" s="191"/>
      <c r="AZ546" s="189"/>
      <c r="BA546" s="190"/>
      <c r="BB546" s="187"/>
      <c r="BC546" s="191"/>
      <c r="BD546" s="189"/>
      <c r="BE546" s="187"/>
      <c r="BF546" s="164"/>
      <c r="BG546" s="165"/>
      <c r="BI546" s="139" t="s">
        <v>26</v>
      </c>
      <c r="BJ546" s="123">
        <f t="shared" si="1711"/>
        <v>0.10550946607104872</v>
      </c>
      <c r="BK546" s="124">
        <f t="shared" si="1712"/>
        <v>9.5533833774369498E-2</v>
      </c>
      <c r="BL546" s="125">
        <f t="shared" si="1684"/>
        <v>5.004254413954478E-2</v>
      </c>
      <c r="BM546" s="126">
        <f t="shared" si="1685"/>
        <v>4.3365555975589998E-2</v>
      </c>
      <c r="BN546" s="123">
        <f t="shared" si="1686"/>
        <v>7.4664964901084874E-2</v>
      </c>
      <c r="BO546" s="124">
        <f t="shared" si="1687"/>
        <v>5.4382459361667655E-2</v>
      </c>
      <c r="BP546" s="125">
        <f t="shared" si="1688"/>
        <v>0.13002552648372687</v>
      </c>
      <c r="BQ546" s="126">
        <f t="shared" si="1689"/>
        <v>0.12221202138575363</v>
      </c>
      <c r="BR546" s="123">
        <f t="shared" si="1690"/>
        <v>1.8400340353116357E-2</v>
      </c>
      <c r="BS546" s="124">
        <f t="shared" si="1691"/>
        <v>2.0845709348166548E-2</v>
      </c>
      <c r="BT546" s="125">
        <f t="shared" si="1692"/>
        <v>5.5147840884918101E-2</v>
      </c>
      <c r="BU546" s="123">
        <f t="shared" si="1693"/>
        <v>8.6407085381001239E-2</v>
      </c>
      <c r="BV546" s="127">
        <f t="shared" si="1694"/>
        <v>0.10710487130397787</v>
      </c>
      <c r="BW546" s="128">
        <f t="shared" si="1695"/>
        <v>0.104336555597559</v>
      </c>
      <c r="BX546" s="123">
        <f t="shared" si="1696"/>
        <v>7.3867262284620289E-2</v>
      </c>
      <c r="BY546" s="124">
        <f t="shared" si="1697"/>
        <v>6.5075336177566556E-2</v>
      </c>
      <c r="BZ546" s="125">
        <f t="shared" si="1698"/>
        <v>8.9289512869602211E-2</v>
      </c>
      <c r="CA546" s="126">
        <f t="shared" si="1699"/>
        <v>7.884646541016363E-2</v>
      </c>
      <c r="CB546" s="123">
        <f t="shared" si="1700"/>
        <v>1.5103169538396086E-2</v>
      </c>
      <c r="CC546" s="124">
        <f t="shared" si="1701"/>
        <v>2.5220068045579736E-2</v>
      </c>
      <c r="CD546" s="125">
        <f t="shared" si="1702"/>
        <v>6.3922569666028509E-2</v>
      </c>
      <c r="CE546" s="126">
        <f t="shared" si="1703"/>
        <v>0.11097910028622347</v>
      </c>
      <c r="CF546" s="123">
        <f t="shared" si="1704"/>
        <v>5.7115507338864072E-2</v>
      </c>
      <c r="CG546" s="124">
        <f t="shared" si="1705"/>
        <v>3.5480909434573632E-2</v>
      </c>
      <c r="CH546" s="125">
        <f t="shared" si="1706"/>
        <v>0.15980642416507126</v>
      </c>
      <c r="CI546" s="123">
        <f t="shared" si="1707"/>
        <v>0.1573148998217854</v>
      </c>
      <c r="CJ546" s="129">
        <f t="shared" ref="CJ546" si="1735">AB546/AB560</f>
        <v>4.3110840069879731E-2</v>
      </c>
      <c r="CK546" s="130">
        <f t="shared" ref="CK546" si="1736">AC546/AC560</f>
        <v>4.2561847648950379E-2</v>
      </c>
    </row>
    <row r="547" spans="1:89" ht="14.4" thickTop="1" thickBot="1" x14ac:dyDescent="0.3">
      <c r="A547" s="131" t="s">
        <v>27</v>
      </c>
      <c r="B547" s="197">
        <v>1704</v>
      </c>
      <c r="C547" s="181">
        <v>1860</v>
      </c>
      <c r="D547" s="182">
        <v>973</v>
      </c>
      <c r="E547" s="183">
        <v>764</v>
      </c>
      <c r="F547" s="180">
        <v>1175</v>
      </c>
      <c r="G547" s="184">
        <v>1263</v>
      </c>
      <c r="H547" s="182">
        <v>2230</v>
      </c>
      <c r="I547" s="183">
        <v>2665</v>
      </c>
      <c r="J547" s="180">
        <v>407</v>
      </c>
      <c r="K547" s="181">
        <v>342</v>
      </c>
      <c r="L547" s="182">
        <v>1221</v>
      </c>
      <c r="M547" s="180">
        <v>1314</v>
      </c>
      <c r="N547" s="185">
        <v>1978</v>
      </c>
      <c r="O547" s="198">
        <v>1982</v>
      </c>
      <c r="P547" s="180">
        <v>1536</v>
      </c>
      <c r="Q547" s="181">
        <v>1093</v>
      </c>
      <c r="R547" s="182">
        <v>1517</v>
      </c>
      <c r="S547" s="183">
        <v>1565</v>
      </c>
      <c r="T547" s="180">
        <v>408</v>
      </c>
      <c r="U547" s="184">
        <v>363</v>
      </c>
      <c r="V547" s="182">
        <v>1413</v>
      </c>
      <c r="W547" s="199">
        <v>1725</v>
      </c>
      <c r="X547" s="180">
        <v>1131</v>
      </c>
      <c r="Y547" s="184">
        <v>639</v>
      </c>
      <c r="Z547" s="182">
        <v>3052</v>
      </c>
      <c r="AA547" s="180">
        <v>3099</v>
      </c>
      <c r="AB547" s="162">
        <f t="shared" si="1680"/>
        <v>18745</v>
      </c>
      <c r="AC547" s="165">
        <f t="shared" si="1710"/>
        <v>18674</v>
      </c>
      <c r="AE547" s="251" t="s">
        <v>13</v>
      </c>
      <c r="AF547" s="14">
        <f t="shared" ref="AF547:BG547" si="1737">SUM(AF544:AF546)</f>
        <v>4947</v>
      </c>
      <c r="AG547" s="1">
        <f t="shared" si="1737"/>
        <v>9926</v>
      </c>
      <c r="AH547" s="14">
        <f t="shared" si="1737"/>
        <v>3270</v>
      </c>
      <c r="AI547" s="1">
        <f t="shared" si="1737"/>
        <v>3293</v>
      </c>
      <c r="AJ547" s="14">
        <f t="shared" si="1737"/>
        <v>3554</v>
      </c>
      <c r="AK547" s="1">
        <f t="shared" si="1737"/>
        <v>6348</v>
      </c>
      <c r="AL547" s="14">
        <f t="shared" si="1737"/>
        <v>6714</v>
      </c>
      <c r="AM547" s="1">
        <f t="shared" si="1737"/>
        <v>12051</v>
      </c>
      <c r="AN547" s="14">
        <f t="shared" si="1737"/>
        <v>2385</v>
      </c>
      <c r="AO547" s="1">
        <f t="shared" si="1737"/>
        <v>661</v>
      </c>
      <c r="AP547" s="14">
        <f t="shared" si="1737"/>
        <v>7882</v>
      </c>
      <c r="AQ547" s="1">
        <f t="shared" si="1737"/>
        <v>2526</v>
      </c>
      <c r="AR547" s="14">
        <f t="shared" si="1737"/>
        <v>10175</v>
      </c>
      <c r="AS547" s="1">
        <f t="shared" si="1737"/>
        <v>5917</v>
      </c>
      <c r="AT547" s="14">
        <f t="shared" si="1737"/>
        <v>5257</v>
      </c>
      <c r="AU547" s="1">
        <f t="shared" si="1737"/>
        <v>4246</v>
      </c>
      <c r="AV547" s="14">
        <f t="shared" si="1737"/>
        <v>5145</v>
      </c>
      <c r="AW547" s="1">
        <f t="shared" si="1737"/>
        <v>6335</v>
      </c>
      <c r="AX547" s="14">
        <f t="shared" si="1737"/>
        <v>3715</v>
      </c>
      <c r="AY547" s="1">
        <f t="shared" si="1737"/>
        <v>747</v>
      </c>
      <c r="AZ547" s="14">
        <f t="shared" si="1737"/>
        <v>7908</v>
      </c>
      <c r="BA547" s="1">
        <f t="shared" si="1737"/>
        <v>4803</v>
      </c>
      <c r="BB547" s="14">
        <f t="shared" si="1737"/>
        <v>5941</v>
      </c>
      <c r="BC547" s="1">
        <f t="shared" si="1737"/>
        <v>1823</v>
      </c>
      <c r="BD547" s="14">
        <f t="shared" si="1737"/>
        <v>8047</v>
      </c>
      <c r="BE547" s="1">
        <f t="shared" si="1737"/>
        <v>11995</v>
      </c>
      <c r="BF547" s="166">
        <f t="shared" si="1737"/>
        <v>74940</v>
      </c>
      <c r="BG547" s="167">
        <f t="shared" si="1737"/>
        <v>70671</v>
      </c>
      <c r="BI547" s="131" t="s">
        <v>27</v>
      </c>
      <c r="BJ547" s="123">
        <f t="shared" si="1711"/>
        <v>9.0904241130968261E-2</v>
      </c>
      <c r="BK547" s="124">
        <f t="shared" si="1712"/>
        <v>9.9603727107207884E-2</v>
      </c>
      <c r="BL547" s="125">
        <f t="shared" si="1684"/>
        <v>5.1907175246732461E-2</v>
      </c>
      <c r="BM547" s="126">
        <f t="shared" si="1685"/>
        <v>4.0912498661240228E-2</v>
      </c>
      <c r="BN547" s="123">
        <f t="shared" si="1686"/>
        <v>6.2683382235262736E-2</v>
      </c>
      <c r="BO547" s="124">
        <f t="shared" si="1687"/>
        <v>6.7634143729249224E-2</v>
      </c>
      <c r="BP547" s="125">
        <f t="shared" si="1688"/>
        <v>0.11896505734862629</v>
      </c>
      <c r="BQ547" s="126">
        <f t="shared" si="1689"/>
        <v>0.14271179179608012</v>
      </c>
      <c r="BR547" s="123">
        <f t="shared" si="1690"/>
        <v>2.1712456655108028E-2</v>
      </c>
      <c r="BS547" s="124">
        <f t="shared" si="1691"/>
        <v>1.8314233693905967E-2</v>
      </c>
      <c r="BT547" s="125">
        <f t="shared" si="1692"/>
        <v>6.5137369965324085E-2</v>
      </c>
      <c r="BU547" s="123">
        <f t="shared" si="1693"/>
        <v>7.0365213666059759E-2</v>
      </c>
      <c r="BV547" s="127">
        <f t="shared" si="1694"/>
        <v>0.10552147239263804</v>
      </c>
      <c r="BW547" s="128">
        <f t="shared" si="1695"/>
        <v>0.10613687479918603</v>
      </c>
      <c r="BX547" s="123">
        <f t="shared" si="1696"/>
        <v>8.1941851160309415E-2</v>
      </c>
      <c r="BY547" s="124">
        <f t="shared" si="1697"/>
        <v>5.8530577273214097E-2</v>
      </c>
      <c r="BZ547" s="125">
        <f t="shared" si="1698"/>
        <v>8.0928247532675385E-2</v>
      </c>
      <c r="CA547" s="126">
        <f t="shared" si="1699"/>
        <v>8.3806361786441047E-2</v>
      </c>
      <c r="CB547" s="123">
        <f t="shared" si="1700"/>
        <v>2.1765804214457188E-2</v>
      </c>
      <c r="CC547" s="124">
        <f t="shared" si="1701"/>
        <v>1.9438791903180892E-2</v>
      </c>
      <c r="CD547" s="125">
        <f t="shared" si="1702"/>
        <v>7.5380101360362758E-2</v>
      </c>
      <c r="CE547" s="126">
        <f t="shared" si="1703"/>
        <v>9.2374424333297636E-2</v>
      </c>
      <c r="CF547" s="123">
        <f t="shared" si="1704"/>
        <v>6.0336089623899705E-2</v>
      </c>
      <c r="CG547" s="124">
        <f t="shared" si="1705"/>
        <v>3.4218699796508517E-2</v>
      </c>
      <c r="CH547" s="125">
        <f t="shared" si="1706"/>
        <v>0.16281675113363564</v>
      </c>
      <c r="CI547" s="123">
        <f t="shared" si="1707"/>
        <v>0.16595266145442861</v>
      </c>
      <c r="CJ547" s="129">
        <f t="shared" ref="CJ547" si="1738">AB547/AB560</f>
        <v>4.2975574192187595E-2</v>
      </c>
      <c r="CK547" s="130">
        <f t="shared" ref="CK547" si="1739">AC547/AC560</f>
        <v>4.2922716584570898E-2</v>
      </c>
    </row>
    <row r="548" spans="1:89" ht="13.8" thickTop="1" x14ac:dyDescent="0.25">
      <c r="A548" s="139" t="s">
        <v>28</v>
      </c>
      <c r="B548" s="194">
        <v>1409</v>
      </c>
      <c r="C548" s="188">
        <v>2292</v>
      </c>
      <c r="D548" s="189">
        <v>987</v>
      </c>
      <c r="E548" s="190">
        <v>952</v>
      </c>
      <c r="F548" s="187">
        <v>1188</v>
      </c>
      <c r="G548" s="191">
        <v>1614</v>
      </c>
      <c r="H548" s="189">
        <v>2455</v>
      </c>
      <c r="I548" s="190">
        <v>3144</v>
      </c>
      <c r="J548" s="187">
        <v>523</v>
      </c>
      <c r="K548" s="188">
        <v>321</v>
      </c>
      <c r="L548" s="189">
        <v>2051</v>
      </c>
      <c r="M548" s="187">
        <v>1099</v>
      </c>
      <c r="N548" s="192">
        <v>2749</v>
      </c>
      <c r="O548" s="195">
        <v>1922</v>
      </c>
      <c r="P548" s="187">
        <v>1845</v>
      </c>
      <c r="Q548" s="188">
        <v>1173</v>
      </c>
      <c r="R548" s="189">
        <v>1574</v>
      </c>
      <c r="S548" s="190">
        <v>1739</v>
      </c>
      <c r="T548" s="187">
        <v>696</v>
      </c>
      <c r="U548" s="191">
        <v>296</v>
      </c>
      <c r="V548" s="189">
        <v>1951</v>
      </c>
      <c r="W548" s="196">
        <v>1664</v>
      </c>
      <c r="X548" s="187">
        <v>1415</v>
      </c>
      <c r="Y548" s="191">
        <v>598</v>
      </c>
      <c r="Z548" s="189">
        <v>3101</v>
      </c>
      <c r="AA548" s="187">
        <v>3691</v>
      </c>
      <c r="AB548" s="162">
        <f t="shared" si="1680"/>
        <v>21944</v>
      </c>
      <c r="AC548" s="165">
        <f t="shared" si="1710"/>
        <v>20505</v>
      </c>
      <c r="BI548" s="139" t="s">
        <v>28</v>
      </c>
      <c r="BJ548" s="123">
        <f t="shared" si="1711"/>
        <v>6.4208895370032812E-2</v>
      </c>
      <c r="BK548" s="124">
        <f t="shared" si="1712"/>
        <v>0.11177761521580103</v>
      </c>
      <c r="BL548" s="125">
        <f t="shared" si="1684"/>
        <v>4.497812613926358E-2</v>
      </c>
      <c r="BM548" s="126">
        <f t="shared" si="1685"/>
        <v>4.6427700560838822E-2</v>
      </c>
      <c r="BN548" s="123">
        <f t="shared" si="1686"/>
        <v>5.4137805322639447E-2</v>
      </c>
      <c r="BO548" s="124">
        <f t="shared" si="1687"/>
        <v>7.8712509144111195E-2</v>
      </c>
      <c r="BP548" s="125">
        <f t="shared" si="1688"/>
        <v>0.11187568355814802</v>
      </c>
      <c r="BQ548" s="126">
        <f t="shared" si="1689"/>
        <v>0.15332845647403073</v>
      </c>
      <c r="BR548" s="123">
        <f t="shared" si="1690"/>
        <v>2.3833394094057603E-2</v>
      </c>
      <c r="BS548" s="124">
        <f t="shared" si="1691"/>
        <v>1.5654718361375275E-2</v>
      </c>
      <c r="BT548" s="125">
        <f t="shared" si="1692"/>
        <v>9.3465184104994534E-2</v>
      </c>
      <c r="BU548" s="123">
        <f t="shared" si="1693"/>
        <v>5.3596683735674229E-2</v>
      </c>
      <c r="BV548" s="127">
        <f t="shared" si="1694"/>
        <v>0.12527342325920526</v>
      </c>
      <c r="BW548" s="128">
        <f t="shared" si="1695"/>
        <v>9.3733235796147285E-2</v>
      </c>
      <c r="BX548" s="123">
        <f t="shared" si="1696"/>
        <v>8.4077652205614292E-2</v>
      </c>
      <c r="BY548" s="124">
        <f t="shared" si="1697"/>
        <v>5.7205559619604975E-2</v>
      </c>
      <c r="BZ548" s="125">
        <f t="shared" si="1698"/>
        <v>7.1728034998177176E-2</v>
      </c>
      <c r="CA548" s="126">
        <f t="shared" si="1699"/>
        <v>8.480858327237259E-2</v>
      </c>
      <c r="CB548" s="123">
        <f t="shared" si="1700"/>
        <v>3.1717098067808966E-2</v>
      </c>
      <c r="CC548" s="124">
        <f t="shared" si="1701"/>
        <v>1.4435503535722994E-2</v>
      </c>
      <c r="CD548" s="125">
        <f t="shared" si="1702"/>
        <v>8.8908129784907031E-2</v>
      </c>
      <c r="CE548" s="126">
        <f t="shared" si="1703"/>
        <v>8.1150938795415753E-2</v>
      </c>
      <c r="CF548" s="123">
        <f t="shared" si="1704"/>
        <v>6.4482318629238061E-2</v>
      </c>
      <c r="CG548" s="124">
        <f t="shared" si="1705"/>
        <v>2.9163618629602536E-2</v>
      </c>
      <c r="CH548" s="125">
        <f t="shared" si="1706"/>
        <v>0.14131425446591322</v>
      </c>
      <c r="CI548" s="123">
        <f t="shared" si="1707"/>
        <v>0.18000487685930261</v>
      </c>
      <c r="CJ548" s="129">
        <f t="shared" ref="CJ548" si="1740">AB548/AB560</f>
        <v>5.0309735933495039E-2</v>
      </c>
      <c r="CK548" s="130">
        <f t="shared" ref="CK548" si="1741">AC548/AC560</f>
        <v>4.7131321814642087E-2</v>
      </c>
    </row>
    <row r="549" spans="1:89" x14ac:dyDescent="0.25">
      <c r="A549" s="131" t="s">
        <v>29</v>
      </c>
      <c r="B549" s="197">
        <v>1887</v>
      </c>
      <c r="C549" s="181">
        <v>3168</v>
      </c>
      <c r="D549" s="182">
        <v>1419</v>
      </c>
      <c r="E549" s="183">
        <v>1071</v>
      </c>
      <c r="F549" s="180">
        <v>1638</v>
      </c>
      <c r="G549" s="184">
        <v>2080</v>
      </c>
      <c r="H549" s="182">
        <v>2748</v>
      </c>
      <c r="I549" s="183">
        <v>4227</v>
      </c>
      <c r="J549" s="180">
        <v>1003</v>
      </c>
      <c r="K549" s="181">
        <v>317</v>
      </c>
      <c r="L549" s="182">
        <v>2971</v>
      </c>
      <c r="M549" s="180">
        <v>1120</v>
      </c>
      <c r="N549" s="185">
        <v>3804</v>
      </c>
      <c r="O549" s="198">
        <v>2536</v>
      </c>
      <c r="P549" s="180">
        <v>2366</v>
      </c>
      <c r="Q549" s="181">
        <v>1478</v>
      </c>
      <c r="R549" s="182">
        <v>2216</v>
      </c>
      <c r="S549" s="183">
        <v>2572</v>
      </c>
      <c r="T549" s="180">
        <v>1518</v>
      </c>
      <c r="U549" s="184">
        <v>284</v>
      </c>
      <c r="V549" s="182">
        <v>3044</v>
      </c>
      <c r="W549" s="199">
        <v>2156</v>
      </c>
      <c r="X549" s="180">
        <v>2237</v>
      </c>
      <c r="Y549" s="184">
        <v>697</v>
      </c>
      <c r="Z549" s="182">
        <v>3608</v>
      </c>
      <c r="AA549" s="180">
        <v>4822</v>
      </c>
      <c r="AB549" s="162">
        <f t="shared" si="1680"/>
        <v>30459</v>
      </c>
      <c r="AC549" s="165">
        <f t="shared" si="1710"/>
        <v>26528</v>
      </c>
      <c r="BI549" s="131" t="s">
        <v>29</v>
      </c>
      <c r="BJ549" s="123">
        <f t="shared" si="1711"/>
        <v>6.1952132374667589E-2</v>
      </c>
      <c r="BK549" s="124">
        <f t="shared" si="1712"/>
        <v>0.11942098914354644</v>
      </c>
      <c r="BL549" s="125">
        <f t="shared" si="1684"/>
        <v>4.6587215601300108E-2</v>
      </c>
      <c r="BM549" s="126">
        <f t="shared" si="1685"/>
        <v>4.0372436670687573E-2</v>
      </c>
      <c r="BN549" s="123">
        <f t="shared" si="1686"/>
        <v>5.3777208706786171E-2</v>
      </c>
      <c r="BO549" s="124">
        <f t="shared" si="1687"/>
        <v>7.840772014475271E-2</v>
      </c>
      <c r="BP549" s="125">
        <f t="shared" si="1688"/>
        <v>9.021963951541416E-2</v>
      </c>
      <c r="BQ549" s="126">
        <f t="shared" si="1689"/>
        <v>0.15934107358262967</v>
      </c>
      <c r="BR549" s="123">
        <f t="shared" si="1690"/>
        <v>3.2929511802751242E-2</v>
      </c>
      <c r="BS549" s="124">
        <f t="shared" si="1691"/>
        <v>1.1949638118214716E-2</v>
      </c>
      <c r="BT549" s="125">
        <f t="shared" si="1692"/>
        <v>9.7540956695886277E-2</v>
      </c>
      <c r="BU549" s="123">
        <f t="shared" si="1693"/>
        <v>4.2219541616405308E-2</v>
      </c>
      <c r="BV549" s="127">
        <f t="shared" si="1694"/>
        <v>0.12488919531173052</v>
      </c>
      <c r="BW549" s="128">
        <f t="shared" si="1695"/>
        <v>9.5597104945717729E-2</v>
      </c>
      <c r="BX549" s="123">
        <f t="shared" si="1696"/>
        <v>7.7678190354246696E-2</v>
      </c>
      <c r="BY549" s="124">
        <f t="shared" si="1697"/>
        <v>5.5714716525934863E-2</v>
      </c>
      <c r="BZ549" s="125">
        <f t="shared" si="1698"/>
        <v>7.275353754226993E-2</v>
      </c>
      <c r="CA549" s="126">
        <f t="shared" si="1699"/>
        <v>9.6954161640530764E-2</v>
      </c>
      <c r="CB549" s="123">
        <f t="shared" si="1700"/>
        <v>4.9837486457204767E-2</v>
      </c>
      <c r="CC549" s="124">
        <f t="shared" si="1701"/>
        <v>1.0705669481302775E-2</v>
      </c>
      <c r="CD549" s="125">
        <f t="shared" si="1702"/>
        <v>9.9937621064381629E-2</v>
      </c>
      <c r="CE549" s="126">
        <f t="shared" si="1703"/>
        <v>8.1272617611580222E-2</v>
      </c>
      <c r="CF549" s="123">
        <f t="shared" si="1704"/>
        <v>7.3442988935946682E-2</v>
      </c>
      <c r="CG549" s="124">
        <f t="shared" si="1705"/>
        <v>2.6274125452352231E-2</v>
      </c>
      <c r="CH549" s="125">
        <f t="shared" si="1706"/>
        <v>0.11845431563741422</v>
      </c>
      <c r="CI549" s="123">
        <f t="shared" si="1707"/>
        <v>0.181770205066345</v>
      </c>
      <c r="CJ549" s="129">
        <f t="shared" ref="CJ549" si="1742">AB549/AB560</f>
        <v>6.9831582519063323E-2</v>
      </c>
      <c r="CK549" s="130">
        <f t="shared" ref="CK549" si="1743">AC549/AC560</f>
        <v>6.0975357478606447E-2</v>
      </c>
    </row>
    <row r="550" spans="1:89" x14ac:dyDescent="0.25">
      <c r="A550" s="139" t="s">
        <v>30</v>
      </c>
      <c r="B550" s="280">
        <v>2270</v>
      </c>
      <c r="C550" s="267">
        <v>5287</v>
      </c>
      <c r="D550" s="268">
        <v>1850</v>
      </c>
      <c r="E550" s="269">
        <v>1692</v>
      </c>
      <c r="F550" s="266">
        <v>1855</v>
      </c>
      <c r="G550" s="270">
        <v>2702</v>
      </c>
      <c r="H550" s="268">
        <v>3344</v>
      </c>
      <c r="I550" s="269">
        <v>6083</v>
      </c>
      <c r="J550" s="266">
        <v>1363</v>
      </c>
      <c r="K550" s="267">
        <v>363</v>
      </c>
      <c r="L550" s="268">
        <v>4009</v>
      </c>
      <c r="M550" s="266">
        <v>1243</v>
      </c>
      <c r="N550" s="271">
        <v>5354</v>
      </c>
      <c r="O550" s="281">
        <v>2955</v>
      </c>
      <c r="P550" s="266">
        <v>2646</v>
      </c>
      <c r="Q550" s="267">
        <v>2011</v>
      </c>
      <c r="R550" s="268">
        <v>2616</v>
      </c>
      <c r="S550" s="269">
        <v>3280</v>
      </c>
      <c r="T550" s="266">
        <v>1872</v>
      </c>
      <c r="U550" s="270">
        <v>376</v>
      </c>
      <c r="V550" s="268">
        <v>3888</v>
      </c>
      <c r="W550" s="282">
        <v>2582</v>
      </c>
      <c r="X550" s="266">
        <v>3166</v>
      </c>
      <c r="Y550" s="270">
        <v>937</v>
      </c>
      <c r="Z550" s="268">
        <v>4013</v>
      </c>
      <c r="AA550" s="266">
        <v>5986</v>
      </c>
      <c r="AB550" s="162">
        <f t="shared" si="1680"/>
        <v>38246</v>
      </c>
      <c r="AC550" s="165">
        <f t="shared" si="1710"/>
        <v>35497</v>
      </c>
      <c r="BI550" s="139" t="s">
        <v>30</v>
      </c>
      <c r="BJ550" s="123">
        <f t="shared" si="1711"/>
        <v>5.9352612037860165E-2</v>
      </c>
      <c r="BK550" s="124">
        <f t="shared" si="1712"/>
        <v>0.1489421641265459</v>
      </c>
      <c r="BL550" s="125">
        <f t="shared" si="1684"/>
        <v>4.8371071484599695E-2</v>
      </c>
      <c r="BM550" s="126">
        <f t="shared" si="1685"/>
        <v>4.7665999943657208E-2</v>
      </c>
      <c r="BN550" s="123">
        <f t="shared" si="1686"/>
        <v>4.8501804110233748E-2</v>
      </c>
      <c r="BO550" s="124">
        <f t="shared" si="1687"/>
        <v>7.6119108657069612E-2</v>
      </c>
      <c r="BP550" s="125">
        <f t="shared" si="1688"/>
        <v>8.7433980024054808E-2</v>
      </c>
      <c r="BQ550" s="126">
        <f t="shared" si="1689"/>
        <v>0.17136659436008678</v>
      </c>
      <c r="BR550" s="123">
        <f t="shared" si="1690"/>
        <v>3.5637713747842914E-2</v>
      </c>
      <c r="BS550" s="124">
        <f t="shared" si="1691"/>
        <v>1.0226216299969011E-2</v>
      </c>
      <c r="BT550" s="125">
        <f t="shared" si="1692"/>
        <v>0.10482141923338388</v>
      </c>
      <c r="BU550" s="123">
        <f t="shared" si="1693"/>
        <v>3.501704369383328E-2</v>
      </c>
      <c r="BV550" s="127">
        <f t="shared" si="1694"/>
        <v>0.13998849552894421</v>
      </c>
      <c r="BW550" s="128">
        <f t="shared" si="1695"/>
        <v>8.3246471532805594E-2</v>
      </c>
      <c r="BX550" s="123">
        <f t="shared" si="1696"/>
        <v>6.9183705485540967E-2</v>
      </c>
      <c r="BY550" s="124">
        <f t="shared" si="1697"/>
        <v>5.6652674873933009E-2</v>
      </c>
      <c r="BZ550" s="125">
        <f t="shared" si="1698"/>
        <v>6.8399309731736649E-2</v>
      </c>
      <c r="CA550" s="126">
        <f t="shared" si="1699"/>
        <v>9.2402174831675912E-2</v>
      </c>
      <c r="CB550" s="123">
        <f t="shared" si="1700"/>
        <v>4.894629503738953E-2</v>
      </c>
      <c r="CC550" s="124">
        <f t="shared" si="1701"/>
        <v>1.0592444431923824E-2</v>
      </c>
      <c r="CD550" s="125">
        <f t="shared" si="1702"/>
        <v>0.1016576896930398</v>
      </c>
      <c r="CE550" s="126">
        <f t="shared" si="1703"/>
        <v>7.2738541285179023E-2</v>
      </c>
      <c r="CF550" s="123">
        <f t="shared" si="1704"/>
        <v>8.2779898551482503E-2</v>
      </c>
      <c r="CG550" s="124">
        <f t="shared" si="1705"/>
        <v>2.6396596895512298E-2</v>
      </c>
      <c r="CH550" s="125">
        <f t="shared" si="1706"/>
        <v>0.10492600533389113</v>
      </c>
      <c r="CI550" s="123">
        <f t="shared" si="1707"/>
        <v>0.16863396906780856</v>
      </c>
      <c r="CJ550" s="129">
        <f t="shared" ref="CJ550" si="1744">AB550/AB560</f>
        <v>8.7684385732430342E-2</v>
      </c>
      <c r="CK550" s="130">
        <f t="shared" ref="CK550" si="1745">AC550/AC560</f>
        <v>8.1590857374023412E-2</v>
      </c>
    </row>
    <row r="551" spans="1:89" x14ac:dyDescent="0.25">
      <c r="A551" s="131" t="s">
        <v>31</v>
      </c>
      <c r="B551" s="283">
        <v>2677</v>
      </c>
      <c r="C551" s="274">
        <v>4639</v>
      </c>
      <c r="D551" s="275">
        <v>1420</v>
      </c>
      <c r="E551" s="276">
        <v>1601</v>
      </c>
      <c r="F551" s="273">
        <v>1699</v>
      </c>
      <c r="G551" s="277">
        <v>3646</v>
      </c>
      <c r="H551" s="275">
        <v>3370</v>
      </c>
      <c r="I551" s="276">
        <v>5968</v>
      </c>
      <c r="J551" s="273">
        <v>1022</v>
      </c>
      <c r="K551" s="274">
        <v>298</v>
      </c>
      <c r="L551" s="275">
        <v>3873</v>
      </c>
      <c r="M551" s="273">
        <v>1283</v>
      </c>
      <c r="N551" s="278">
        <v>4821</v>
      </c>
      <c r="O551" s="284">
        <v>2962</v>
      </c>
      <c r="P551" s="273">
        <v>2611</v>
      </c>
      <c r="Q551" s="274">
        <v>2235</v>
      </c>
      <c r="R551" s="275">
        <v>2529</v>
      </c>
      <c r="S551" s="276">
        <v>3055</v>
      </c>
      <c r="T551" s="273">
        <v>1843</v>
      </c>
      <c r="U551" s="277">
        <v>371</v>
      </c>
      <c r="V551" s="275">
        <v>4020</v>
      </c>
      <c r="W551" s="285">
        <v>2221</v>
      </c>
      <c r="X551" s="273">
        <v>2775</v>
      </c>
      <c r="Y551" s="277">
        <v>886</v>
      </c>
      <c r="Z551" s="275">
        <v>4034</v>
      </c>
      <c r="AA551" s="273">
        <v>6009</v>
      </c>
      <c r="AB551" s="162">
        <f t="shared" si="1680"/>
        <v>36694</v>
      </c>
      <c r="AC551" s="165">
        <f t="shared" si="1710"/>
        <v>35174</v>
      </c>
      <c r="BI551" s="131" t="s">
        <v>31</v>
      </c>
      <c r="BJ551" s="123">
        <f t="shared" si="1711"/>
        <v>7.2954706491524496E-2</v>
      </c>
      <c r="BK551" s="124">
        <f t="shared" si="1712"/>
        <v>0.13188718940126229</v>
      </c>
      <c r="BL551" s="125">
        <f t="shared" si="1684"/>
        <v>3.8698424810595738E-2</v>
      </c>
      <c r="BM551" s="126">
        <f t="shared" si="1685"/>
        <v>4.5516574742707684E-2</v>
      </c>
      <c r="BN551" s="123">
        <f t="shared" si="1686"/>
        <v>4.6301847713522644E-2</v>
      </c>
      <c r="BO551" s="124">
        <f t="shared" si="1687"/>
        <v>0.10365610962642861</v>
      </c>
      <c r="BP551" s="125">
        <f t="shared" si="1688"/>
        <v>9.1840627895568752E-2</v>
      </c>
      <c r="BQ551" s="126">
        <f t="shared" si="1689"/>
        <v>0.16967077955307897</v>
      </c>
      <c r="BR551" s="123">
        <f t="shared" si="1690"/>
        <v>2.7851964898893553E-2</v>
      </c>
      <c r="BS551" s="124">
        <f t="shared" si="1691"/>
        <v>8.4721669414908746E-3</v>
      </c>
      <c r="BT551" s="125">
        <f t="shared" si="1692"/>
        <v>0.10554859105030795</v>
      </c>
      <c r="BU551" s="123">
        <f t="shared" si="1693"/>
        <v>3.6475805993063055E-2</v>
      </c>
      <c r="BV551" s="127">
        <f t="shared" si="1694"/>
        <v>0.13138387747315639</v>
      </c>
      <c r="BW551" s="128">
        <f t="shared" si="1695"/>
        <v>8.420992778757036E-2</v>
      </c>
      <c r="BX551" s="123">
        <f t="shared" si="1696"/>
        <v>7.1156047310186946E-2</v>
      </c>
      <c r="BY551" s="124">
        <f t="shared" si="1697"/>
        <v>6.3541252061181552E-2</v>
      </c>
      <c r="BZ551" s="125">
        <f t="shared" si="1698"/>
        <v>6.892134953943424E-2</v>
      </c>
      <c r="CA551" s="126">
        <f t="shared" si="1699"/>
        <v>8.6853926195485306E-2</v>
      </c>
      <c r="CB551" s="123">
        <f t="shared" si="1700"/>
        <v>5.0226195018259118E-2</v>
      </c>
      <c r="CC551" s="124">
        <f t="shared" si="1701"/>
        <v>1.0547563541252062E-2</v>
      </c>
      <c r="CD551" s="125">
        <f t="shared" si="1702"/>
        <v>0.10955469559055976</v>
      </c>
      <c r="CE551" s="126">
        <f t="shared" si="1703"/>
        <v>6.3143230795473931E-2</v>
      </c>
      <c r="CF551" s="123">
        <f t="shared" si="1704"/>
        <v>7.562544285169237E-2</v>
      </c>
      <c r="CG551" s="124">
        <f t="shared" si="1705"/>
        <v>2.5189060101211122E-2</v>
      </c>
      <c r="CH551" s="125">
        <f t="shared" si="1706"/>
        <v>0.10993622935629803</v>
      </c>
      <c r="CI551" s="123">
        <f t="shared" si="1707"/>
        <v>0.17083641325979418</v>
      </c>
      <c r="CJ551" s="129">
        <f t="shared" ref="CJ551" si="1746">AB551/AB560</f>
        <v>8.412620535652876E-2</v>
      </c>
      <c r="CK551" s="130">
        <f t="shared" ref="CK551" si="1747">AC551/AC560</f>
        <v>8.0848432748511126E-2</v>
      </c>
    </row>
    <row r="552" spans="1:89" x14ac:dyDescent="0.25">
      <c r="A552" s="139" t="s">
        <v>32</v>
      </c>
      <c r="B552" s="194">
        <v>2647</v>
      </c>
      <c r="C552" s="188">
        <v>4510</v>
      </c>
      <c r="D552" s="189">
        <v>1023</v>
      </c>
      <c r="E552" s="190">
        <v>1709</v>
      </c>
      <c r="F552" s="187">
        <v>1268</v>
      </c>
      <c r="G552" s="191">
        <v>3243</v>
      </c>
      <c r="H552" s="189">
        <v>3110</v>
      </c>
      <c r="I552" s="190">
        <v>6495</v>
      </c>
      <c r="J552" s="187">
        <v>700</v>
      </c>
      <c r="K552" s="188">
        <v>243</v>
      </c>
      <c r="L552" s="189">
        <v>2819</v>
      </c>
      <c r="M552" s="187">
        <v>1364</v>
      </c>
      <c r="N552" s="192">
        <v>4381</v>
      </c>
      <c r="O552" s="195">
        <v>3197</v>
      </c>
      <c r="P552" s="187">
        <v>2283</v>
      </c>
      <c r="Q552" s="188">
        <v>2333</v>
      </c>
      <c r="R552" s="189">
        <v>2292</v>
      </c>
      <c r="S552" s="190">
        <v>3392</v>
      </c>
      <c r="T552" s="187">
        <v>1036</v>
      </c>
      <c r="U552" s="191">
        <v>423</v>
      </c>
      <c r="V552" s="189">
        <v>4023</v>
      </c>
      <c r="W552" s="196">
        <v>2619</v>
      </c>
      <c r="X552" s="187">
        <v>2310</v>
      </c>
      <c r="Y552" s="191">
        <v>817</v>
      </c>
      <c r="Z552" s="189">
        <v>3716</v>
      </c>
      <c r="AA552" s="187">
        <v>6393</v>
      </c>
      <c r="AB552" s="162">
        <f t="shared" si="1680"/>
        <v>31608</v>
      </c>
      <c r="AC552" s="165">
        <f t="shared" si="1710"/>
        <v>36738</v>
      </c>
      <c r="BI552" s="139" t="s">
        <v>32</v>
      </c>
      <c r="BJ552" s="123">
        <f t="shared" si="1711"/>
        <v>8.3744621614781065E-2</v>
      </c>
      <c r="BK552" s="124">
        <f t="shared" si="1712"/>
        <v>0.12276117371658773</v>
      </c>
      <c r="BL552" s="125">
        <f t="shared" si="1684"/>
        <v>3.2365223993925586E-2</v>
      </c>
      <c r="BM552" s="126">
        <f t="shared" si="1685"/>
        <v>4.6518591104578365E-2</v>
      </c>
      <c r="BN552" s="123">
        <f t="shared" si="1686"/>
        <v>4.0116426221209818E-2</v>
      </c>
      <c r="BO552" s="124">
        <f t="shared" si="1687"/>
        <v>8.8273722031683821E-2</v>
      </c>
      <c r="BP552" s="125">
        <f t="shared" si="1688"/>
        <v>9.8392811946342695E-2</v>
      </c>
      <c r="BQ552" s="126">
        <f t="shared" si="1689"/>
        <v>0.17679242201535195</v>
      </c>
      <c r="BR552" s="123">
        <f t="shared" si="1690"/>
        <v>2.214629207795495E-2</v>
      </c>
      <c r="BS552" s="124">
        <f t="shared" si="1691"/>
        <v>6.6144047035766778E-3</v>
      </c>
      <c r="BT552" s="125">
        <f t="shared" si="1692"/>
        <v>8.9186281953935714E-2</v>
      </c>
      <c r="BU552" s="123">
        <f t="shared" si="1693"/>
        <v>3.7127769611846044E-2</v>
      </c>
      <c r="BV552" s="127">
        <f t="shared" si="1694"/>
        <v>0.1386041508478866</v>
      </c>
      <c r="BW552" s="128">
        <f t="shared" si="1695"/>
        <v>8.7021612499319501E-2</v>
      </c>
      <c r="BX552" s="123">
        <f t="shared" si="1696"/>
        <v>7.2228549734244502E-2</v>
      </c>
      <c r="BY552" s="124">
        <f t="shared" si="1697"/>
        <v>6.3503729108824652E-2</v>
      </c>
      <c r="BZ552" s="125">
        <f t="shared" si="1698"/>
        <v>7.2513287775246779E-2</v>
      </c>
      <c r="CA552" s="126">
        <f t="shared" si="1699"/>
        <v>9.2329468125646463E-2</v>
      </c>
      <c r="CB552" s="123">
        <f t="shared" si="1700"/>
        <v>3.2776512275373322E-2</v>
      </c>
      <c r="CC552" s="124">
        <f t="shared" si="1701"/>
        <v>1.1513963743263106E-2</v>
      </c>
      <c r="CD552" s="125">
        <f t="shared" si="1702"/>
        <v>0.12727790432801822</v>
      </c>
      <c r="CE552" s="126">
        <f t="shared" si="1703"/>
        <v>7.1288584027437527E-2</v>
      </c>
      <c r="CF552" s="123">
        <f t="shared" si="1704"/>
        <v>7.3082763857251334E-2</v>
      </c>
      <c r="CG552" s="124">
        <f t="shared" si="1705"/>
        <v>2.2238554085687843E-2</v>
      </c>
      <c r="CH552" s="125">
        <f t="shared" si="1706"/>
        <v>0.11756517337382941</v>
      </c>
      <c r="CI552" s="123">
        <f t="shared" si="1707"/>
        <v>0.17401600522619631</v>
      </c>
      <c r="CJ552" s="129">
        <f t="shared" ref="CJ552" si="1748">AB552/AB560</f>
        <v>7.2465828171067781E-2</v>
      </c>
      <c r="CK552" s="130">
        <f t="shared" ref="CK552" si="1749">AC552/AC560</f>
        <v>8.444333093520219E-2</v>
      </c>
    </row>
    <row r="553" spans="1:89" x14ac:dyDescent="0.25">
      <c r="A553" s="131" t="s">
        <v>33</v>
      </c>
      <c r="B553" s="197">
        <v>2551</v>
      </c>
      <c r="C553" s="181">
        <v>3162</v>
      </c>
      <c r="D553" s="182">
        <v>806</v>
      </c>
      <c r="E553" s="183">
        <v>1331</v>
      </c>
      <c r="F553" s="180">
        <v>1154</v>
      </c>
      <c r="G553" s="184">
        <v>2410</v>
      </c>
      <c r="H553" s="182">
        <v>2643</v>
      </c>
      <c r="I553" s="183">
        <v>4347</v>
      </c>
      <c r="J553" s="180">
        <v>544</v>
      </c>
      <c r="K553" s="181">
        <v>154</v>
      </c>
      <c r="L553" s="182">
        <v>2062</v>
      </c>
      <c r="M553" s="180">
        <v>1265</v>
      </c>
      <c r="N553" s="185">
        <v>3089</v>
      </c>
      <c r="O553" s="198">
        <v>2505</v>
      </c>
      <c r="P553" s="180">
        <v>1521</v>
      </c>
      <c r="Q553" s="181">
        <v>1845</v>
      </c>
      <c r="R553" s="182">
        <v>1817</v>
      </c>
      <c r="S553" s="183">
        <v>2596</v>
      </c>
      <c r="T553" s="180">
        <v>644</v>
      </c>
      <c r="U553" s="184">
        <v>372</v>
      </c>
      <c r="V553" s="182">
        <v>2759</v>
      </c>
      <c r="W553" s="199">
        <v>2089</v>
      </c>
      <c r="X553" s="180">
        <v>1364</v>
      </c>
      <c r="Y553" s="184">
        <v>721</v>
      </c>
      <c r="Z553" s="182">
        <v>2881</v>
      </c>
      <c r="AA553" s="180">
        <v>3896</v>
      </c>
      <c r="AB553" s="162">
        <f t="shared" si="1680"/>
        <v>23835</v>
      </c>
      <c r="AC553" s="165">
        <f t="shared" si="1710"/>
        <v>26693</v>
      </c>
      <c r="BI553" s="131" t="s">
        <v>33</v>
      </c>
      <c r="BJ553" s="123">
        <f t="shared" si="1711"/>
        <v>0.10702748059576253</v>
      </c>
      <c r="BK553" s="124">
        <f t="shared" si="1712"/>
        <v>0.1184580227025812</v>
      </c>
      <c r="BL553" s="125">
        <f t="shared" si="1684"/>
        <v>3.381581707572897E-2</v>
      </c>
      <c r="BM553" s="126">
        <f t="shared" si="1685"/>
        <v>4.9863260030719662E-2</v>
      </c>
      <c r="BN553" s="123">
        <f t="shared" si="1686"/>
        <v>4.8416194671701281E-2</v>
      </c>
      <c r="BO553" s="124">
        <f t="shared" si="1687"/>
        <v>9.0285842730303822E-2</v>
      </c>
      <c r="BP553" s="125">
        <f t="shared" si="1688"/>
        <v>0.11088735053492763</v>
      </c>
      <c r="BQ553" s="126">
        <f t="shared" si="1689"/>
        <v>0.16285168396208743</v>
      </c>
      <c r="BR553" s="123">
        <f t="shared" si="1690"/>
        <v>2.2823578770715336E-2</v>
      </c>
      <c r="BS553" s="124">
        <f t="shared" si="1691"/>
        <v>5.7693028134716967E-3</v>
      </c>
      <c r="BT553" s="125">
        <f t="shared" si="1692"/>
        <v>8.6511432766939372E-2</v>
      </c>
      <c r="BU553" s="123">
        <f t="shared" si="1693"/>
        <v>4.7390701682088934E-2</v>
      </c>
      <c r="BV553" s="127">
        <f t="shared" si="1694"/>
        <v>0.12959932871827146</v>
      </c>
      <c r="BW553" s="128">
        <f t="shared" si="1695"/>
        <v>9.3844828232120786E-2</v>
      </c>
      <c r="BX553" s="123">
        <f t="shared" si="1696"/>
        <v>6.3813719320327256E-2</v>
      </c>
      <c r="BY553" s="124">
        <f t="shared" si="1697"/>
        <v>6.9119244745813505E-2</v>
      </c>
      <c r="BZ553" s="125">
        <f t="shared" si="1698"/>
        <v>7.6232431298510595E-2</v>
      </c>
      <c r="CA553" s="126">
        <f t="shared" si="1699"/>
        <v>9.7253961712808604E-2</v>
      </c>
      <c r="CB553" s="123">
        <f t="shared" si="1700"/>
        <v>2.7019089574155653E-2</v>
      </c>
      <c r="CC553" s="124">
        <f t="shared" si="1701"/>
        <v>1.3936237965009554E-2</v>
      </c>
      <c r="CD553" s="125">
        <f t="shared" si="1702"/>
        <v>0.11575414306691839</v>
      </c>
      <c r="CE553" s="126">
        <f t="shared" si="1703"/>
        <v>7.8260218034690743E-2</v>
      </c>
      <c r="CF553" s="123">
        <f t="shared" si="1704"/>
        <v>5.7226767358925949E-2</v>
      </c>
      <c r="CG553" s="124">
        <f t="shared" si="1705"/>
        <v>2.7010826808526581E-2</v>
      </c>
      <c r="CH553" s="125">
        <f t="shared" si="1706"/>
        <v>0.12087266624711558</v>
      </c>
      <c r="CI553" s="123">
        <f t="shared" si="1707"/>
        <v>0.14595586857977746</v>
      </c>
      <c r="CJ553" s="129">
        <f t="shared" ref="CJ553" si="1750">AB553/AB560</f>
        <v>5.4645121945627699E-2</v>
      </c>
      <c r="CK553" s="130">
        <f t="shared" ref="CK553" si="1751">AC553/AC560</f>
        <v>6.1354614640245851E-2</v>
      </c>
    </row>
    <row r="554" spans="1:89" x14ac:dyDescent="0.25">
      <c r="A554" s="139" t="s">
        <v>34</v>
      </c>
      <c r="B554" s="194">
        <v>936</v>
      </c>
      <c r="C554" s="188">
        <v>2259</v>
      </c>
      <c r="D554" s="189">
        <v>363</v>
      </c>
      <c r="E554" s="190">
        <v>1218</v>
      </c>
      <c r="F554" s="187">
        <v>377</v>
      </c>
      <c r="G554" s="191">
        <v>2115</v>
      </c>
      <c r="H554" s="189">
        <v>1375</v>
      </c>
      <c r="I554" s="190">
        <v>3217</v>
      </c>
      <c r="J554" s="187">
        <v>396</v>
      </c>
      <c r="K554" s="188">
        <v>116</v>
      </c>
      <c r="L554" s="189">
        <v>1470</v>
      </c>
      <c r="M554" s="187">
        <v>790</v>
      </c>
      <c r="N554" s="192">
        <v>2536</v>
      </c>
      <c r="O554" s="195">
        <v>1970</v>
      </c>
      <c r="P554" s="187">
        <v>877</v>
      </c>
      <c r="Q554" s="188">
        <v>1407</v>
      </c>
      <c r="R554" s="189">
        <v>1196</v>
      </c>
      <c r="S554" s="190">
        <v>1778</v>
      </c>
      <c r="T554" s="187">
        <v>377</v>
      </c>
      <c r="U554" s="191">
        <v>296</v>
      </c>
      <c r="V554" s="189">
        <v>2444</v>
      </c>
      <c r="W554" s="196">
        <v>1295</v>
      </c>
      <c r="X554" s="187">
        <v>964</v>
      </c>
      <c r="Y554" s="191">
        <v>506</v>
      </c>
      <c r="Z554" s="189">
        <v>2109</v>
      </c>
      <c r="AA554" s="187">
        <v>2744</v>
      </c>
      <c r="AB554" s="162">
        <f t="shared" si="1680"/>
        <v>15420</v>
      </c>
      <c r="AC554" s="165">
        <f t="shared" si="1710"/>
        <v>19711</v>
      </c>
      <c r="BI554" s="139" t="s">
        <v>34</v>
      </c>
      <c r="BJ554" s="123">
        <f t="shared" si="1711"/>
        <v>6.0700389105058365E-2</v>
      </c>
      <c r="BK554" s="124">
        <f t="shared" si="1712"/>
        <v>0.11460605753132769</v>
      </c>
      <c r="BL554" s="125">
        <f t="shared" si="1684"/>
        <v>2.3540856031128404E-2</v>
      </c>
      <c r="BM554" s="126">
        <f t="shared" si="1685"/>
        <v>6.1792907513571103E-2</v>
      </c>
      <c r="BN554" s="123">
        <f t="shared" si="1686"/>
        <v>2.4448767833981842E-2</v>
      </c>
      <c r="BO554" s="124">
        <f t="shared" si="1687"/>
        <v>0.10730049211100401</v>
      </c>
      <c r="BP554" s="125">
        <f t="shared" si="1688"/>
        <v>8.9169909208819717E-2</v>
      </c>
      <c r="BQ554" s="126">
        <f t="shared" si="1689"/>
        <v>0.16320836081375881</v>
      </c>
      <c r="BR554" s="123">
        <f t="shared" si="1690"/>
        <v>2.5680933852140077E-2</v>
      </c>
      <c r="BS554" s="124">
        <f t="shared" si="1691"/>
        <v>5.8850388108162956E-3</v>
      </c>
      <c r="BT554" s="125">
        <f t="shared" si="1692"/>
        <v>9.5330739299610889E-2</v>
      </c>
      <c r="BU554" s="123">
        <f t="shared" si="1693"/>
        <v>4.0079143625386837E-2</v>
      </c>
      <c r="BV554" s="127">
        <f t="shared" si="1694"/>
        <v>0.16446173800259403</v>
      </c>
      <c r="BW554" s="128">
        <f t="shared" si="1695"/>
        <v>9.9944193597483633E-2</v>
      </c>
      <c r="BX554" s="123">
        <f t="shared" si="1696"/>
        <v>5.6874189364461737E-2</v>
      </c>
      <c r="BY554" s="124">
        <f t="shared" si="1697"/>
        <v>7.1381462127745932E-2</v>
      </c>
      <c r="BZ554" s="125">
        <f t="shared" si="1698"/>
        <v>7.7561608300907914E-2</v>
      </c>
      <c r="CA554" s="126">
        <f t="shared" si="1699"/>
        <v>9.0203439703718732E-2</v>
      </c>
      <c r="CB554" s="123">
        <f t="shared" si="1700"/>
        <v>2.4448767833981842E-2</v>
      </c>
      <c r="CC554" s="124">
        <f t="shared" si="1701"/>
        <v>1.5016995586220891E-2</v>
      </c>
      <c r="CD554" s="125">
        <f t="shared" si="1702"/>
        <v>0.15849546044098572</v>
      </c>
      <c r="CE554" s="126">
        <f t="shared" si="1703"/>
        <v>6.5699355689716396E-2</v>
      </c>
      <c r="CF554" s="123">
        <f t="shared" si="1704"/>
        <v>6.251621271076524E-2</v>
      </c>
      <c r="CG554" s="124">
        <f t="shared" si="1705"/>
        <v>2.5670945157526253E-2</v>
      </c>
      <c r="CH554" s="125">
        <f t="shared" si="1706"/>
        <v>0.13677042801556422</v>
      </c>
      <c r="CI554" s="123">
        <f t="shared" si="1707"/>
        <v>0.13921160773172339</v>
      </c>
      <c r="CJ554" s="129">
        <f t="shared" ref="CJ554" si="1752">AB554/AB560</f>
        <v>3.535253955953762E-2</v>
      </c>
      <c r="CK554" s="130">
        <f t="shared" ref="CK554" si="1753">AC554/AC560</f>
        <v>4.5306290382268237E-2</v>
      </c>
    </row>
    <row r="555" spans="1:89" x14ac:dyDescent="0.25">
      <c r="A555" s="131" t="s">
        <v>35</v>
      </c>
      <c r="B555" s="197">
        <v>0</v>
      </c>
      <c r="C555" s="181">
        <v>1095</v>
      </c>
      <c r="D555" s="182">
        <v>9</v>
      </c>
      <c r="E555" s="183">
        <v>573</v>
      </c>
      <c r="F555" s="180">
        <v>11</v>
      </c>
      <c r="G555" s="184">
        <v>962</v>
      </c>
      <c r="H555" s="182">
        <v>145</v>
      </c>
      <c r="I555" s="183">
        <v>1148</v>
      </c>
      <c r="J555" s="180">
        <v>73</v>
      </c>
      <c r="K555" s="181">
        <v>46</v>
      </c>
      <c r="L555" s="182">
        <v>767</v>
      </c>
      <c r="M555" s="180">
        <v>165</v>
      </c>
      <c r="N555" s="185">
        <v>533</v>
      </c>
      <c r="O555" s="198">
        <v>354</v>
      </c>
      <c r="P555" s="180">
        <v>193</v>
      </c>
      <c r="Q555" s="181">
        <v>239</v>
      </c>
      <c r="R555" s="182">
        <v>208</v>
      </c>
      <c r="S555" s="183">
        <v>240</v>
      </c>
      <c r="T555" s="180">
        <v>53</v>
      </c>
      <c r="U555" s="184">
        <v>7</v>
      </c>
      <c r="V555" s="182">
        <v>463</v>
      </c>
      <c r="W555" s="199">
        <v>51</v>
      </c>
      <c r="X555" s="180">
        <v>93</v>
      </c>
      <c r="Y555" s="184">
        <v>26</v>
      </c>
      <c r="Z555" s="182">
        <v>81</v>
      </c>
      <c r="AA555" s="180">
        <v>200</v>
      </c>
      <c r="AB555" s="162">
        <f t="shared" si="1680"/>
        <v>2629</v>
      </c>
      <c r="AC555" s="165">
        <f t="shared" si="1710"/>
        <v>5106</v>
      </c>
      <c r="BI555" s="131" t="s">
        <v>35</v>
      </c>
      <c r="BJ555" s="123">
        <f t="shared" si="1711"/>
        <v>0</v>
      </c>
      <c r="BK555" s="124">
        <f t="shared" si="1712"/>
        <v>0.21445358401880141</v>
      </c>
      <c r="BL555" s="125">
        <f t="shared" si="1684"/>
        <v>3.4233548877900342E-3</v>
      </c>
      <c r="BM555" s="126">
        <f t="shared" si="1685"/>
        <v>0.11222091656874265</v>
      </c>
      <c r="BN555" s="123">
        <f t="shared" si="1686"/>
        <v>4.1841004184100415E-3</v>
      </c>
      <c r="BO555" s="124">
        <f t="shared" si="1687"/>
        <v>0.18840579710144928</v>
      </c>
      <c r="BP555" s="125">
        <f t="shared" si="1688"/>
        <v>5.5154050969950554E-2</v>
      </c>
      <c r="BQ555" s="126">
        <f t="shared" si="1689"/>
        <v>0.22483352918135527</v>
      </c>
      <c r="BR555" s="123">
        <f t="shared" si="1690"/>
        <v>2.7767211867630277E-2</v>
      </c>
      <c r="BS555" s="124">
        <f t="shared" si="1691"/>
        <v>9.0090090090090089E-3</v>
      </c>
      <c r="BT555" s="125">
        <f t="shared" si="1692"/>
        <v>0.29174591099277292</v>
      </c>
      <c r="BU555" s="123">
        <f t="shared" si="1693"/>
        <v>3.2314923619271442E-2</v>
      </c>
      <c r="BV555" s="127">
        <f t="shared" si="1694"/>
        <v>0.20273868391023203</v>
      </c>
      <c r="BW555" s="128">
        <f t="shared" si="1695"/>
        <v>6.9330199764982378E-2</v>
      </c>
      <c r="BX555" s="123">
        <f t="shared" si="1696"/>
        <v>7.3411943704830729E-2</v>
      </c>
      <c r="BY555" s="124">
        <f t="shared" si="1697"/>
        <v>4.680767724245985E-2</v>
      </c>
      <c r="BZ555" s="125">
        <f t="shared" si="1698"/>
        <v>7.9117535184480794E-2</v>
      </c>
      <c r="CA555" s="126">
        <f t="shared" si="1699"/>
        <v>4.700352526439483E-2</v>
      </c>
      <c r="CB555" s="123">
        <f t="shared" si="1700"/>
        <v>2.0159756561430202E-2</v>
      </c>
      <c r="CC555" s="124">
        <f t="shared" si="1701"/>
        <v>1.3709361535448493E-3</v>
      </c>
      <c r="CD555" s="125">
        <f t="shared" si="1702"/>
        <v>0.17611259033853177</v>
      </c>
      <c r="CE555" s="126">
        <f t="shared" si="1703"/>
        <v>9.9882491186839006E-3</v>
      </c>
      <c r="CF555" s="123">
        <f t="shared" si="1704"/>
        <v>3.5374667173830351E-2</v>
      </c>
      <c r="CG555" s="124">
        <f t="shared" si="1705"/>
        <v>5.0920485703094395E-3</v>
      </c>
      <c r="CH555" s="125">
        <f t="shared" si="1706"/>
        <v>3.0810193990110309E-2</v>
      </c>
      <c r="CI555" s="123">
        <f t="shared" si="1707"/>
        <v>3.9169604386995689E-2</v>
      </c>
      <c r="CJ555" s="129">
        <f t="shared" ref="CJ555" si="1754">AB555/AB560</f>
        <v>6.0273558042817383E-3</v>
      </c>
      <c r="CK555" s="130">
        <f t="shared" ref="CK555" si="1755">AC555/AC560</f>
        <v>1.1736285256550232E-2</v>
      </c>
    </row>
    <row r="556" spans="1:89" x14ac:dyDescent="0.25">
      <c r="A556" s="139" t="s">
        <v>36</v>
      </c>
      <c r="B556" s="194"/>
      <c r="C556" s="188"/>
      <c r="D556" s="189"/>
      <c r="E556" s="190"/>
      <c r="F556" s="187"/>
      <c r="G556" s="191"/>
      <c r="H556" s="189"/>
      <c r="I556" s="190"/>
      <c r="J556" s="187"/>
      <c r="K556" s="191"/>
      <c r="L556" s="189"/>
      <c r="M556" s="187"/>
      <c r="N556" s="192"/>
      <c r="O556" s="195"/>
      <c r="P556" s="187"/>
      <c r="Q556" s="191"/>
      <c r="R556" s="189"/>
      <c r="S556" s="190"/>
      <c r="T556" s="187"/>
      <c r="U556" s="191"/>
      <c r="V556" s="189"/>
      <c r="W556" s="190"/>
      <c r="X556" s="187"/>
      <c r="Y556" s="191"/>
      <c r="Z556" s="189"/>
      <c r="AA556" s="187"/>
      <c r="AB556" s="162">
        <f t="shared" si="1680"/>
        <v>0</v>
      </c>
      <c r="AC556" s="165">
        <f t="shared" si="1710"/>
        <v>0</v>
      </c>
      <c r="BI556" s="139" t="s">
        <v>36</v>
      </c>
      <c r="BJ556" s="123" t="e">
        <f t="shared" si="1711"/>
        <v>#DIV/0!</v>
      </c>
      <c r="BK556" s="124" t="e">
        <f t="shared" si="1712"/>
        <v>#DIV/0!</v>
      </c>
      <c r="BL556" s="125" t="e">
        <f t="shared" si="1684"/>
        <v>#DIV/0!</v>
      </c>
      <c r="BM556" s="126" t="e">
        <f t="shared" si="1685"/>
        <v>#DIV/0!</v>
      </c>
      <c r="BN556" s="123" t="e">
        <f t="shared" si="1686"/>
        <v>#DIV/0!</v>
      </c>
      <c r="BO556" s="124" t="e">
        <f t="shared" si="1687"/>
        <v>#DIV/0!</v>
      </c>
      <c r="BP556" s="125" t="e">
        <f t="shared" si="1688"/>
        <v>#DIV/0!</v>
      </c>
      <c r="BQ556" s="126" t="e">
        <f t="shared" si="1689"/>
        <v>#DIV/0!</v>
      </c>
      <c r="BR556" s="123" t="e">
        <f t="shared" si="1690"/>
        <v>#DIV/0!</v>
      </c>
      <c r="BS556" s="124" t="e">
        <f t="shared" si="1691"/>
        <v>#DIV/0!</v>
      </c>
      <c r="BT556" s="125" t="e">
        <f t="shared" si="1692"/>
        <v>#DIV/0!</v>
      </c>
      <c r="BU556" s="123" t="e">
        <f t="shared" si="1693"/>
        <v>#DIV/0!</v>
      </c>
      <c r="BV556" s="127" t="e">
        <f t="shared" si="1694"/>
        <v>#DIV/0!</v>
      </c>
      <c r="BW556" s="128" t="e">
        <f t="shared" si="1695"/>
        <v>#DIV/0!</v>
      </c>
      <c r="BX556" s="123" t="e">
        <f t="shared" si="1696"/>
        <v>#DIV/0!</v>
      </c>
      <c r="BY556" s="124" t="e">
        <f t="shared" si="1697"/>
        <v>#DIV/0!</v>
      </c>
      <c r="BZ556" s="125" t="e">
        <f t="shared" si="1698"/>
        <v>#DIV/0!</v>
      </c>
      <c r="CA556" s="126" t="e">
        <f t="shared" si="1699"/>
        <v>#DIV/0!</v>
      </c>
      <c r="CB556" s="123" t="e">
        <f t="shared" si="1700"/>
        <v>#DIV/0!</v>
      </c>
      <c r="CC556" s="124" t="e">
        <f t="shared" si="1701"/>
        <v>#DIV/0!</v>
      </c>
      <c r="CD556" s="125" t="e">
        <f t="shared" si="1702"/>
        <v>#DIV/0!</v>
      </c>
      <c r="CE556" s="126" t="e">
        <f t="shared" si="1703"/>
        <v>#DIV/0!</v>
      </c>
      <c r="CF556" s="123" t="e">
        <f t="shared" si="1704"/>
        <v>#DIV/0!</v>
      </c>
      <c r="CG556" s="124" t="e">
        <f t="shared" si="1705"/>
        <v>#DIV/0!</v>
      </c>
      <c r="CH556" s="125" t="e">
        <f t="shared" si="1706"/>
        <v>#DIV/0!</v>
      </c>
      <c r="CI556" s="123" t="e">
        <f t="shared" si="1707"/>
        <v>#DIV/0!</v>
      </c>
      <c r="CJ556" s="129">
        <f t="shared" ref="CJ556" si="1756">AB556/AB560</f>
        <v>0</v>
      </c>
      <c r="CK556" s="130">
        <f t="shared" ref="CK556" si="1757">AC556/AC560</f>
        <v>0</v>
      </c>
    </row>
    <row r="557" spans="1:89" x14ac:dyDescent="0.25">
      <c r="A557" s="131" t="s">
        <v>37</v>
      </c>
      <c r="B557" s="56"/>
      <c r="C557" s="57"/>
      <c r="D557" s="133"/>
      <c r="E557" s="134"/>
      <c r="F557" s="132"/>
      <c r="G557" s="135"/>
      <c r="H557" s="133"/>
      <c r="I557" s="134"/>
      <c r="J557" s="132"/>
      <c r="K557" s="135"/>
      <c r="L557" s="133"/>
      <c r="M557" s="132"/>
      <c r="N557" s="136"/>
      <c r="O557" s="137"/>
      <c r="P557" s="132"/>
      <c r="Q557" s="135"/>
      <c r="R557" s="133"/>
      <c r="S557" s="134"/>
      <c r="T557" s="132"/>
      <c r="U557" s="135"/>
      <c r="V557" s="133"/>
      <c r="W557" s="134"/>
      <c r="X557" s="132"/>
      <c r="Y557" s="135"/>
      <c r="Z557" s="138"/>
      <c r="AA557" s="2"/>
      <c r="AB557" s="162">
        <f t="shared" si="1680"/>
        <v>0</v>
      </c>
      <c r="AC557" s="165">
        <f t="shared" si="1710"/>
        <v>0</v>
      </c>
      <c r="BI557" s="131" t="s">
        <v>37</v>
      </c>
      <c r="BJ557" s="123" t="e">
        <f t="shared" si="1711"/>
        <v>#DIV/0!</v>
      </c>
      <c r="BK557" s="124" t="e">
        <f t="shared" si="1712"/>
        <v>#DIV/0!</v>
      </c>
      <c r="BL557" s="125" t="e">
        <f t="shared" si="1684"/>
        <v>#DIV/0!</v>
      </c>
      <c r="BM557" s="126" t="e">
        <f t="shared" si="1685"/>
        <v>#DIV/0!</v>
      </c>
      <c r="BN557" s="123" t="e">
        <f t="shared" si="1686"/>
        <v>#DIV/0!</v>
      </c>
      <c r="BO557" s="124" t="e">
        <f t="shared" si="1687"/>
        <v>#DIV/0!</v>
      </c>
      <c r="BP557" s="125" t="e">
        <f t="shared" si="1688"/>
        <v>#DIV/0!</v>
      </c>
      <c r="BQ557" s="126" t="e">
        <f t="shared" si="1689"/>
        <v>#DIV/0!</v>
      </c>
      <c r="BR557" s="123" t="e">
        <f t="shared" si="1690"/>
        <v>#DIV/0!</v>
      </c>
      <c r="BS557" s="124" t="e">
        <f t="shared" si="1691"/>
        <v>#DIV/0!</v>
      </c>
      <c r="BT557" s="125" t="e">
        <f t="shared" si="1692"/>
        <v>#DIV/0!</v>
      </c>
      <c r="BU557" s="123" t="e">
        <f t="shared" si="1693"/>
        <v>#DIV/0!</v>
      </c>
      <c r="BV557" s="127" t="e">
        <f t="shared" si="1694"/>
        <v>#DIV/0!</v>
      </c>
      <c r="BW557" s="128" t="e">
        <f t="shared" si="1695"/>
        <v>#DIV/0!</v>
      </c>
      <c r="BX557" s="123" t="e">
        <f t="shared" si="1696"/>
        <v>#DIV/0!</v>
      </c>
      <c r="BY557" s="124" t="e">
        <f t="shared" si="1697"/>
        <v>#DIV/0!</v>
      </c>
      <c r="BZ557" s="125" t="e">
        <f t="shared" si="1698"/>
        <v>#DIV/0!</v>
      </c>
      <c r="CA557" s="126" t="e">
        <f t="shared" si="1699"/>
        <v>#DIV/0!</v>
      </c>
      <c r="CB557" s="123" t="e">
        <f t="shared" si="1700"/>
        <v>#DIV/0!</v>
      </c>
      <c r="CC557" s="124" t="e">
        <f t="shared" si="1701"/>
        <v>#DIV/0!</v>
      </c>
      <c r="CD557" s="125" t="e">
        <f t="shared" si="1702"/>
        <v>#DIV/0!</v>
      </c>
      <c r="CE557" s="126" t="e">
        <f t="shared" si="1703"/>
        <v>#DIV/0!</v>
      </c>
      <c r="CF557" s="123" t="e">
        <f t="shared" si="1704"/>
        <v>#DIV/0!</v>
      </c>
      <c r="CG557" s="124" t="e">
        <f t="shared" si="1705"/>
        <v>#DIV/0!</v>
      </c>
      <c r="CH557" s="125" t="e">
        <f t="shared" si="1706"/>
        <v>#DIV/0!</v>
      </c>
      <c r="CI557" s="123" t="e">
        <f t="shared" si="1707"/>
        <v>#DIV/0!</v>
      </c>
      <c r="CJ557" s="129">
        <f t="shared" ref="CJ557" si="1758">AB557/AB560</f>
        <v>0</v>
      </c>
      <c r="CK557" s="130">
        <f t="shared" ref="CK557" si="1759">AC557/AC560</f>
        <v>0</v>
      </c>
    </row>
    <row r="558" spans="1:89" x14ac:dyDescent="0.25">
      <c r="A558" s="139" t="s">
        <v>38</v>
      </c>
      <c r="B558" s="54"/>
      <c r="C558" s="55"/>
      <c r="D558" s="144"/>
      <c r="E558" s="141"/>
      <c r="F558" s="142"/>
      <c r="G558" s="143"/>
      <c r="H558" s="144"/>
      <c r="I558" s="141"/>
      <c r="J558" s="142"/>
      <c r="K558" s="143"/>
      <c r="L558" s="144"/>
      <c r="M558" s="142"/>
      <c r="N558" s="146"/>
      <c r="O558" s="145"/>
      <c r="P558" s="142"/>
      <c r="Q558" s="143"/>
      <c r="R558" s="144"/>
      <c r="S558" s="141"/>
      <c r="T558" s="142"/>
      <c r="U558" s="143"/>
      <c r="V558" s="144"/>
      <c r="W558" s="141"/>
      <c r="X558" s="142"/>
      <c r="Y558" s="143"/>
      <c r="Z558" s="3"/>
      <c r="AA558" s="140"/>
      <c r="AB558" s="162">
        <f t="shared" si="1680"/>
        <v>0</v>
      </c>
      <c r="AC558" s="165">
        <f t="shared" si="1710"/>
        <v>0</v>
      </c>
      <c r="BI558" s="139" t="s">
        <v>38</v>
      </c>
      <c r="BJ558" s="123" t="e">
        <f t="shared" si="1711"/>
        <v>#DIV/0!</v>
      </c>
      <c r="BK558" s="124" t="e">
        <f t="shared" si="1712"/>
        <v>#DIV/0!</v>
      </c>
      <c r="BL558" s="125" t="e">
        <f t="shared" si="1684"/>
        <v>#DIV/0!</v>
      </c>
      <c r="BM558" s="126" t="e">
        <f t="shared" si="1685"/>
        <v>#DIV/0!</v>
      </c>
      <c r="BN558" s="123" t="e">
        <f t="shared" si="1686"/>
        <v>#DIV/0!</v>
      </c>
      <c r="BO558" s="124" t="e">
        <f t="shared" si="1687"/>
        <v>#DIV/0!</v>
      </c>
      <c r="BP558" s="125" t="e">
        <f t="shared" si="1688"/>
        <v>#DIV/0!</v>
      </c>
      <c r="BQ558" s="126" t="e">
        <f t="shared" si="1689"/>
        <v>#DIV/0!</v>
      </c>
      <c r="BR558" s="123" t="e">
        <f t="shared" si="1690"/>
        <v>#DIV/0!</v>
      </c>
      <c r="BS558" s="124" t="e">
        <f t="shared" si="1691"/>
        <v>#DIV/0!</v>
      </c>
      <c r="BT558" s="125" t="e">
        <f t="shared" si="1692"/>
        <v>#DIV/0!</v>
      </c>
      <c r="BU558" s="123" t="e">
        <f t="shared" si="1693"/>
        <v>#DIV/0!</v>
      </c>
      <c r="BV558" s="127" t="e">
        <f t="shared" si="1694"/>
        <v>#DIV/0!</v>
      </c>
      <c r="BW558" s="128" t="e">
        <f t="shared" si="1695"/>
        <v>#DIV/0!</v>
      </c>
      <c r="BX558" s="123" t="e">
        <f t="shared" si="1696"/>
        <v>#DIV/0!</v>
      </c>
      <c r="BY558" s="124" t="e">
        <f t="shared" si="1697"/>
        <v>#DIV/0!</v>
      </c>
      <c r="BZ558" s="125" t="e">
        <f t="shared" si="1698"/>
        <v>#DIV/0!</v>
      </c>
      <c r="CA558" s="126" t="e">
        <f t="shared" si="1699"/>
        <v>#DIV/0!</v>
      </c>
      <c r="CB558" s="123" t="e">
        <f t="shared" si="1700"/>
        <v>#DIV/0!</v>
      </c>
      <c r="CC558" s="124" t="e">
        <f t="shared" si="1701"/>
        <v>#DIV/0!</v>
      </c>
      <c r="CD558" s="125" t="e">
        <f t="shared" si="1702"/>
        <v>#DIV/0!</v>
      </c>
      <c r="CE558" s="126" t="e">
        <f t="shared" si="1703"/>
        <v>#DIV/0!</v>
      </c>
      <c r="CF558" s="123" t="e">
        <f t="shared" si="1704"/>
        <v>#DIV/0!</v>
      </c>
      <c r="CG558" s="124" t="e">
        <f t="shared" si="1705"/>
        <v>#DIV/0!</v>
      </c>
      <c r="CH558" s="125" t="e">
        <f t="shared" si="1706"/>
        <v>#DIV/0!</v>
      </c>
      <c r="CI558" s="123" t="e">
        <f t="shared" si="1707"/>
        <v>#DIV/0!</v>
      </c>
      <c r="CJ558" s="129">
        <f t="shared" ref="CJ558" si="1760">AB558/AB560</f>
        <v>0</v>
      </c>
      <c r="CK558" s="130">
        <f t="shared" ref="CK558" si="1761">AC558/AC560</f>
        <v>0</v>
      </c>
    </row>
    <row r="559" spans="1:89" ht="13.8" thickBot="1" x14ac:dyDescent="0.3">
      <c r="A559" s="131" t="s">
        <v>39</v>
      </c>
      <c r="B559" s="56"/>
      <c r="C559" s="57"/>
      <c r="D559" s="133"/>
      <c r="E559" s="134"/>
      <c r="F559" s="132"/>
      <c r="G559" s="135"/>
      <c r="H559" s="133"/>
      <c r="I559" s="134"/>
      <c r="J559" s="132"/>
      <c r="K559" s="135"/>
      <c r="L559" s="133"/>
      <c r="M559" s="132"/>
      <c r="N559" s="136"/>
      <c r="O559" s="137"/>
      <c r="P559" s="132"/>
      <c r="Q559" s="135"/>
      <c r="R559" s="133"/>
      <c r="S559" s="134"/>
      <c r="T559" s="132"/>
      <c r="U559" s="135"/>
      <c r="V559" s="133"/>
      <c r="W559" s="134"/>
      <c r="X559" s="132"/>
      <c r="Y559" s="135"/>
      <c r="Z559" s="138"/>
      <c r="AA559" s="2"/>
      <c r="AB559" s="162">
        <f t="shared" si="1680"/>
        <v>0</v>
      </c>
      <c r="AC559" s="165">
        <f t="shared" si="1710"/>
        <v>0</v>
      </c>
      <c r="BI559" s="131" t="s">
        <v>39</v>
      </c>
      <c r="BJ559" s="123" t="e">
        <f t="shared" si="1711"/>
        <v>#DIV/0!</v>
      </c>
      <c r="BK559" s="124" t="e">
        <f t="shared" si="1712"/>
        <v>#DIV/0!</v>
      </c>
      <c r="BL559" s="125" t="e">
        <f t="shared" si="1684"/>
        <v>#DIV/0!</v>
      </c>
      <c r="BM559" s="126" t="e">
        <f t="shared" si="1685"/>
        <v>#DIV/0!</v>
      </c>
      <c r="BN559" s="123" t="e">
        <f t="shared" si="1686"/>
        <v>#DIV/0!</v>
      </c>
      <c r="BO559" s="124" t="e">
        <f t="shared" si="1687"/>
        <v>#DIV/0!</v>
      </c>
      <c r="BP559" s="125" t="e">
        <f t="shared" si="1688"/>
        <v>#DIV/0!</v>
      </c>
      <c r="BQ559" s="126" t="e">
        <f t="shared" si="1689"/>
        <v>#DIV/0!</v>
      </c>
      <c r="BR559" s="123" t="e">
        <f t="shared" si="1690"/>
        <v>#DIV/0!</v>
      </c>
      <c r="BS559" s="124" t="e">
        <f t="shared" si="1691"/>
        <v>#DIV/0!</v>
      </c>
      <c r="BT559" s="125" t="e">
        <f t="shared" si="1692"/>
        <v>#DIV/0!</v>
      </c>
      <c r="BU559" s="123" t="e">
        <f t="shared" si="1693"/>
        <v>#DIV/0!</v>
      </c>
      <c r="BV559" s="127" t="e">
        <f t="shared" si="1694"/>
        <v>#DIV/0!</v>
      </c>
      <c r="BW559" s="128" t="e">
        <f t="shared" si="1695"/>
        <v>#DIV/0!</v>
      </c>
      <c r="BX559" s="123" t="e">
        <f t="shared" si="1696"/>
        <v>#DIV/0!</v>
      </c>
      <c r="BY559" s="124" t="e">
        <f t="shared" si="1697"/>
        <v>#DIV/0!</v>
      </c>
      <c r="BZ559" s="125" t="e">
        <f t="shared" si="1698"/>
        <v>#DIV/0!</v>
      </c>
      <c r="CA559" s="126" t="e">
        <f t="shared" si="1699"/>
        <v>#DIV/0!</v>
      </c>
      <c r="CB559" s="123" t="e">
        <f t="shared" si="1700"/>
        <v>#DIV/0!</v>
      </c>
      <c r="CC559" s="124" t="e">
        <f t="shared" si="1701"/>
        <v>#DIV/0!</v>
      </c>
      <c r="CD559" s="125" t="e">
        <f t="shared" si="1702"/>
        <v>#DIV/0!</v>
      </c>
      <c r="CE559" s="126" t="e">
        <f t="shared" si="1703"/>
        <v>#DIV/0!</v>
      </c>
      <c r="CF559" s="123" t="e">
        <f t="shared" si="1704"/>
        <v>#DIV/0!</v>
      </c>
      <c r="CG559" s="124" t="e">
        <f t="shared" si="1705"/>
        <v>#DIV/0!</v>
      </c>
      <c r="CH559" s="125" t="e">
        <f t="shared" si="1706"/>
        <v>#DIV/0!</v>
      </c>
      <c r="CI559" s="123" t="e">
        <f t="shared" si="1707"/>
        <v>#DIV/0!</v>
      </c>
      <c r="CJ559" s="129">
        <f t="shared" ref="CJ559" si="1762">AB559/AB560</f>
        <v>0</v>
      </c>
      <c r="CK559" s="130">
        <f t="shared" ref="CK559" si="1763">AC559/AC560</f>
        <v>0</v>
      </c>
    </row>
    <row r="560" spans="1:89" ht="14.4" thickTop="1" thickBot="1" x14ac:dyDescent="0.3">
      <c r="A560" s="251" t="s">
        <v>13</v>
      </c>
      <c r="B560" s="14">
        <f t="shared" ref="B560:AA560" si="1764">SUM(B537:B559)</f>
        <v>43208</v>
      </c>
      <c r="C560" s="1">
        <f t="shared" si="1764"/>
        <v>41870</v>
      </c>
      <c r="D560" s="14">
        <f t="shared" si="1764"/>
        <v>21467</v>
      </c>
      <c r="E560" s="1">
        <f t="shared" si="1764"/>
        <v>19088</v>
      </c>
      <c r="F560" s="14">
        <f t="shared" si="1764"/>
        <v>31027</v>
      </c>
      <c r="G560" s="1">
        <f t="shared" si="1764"/>
        <v>30246</v>
      </c>
      <c r="H560" s="14">
        <f t="shared" si="1764"/>
        <v>50274</v>
      </c>
      <c r="I560" s="1">
        <f t="shared" si="1764"/>
        <v>57635</v>
      </c>
      <c r="J560" s="14">
        <f t="shared" si="1764"/>
        <v>8808</v>
      </c>
      <c r="K560" s="1">
        <f t="shared" si="1764"/>
        <v>8730</v>
      </c>
      <c r="L560" s="14">
        <f t="shared" si="1764"/>
        <v>29915</v>
      </c>
      <c r="M560" s="1">
        <f t="shared" si="1764"/>
        <v>32518</v>
      </c>
      <c r="N560" s="14">
        <f t="shared" si="1764"/>
        <v>50587</v>
      </c>
      <c r="O560" s="1">
        <f t="shared" si="1764"/>
        <v>49092</v>
      </c>
      <c r="P560" s="14">
        <f t="shared" si="1764"/>
        <v>30701</v>
      </c>
      <c r="Q560" s="1">
        <f t="shared" si="1764"/>
        <v>29011</v>
      </c>
      <c r="R560" s="14">
        <f t="shared" si="1764"/>
        <v>36465</v>
      </c>
      <c r="S560" s="1">
        <f t="shared" si="1764"/>
        <v>35145</v>
      </c>
      <c r="T560" s="14">
        <f t="shared" si="1764"/>
        <v>11494</v>
      </c>
      <c r="U560" s="1">
        <f t="shared" si="1764"/>
        <v>11205</v>
      </c>
      <c r="V560" s="14">
        <f t="shared" si="1764"/>
        <v>34222</v>
      </c>
      <c r="W560" s="1">
        <f t="shared" si="1764"/>
        <v>41029</v>
      </c>
      <c r="X560" s="14">
        <f t="shared" si="1764"/>
        <v>28409</v>
      </c>
      <c r="Y560" s="1">
        <f t="shared" si="1764"/>
        <v>16343</v>
      </c>
      <c r="Z560" s="14">
        <f t="shared" si="1764"/>
        <v>59601</v>
      </c>
      <c r="AA560" s="1">
        <f t="shared" si="1764"/>
        <v>63149</v>
      </c>
      <c r="AB560" s="166">
        <f t="shared" ref="AB560:AC560" si="1765">SUM(AB536:AB559)</f>
        <v>436178</v>
      </c>
      <c r="AC560" s="167">
        <f t="shared" si="1765"/>
        <v>435061</v>
      </c>
      <c r="BI560" s="251" t="s">
        <v>13</v>
      </c>
      <c r="BJ560" s="147" t="e">
        <f>SUM(BJ536:BJ559)</f>
        <v>#DIV/0!</v>
      </c>
      <c r="BK560" s="148" t="e">
        <f t="shared" ref="BK560:CK560" si="1766">SUM(BK536:BK559)</f>
        <v>#DIV/0!</v>
      </c>
      <c r="BL560" s="147" t="e">
        <f t="shared" si="1766"/>
        <v>#DIV/0!</v>
      </c>
      <c r="BM560" s="148" t="e">
        <f t="shared" si="1766"/>
        <v>#DIV/0!</v>
      </c>
      <c r="BN560" s="147" t="e">
        <f t="shared" si="1766"/>
        <v>#DIV/0!</v>
      </c>
      <c r="BO560" s="148" t="e">
        <f t="shared" si="1766"/>
        <v>#DIV/0!</v>
      </c>
      <c r="BP560" s="147" t="e">
        <f t="shared" si="1766"/>
        <v>#DIV/0!</v>
      </c>
      <c r="BQ560" s="148" t="e">
        <f t="shared" si="1766"/>
        <v>#DIV/0!</v>
      </c>
      <c r="BR560" s="147" t="e">
        <f t="shared" si="1766"/>
        <v>#DIV/0!</v>
      </c>
      <c r="BS560" s="148" t="e">
        <f t="shared" si="1766"/>
        <v>#DIV/0!</v>
      </c>
      <c r="BT560" s="147" t="e">
        <f t="shared" si="1766"/>
        <v>#DIV/0!</v>
      </c>
      <c r="BU560" s="148" t="e">
        <f t="shared" si="1766"/>
        <v>#DIV/0!</v>
      </c>
      <c r="BV560" s="147" t="e">
        <f t="shared" si="1766"/>
        <v>#DIV/0!</v>
      </c>
      <c r="BW560" s="148" t="e">
        <f t="shared" si="1766"/>
        <v>#DIV/0!</v>
      </c>
      <c r="BX560" s="147" t="e">
        <f t="shared" si="1766"/>
        <v>#DIV/0!</v>
      </c>
      <c r="BY560" s="148" t="e">
        <f t="shared" si="1766"/>
        <v>#DIV/0!</v>
      </c>
      <c r="BZ560" s="147" t="e">
        <f t="shared" si="1766"/>
        <v>#DIV/0!</v>
      </c>
      <c r="CA560" s="148" t="e">
        <f t="shared" si="1766"/>
        <v>#DIV/0!</v>
      </c>
      <c r="CB560" s="147" t="e">
        <f t="shared" si="1766"/>
        <v>#DIV/0!</v>
      </c>
      <c r="CC560" s="148" t="e">
        <f t="shared" si="1766"/>
        <v>#DIV/0!</v>
      </c>
      <c r="CD560" s="147" t="e">
        <f t="shared" si="1766"/>
        <v>#DIV/0!</v>
      </c>
      <c r="CE560" s="148" t="e">
        <f t="shared" si="1766"/>
        <v>#DIV/0!</v>
      </c>
      <c r="CF560" s="147" t="e">
        <f t="shared" si="1766"/>
        <v>#DIV/0!</v>
      </c>
      <c r="CG560" s="148" t="e">
        <f t="shared" si="1766"/>
        <v>#DIV/0!</v>
      </c>
      <c r="CH560" s="147" t="e">
        <f t="shared" si="1766"/>
        <v>#DIV/0!</v>
      </c>
      <c r="CI560" s="148" t="e">
        <f t="shared" si="1766"/>
        <v>#DIV/0!</v>
      </c>
      <c r="CJ560" s="147">
        <f t="shared" si="1766"/>
        <v>1</v>
      </c>
      <c r="CK560" s="148">
        <f t="shared" si="1766"/>
        <v>0.99999999999999989</v>
      </c>
    </row>
    <row r="561" spans="1:89" ht="13.8" thickTop="1" x14ac:dyDescent="0.25">
      <c r="A561" s="178"/>
    </row>
    <row r="563" spans="1:89" x14ac:dyDescent="0.25">
      <c r="A563" s="305">
        <f>+A532+1</f>
        <v>45157</v>
      </c>
      <c r="B563" s="305"/>
      <c r="C563" s="305"/>
      <c r="D563" s="305"/>
      <c r="BI563" s="304">
        <f>+BI501+2</f>
        <v>45157</v>
      </c>
      <c r="BJ563" s="304"/>
      <c r="BK563" s="304"/>
      <c r="BL563" s="304"/>
    </row>
    <row r="564" spans="1:89" ht="13.8" thickBot="1" x14ac:dyDescent="0.3">
      <c r="AE564" t="s">
        <v>84</v>
      </c>
    </row>
    <row r="565" spans="1:89" ht="14.4" thickTop="1" thickBot="1" x14ac:dyDescent="0.3">
      <c r="A565" s="296" t="s">
        <v>0</v>
      </c>
      <c r="B565" s="298" t="s">
        <v>1</v>
      </c>
      <c r="C565" s="299"/>
      <c r="D565" s="298" t="s">
        <v>2</v>
      </c>
      <c r="E565" s="299"/>
      <c r="F565" s="298" t="s">
        <v>3</v>
      </c>
      <c r="G565" s="299"/>
      <c r="H565" s="298" t="s">
        <v>4</v>
      </c>
      <c r="I565" s="299"/>
      <c r="J565" s="298" t="s">
        <v>5</v>
      </c>
      <c r="K565" s="299"/>
      <c r="L565" s="298" t="s">
        <v>6</v>
      </c>
      <c r="M565" s="299"/>
      <c r="N565" s="298" t="s">
        <v>7</v>
      </c>
      <c r="O565" s="299"/>
      <c r="P565" s="298" t="s">
        <v>8</v>
      </c>
      <c r="Q565" s="299"/>
      <c r="R565" s="298" t="s">
        <v>9</v>
      </c>
      <c r="S565" s="299"/>
      <c r="T565" s="298" t="s">
        <v>10</v>
      </c>
      <c r="U565" s="299"/>
      <c r="V565" s="298" t="s">
        <v>11</v>
      </c>
      <c r="W565" s="299"/>
      <c r="X565" s="298" t="s">
        <v>12</v>
      </c>
      <c r="Y565" s="299"/>
      <c r="Z565" s="300" t="s">
        <v>40</v>
      </c>
      <c r="AA565" s="301"/>
      <c r="AB565" s="302" t="s">
        <v>41</v>
      </c>
      <c r="AC565" s="303"/>
      <c r="AE565" s="296" t="s">
        <v>0</v>
      </c>
      <c r="AF565" s="298" t="s">
        <v>1</v>
      </c>
      <c r="AG565" s="299"/>
      <c r="AH565" s="298" t="s">
        <v>2</v>
      </c>
      <c r="AI565" s="299"/>
      <c r="AJ565" s="298" t="s">
        <v>3</v>
      </c>
      <c r="AK565" s="299"/>
      <c r="AL565" s="298" t="s">
        <v>4</v>
      </c>
      <c r="AM565" s="299"/>
      <c r="AN565" s="298" t="s">
        <v>5</v>
      </c>
      <c r="AO565" s="299"/>
      <c r="AP565" s="298" t="s">
        <v>6</v>
      </c>
      <c r="AQ565" s="299"/>
      <c r="AR565" s="298" t="s">
        <v>7</v>
      </c>
      <c r="AS565" s="299"/>
      <c r="AT565" s="298" t="s">
        <v>8</v>
      </c>
      <c r="AU565" s="299"/>
      <c r="AV565" s="298" t="s">
        <v>9</v>
      </c>
      <c r="AW565" s="299"/>
      <c r="AX565" s="298" t="s">
        <v>10</v>
      </c>
      <c r="AY565" s="299"/>
      <c r="AZ565" s="298" t="s">
        <v>11</v>
      </c>
      <c r="BA565" s="299"/>
      <c r="BB565" s="298" t="s">
        <v>12</v>
      </c>
      <c r="BC565" s="299"/>
      <c r="BD565" s="300" t="s">
        <v>40</v>
      </c>
      <c r="BE565" s="301"/>
      <c r="BF565" s="302" t="s">
        <v>41</v>
      </c>
      <c r="BG565" s="303"/>
      <c r="BI565" s="296" t="s">
        <v>0</v>
      </c>
      <c r="BJ565" s="298" t="s">
        <v>1</v>
      </c>
      <c r="BK565" s="299"/>
      <c r="BL565" s="298" t="s">
        <v>2</v>
      </c>
      <c r="BM565" s="299"/>
      <c r="BN565" s="298" t="s">
        <v>3</v>
      </c>
      <c r="BO565" s="299"/>
      <c r="BP565" s="298" t="s">
        <v>4</v>
      </c>
      <c r="BQ565" s="299"/>
      <c r="BR565" s="298" t="s">
        <v>5</v>
      </c>
      <c r="BS565" s="299"/>
      <c r="BT565" s="298" t="s">
        <v>6</v>
      </c>
      <c r="BU565" s="299"/>
      <c r="BV565" s="298" t="s">
        <v>7</v>
      </c>
      <c r="BW565" s="299"/>
      <c r="BX565" s="298" t="s">
        <v>8</v>
      </c>
      <c r="BY565" s="299"/>
      <c r="BZ565" s="298" t="s">
        <v>9</v>
      </c>
      <c r="CA565" s="299"/>
      <c r="CB565" s="298" t="s">
        <v>10</v>
      </c>
      <c r="CC565" s="299"/>
      <c r="CD565" s="298" t="s">
        <v>11</v>
      </c>
      <c r="CE565" s="299"/>
      <c r="CF565" s="298" t="s">
        <v>12</v>
      </c>
      <c r="CG565" s="299"/>
      <c r="CH565" s="300" t="s">
        <v>40</v>
      </c>
      <c r="CI565" s="301"/>
      <c r="CJ565" s="298" t="s">
        <v>41</v>
      </c>
      <c r="CK565" s="299"/>
    </row>
    <row r="566" spans="1:89" ht="15" thickTop="1" thickBot="1" x14ac:dyDescent="0.35">
      <c r="A566" s="297"/>
      <c r="B566" s="111" t="s">
        <v>14</v>
      </c>
      <c r="C566" s="112" t="s">
        <v>15</v>
      </c>
      <c r="D566" s="113" t="s">
        <v>14</v>
      </c>
      <c r="E566" s="114" t="s">
        <v>15</v>
      </c>
      <c r="F566" s="111" t="s">
        <v>14</v>
      </c>
      <c r="G566" s="112" t="s">
        <v>15</v>
      </c>
      <c r="H566" s="113" t="s">
        <v>14</v>
      </c>
      <c r="I566" s="114" t="s">
        <v>15</v>
      </c>
      <c r="J566" s="111" t="s">
        <v>14</v>
      </c>
      <c r="K566" s="112" t="s">
        <v>15</v>
      </c>
      <c r="L566" s="113" t="s">
        <v>14</v>
      </c>
      <c r="M566" s="111" t="s">
        <v>15</v>
      </c>
      <c r="N566" s="115" t="s">
        <v>14</v>
      </c>
      <c r="O566" s="116" t="s">
        <v>15</v>
      </c>
      <c r="P566" s="111" t="s">
        <v>14</v>
      </c>
      <c r="Q566" s="112" t="s">
        <v>15</v>
      </c>
      <c r="R566" s="113" t="s">
        <v>14</v>
      </c>
      <c r="S566" s="114" t="s">
        <v>15</v>
      </c>
      <c r="T566" s="111" t="s">
        <v>14</v>
      </c>
      <c r="U566" s="112" t="s">
        <v>15</v>
      </c>
      <c r="V566" s="113" t="s">
        <v>14</v>
      </c>
      <c r="W566" s="114" t="s">
        <v>15</v>
      </c>
      <c r="X566" s="111" t="s">
        <v>14</v>
      </c>
      <c r="Y566" s="112" t="s">
        <v>15</v>
      </c>
      <c r="Z566" s="26" t="s">
        <v>14</v>
      </c>
      <c r="AA566" s="117" t="s">
        <v>15</v>
      </c>
      <c r="AB566" s="168" t="s">
        <v>14</v>
      </c>
      <c r="AC566" s="169" t="s">
        <v>15</v>
      </c>
      <c r="AE566" s="297"/>
      <c r="AF566" s="111" t="s">
        <v>14</v>
      </c>
      <c r="AG566" s="112" t="s">
        <v>15</v>
      </c>
      <c r="AH566" s="113" t="s">
        <v>14</v>
      </c>
      <c r="AI566" s="114" t="s">
        <v>15</v>
      </c>
      <c r="AJ566" s="111" t="s">
        <v>14</v>
      </c>
      <c r="AK566" s="112" t="s">
        <v>15</v>
      </c>
      <c r="AL566" s="113" t="s">
        <v>14</v>
      </c>
      <c r="AM566" s="114" t="s">
        <v>15</v>
      </c>
      <c r="AN566" s="111" t="s">
        <v>14</v>
      </c>
      <c r="AO566" s="112" t="s">
        <v>15</v>
      </c>
      <c r="AP566" s="113" t="s">
        <v>14</v>
      </c>
      <c r="AQ566" s="111" t="s">
        <v>15</v>
      </c>
      <c r="AR566" s="115" t="s">
        <v>14</v>
      </c>
      <c r="AS566" s="116" t="s">
        <v>15</v>
      </c>
      <c r="AT566" s="111" t="s">
        <v>14</v>
      </c>
      <c r="AU566" s="112" t="s">
        <v>15</v>
      </c>
      <c r="AV566" s="113" t="s">
        <v>14</v>
      </c>
      <c r="AW566" s="114" t="s">
        <v>15</v>
      </c>
      <c r="AX566" s="111" t="s">
        <v>14</v>
      </c>
      <c r="AY566" s="112" t="s">
        <v>15</v>
      </c>
      <c r="AZ566" s="113" t="s">
        <v>14</v>
      </c>
      <c r="BA566" s="114" t="s">
        <v>15</v>
      </c>
      <c r="BB566" s="111" t="s">
        <v>14</v>
      </c>
      <c r="BC566" s="112" t="s">
        <v>15</v>
      </c>
      <c r="BD566" s="26" t="s">
        <v>14</v>
      </c>
      <c r="BE566" s="117" t="s">
        <v>15</v>
      </c>
      <c r="BF566" s="168" t="s">
        <v>14</v>
      </c>
      <c r="BG566" s="169" t="s">
        <v>15</v>
      </c>
      <c r="BI566" s="297"/>
      <c r="BJ566" s="111" t="s">
        <v>14</v>
      </c>
      <c r="BK566" s="112" t="s">
        <v>15</v>
      </c>
      <c r="BL566" s="113" t="s">
        <v>14</v>
      </c>
      <c r="BM566" s="114" t="s">
        <v>15</v>
      </c>
      <c r="BN566" s="111" t="s">
        <v>14</v>
      </c>
      <c r="BO566" s="112" t="s">
        <v>15</v>
      </c>
      <c r="BP566" s="113" t="s">
        <v>14</v>
      </c>
      <c r="BQ566" s="114" t="s">
        <v>15</v>
      </c>
      <c r="BR566" s="111" t="s">
        <v>14</v>
      </c>
      <c r="BS566" s="112" t="s">
        <v>15</v>
      </c>
      <c r="BT566" s="113" t="s">
        <v>14</v>
      </c>
      <c r="BU566" s="111" t="s">
        <v>15</v>
      </c>
      <c r="BV566" s="115" t="s">
        <v>14</v>
      </c>
      <c r="BW566" s="116" t="s">
        <v>15</v>
      </c>
      <c r="BX566" s="111" t="s">
        <v>14</v>
      </c>
      <c r="BY566" s="112" t="s">
        <v>15</v>
      </c>
      <c r="BZ566" s="113" t="s">
        <v>14</v>
      </c>
      <c r="CA566" s="114" t="s">
        <v>15</v>
      </c>
      <c r="CB566" s="111" t="s">
        <v>14</v>
      </c>
      <c r="CC566" s="112" t="s">
        <v>15</v>
      </c>
      <c r="CD566" s="113" t="s">
        <v>14</v>
      </c>
      <c r="CE566" s="114" t="s">
        <v>15</v>
      </c>
      <c r="CF566" s="111" t="s">
        <v>14</v>
      </c>
      <c r="CG566" s="112" t="s">
        <v>15</v>
      </c>
      <c r="CH566" s="26" t="s">
        <v>14</v>
      </c>
      <c r="CI566" s="117" t="s">
        <v>15</v>
      </c>
      <c r="CJ566" s="115" t="s">
        <v>14</v>
      </c>
      <c r="CK566" s="116" t="s">
        <v>15</v>
      </c>
    </row>
    <row r="567" spans="1:89" ht="13.8" thickTop="1" x14ac:dyDescent="0.25">
      <c r="A567" s="119" t="s">
        <v>16</v>
      </c>
      <c r="B567" s="120"/>
      <c r="C567" s="177"/>
      <c r="D567" s="121"/>
      <c r="E567" s="172"/>
      <c r="F567" s="120"/>
      <c r="G567" s="122"/>
      <c r="H567" s="121"/>
      <c r="I567" s="172"/>
      <c r="J567" s="120"/>
      <c r="K567" s="122"/>
      <c r="L567" s="121"/>
      <c r="M567" s="120"/>
      <c r="N567" s="171"/>
      <c r="O567" s="173"/>
      <c r="P567" s="120"/>
      <c r="Q567" s="122"/>
      <c r="R567" s="121"/>
      <c r="S567" s="172"/>
      <c r="T567" s="120"/>
      <c r="U567" s="122"/>
      <c r="V567" s="121"/>
      <c r="W567" s="172"/>
      <c r="X567" s="120"/>
      <c r="Y567" s="122"/>
      <c r="Z567" s="21"/>
      <c r="AA567" s="176"/>
      <c r="AB567" s="162">
        <f t="shared" ref="AB567:AB590" si="1767">B567+D567+F567+H567+J567+L567+N567+P567+R567+T567+V567+X567+Z567</f>
        <v>0</v>
      </c>
      <c r="AC567" s="163">
        <f>C567+E567+G567+I567+K567+M567+O567+Q567+S567+U567+W567+Y567+AA567</f>
        <v>0</v>
      </c>
      <c r="AD567" s="216"/>
      <c r="AE567" s="254" t="str">
        <f>$AE$9</f>
        <v>07:00 - 07:59</v>
      </c>
      <c r="AF567" s="120">
        <f t="shared" ref="AF567:AO569" si="1768">SUMIF($A$9:$A$32,$AE567,B$567:B$590)</f>
        <v>2136</v>
      </c>
      <c r="AG567" s="177">
        <f t="shared" si="1768"/>
        <v>1641</v>
      </c>
      <c r="AH567" s="121">
        <f t="shared" si="1768"/>
        <v>1020</v>
      </c>
      <c r="AI567" s="172">
        <f t="shared" si="1768"/>
        <v>812</v>
      </c>
      <c r="AJ567" s="120">
        <f t="shared" si="1768"/>
        <v>2162</v>
      </c>
      <c r="AK567" s="122">
        <f t="shared" si="1768"/>
        <v>1282</v>
      </c>
      <c r="AL567" s="121">
        <f t="shared" si="1768"/>
        <v>2572</v>
      </c>
      <c r="AM567" s="172">
        <f t="shared" si="1768"/>
        <v>2442</v>
      </c>
      <c r="AN567" s="120">
        <f t="shared" si="1768"/>
        <v>193</v>
      </c>
      <c r="AO567" s="122">
        <f t="shared" si="1768"/>
        <v>748</v>
      </c>
      <c r="AP567" s="121">
        <f t="shared" ref="AP567:AY569" si="1769">SUMIF($A$9:$A$32,$AE567,L$567:L$590)</f>
        <v>934</v>
      </c>
      <c r="AQ567" s="120">
        <f t="shared" si="1769"/>
        <v>1745</v>
      </c>
      <c r="AR567" s="171">
        <f t="shared" si="1769"/>
        <v>2350</v>
      </c>
      <c r="AS567" s="173">
        <f t="shared" si="1769"/>
        <v>2697</v>
      </c>
      <c r="AT567" s="120">
        <f t="shared" si="1769"/>
        <v>1381</v>
      </c>
      <c r="AU567" s="122">
        <f t="shared" si="1769"/>
        <v>1436</v>
      </c>
      <c r="AV567" s="121">
        <f t="shared" si="1769"/>
        <v>2281</v>
      </c>
      <c r="AW567" s="172">
        <f t="shared" si="1769"/>
        <v>1540</v>
      </c>
      <c r="AX567" s="120">
        <f t="shared" si="1769"/>
        <v>341</v>
      </c>
      <c r="AY567" s="122">
        <f t="shared" si="1769"/>
        <v>792</v>
      </c>
      <c r="AZ567" s="121">
        <f t="shared" ref="AZ567:BE569" si="1770">SUMIF($A$9:$A$32,$AE567,V$567:V$590)</f>
        <v>1183</v>
      </c>
      <c r="BA567" s="172">
        <f t="shared" si="1770"/>
        <v>2006</v>
      </c>
      <c r="BB567" s="120">
        <f t="shared" si="1770"/>
        <v>1234</v>
      </c>
      <c r="BC567" s="122">
        <f t="shared" si="1770"/>
        <v>1144</v>
      </c>
      <c r="BD567" s="21">
        <f t="shared" si="1770"/>
        <v>2920</v>
      </c>
      <c r="BE567" s="176">
        <f t="shared" si="1770"/>
        <v>2972</v>
      </c>
      <c r="BF567" s="162">
        <f>AF567+AH567+AJ567+AL567+AN567+AP567+AR567+AT567+AV567+AX567+AZ567+BB567+BD567</f>
        <v>20707</v>
      </c>
      <c r="BG567" s="163">
        <f>AG567+AI567+AK567+AM567+AO567+AQ567+AS567+AU567+AW567+AY567+BA567+BC567+BE567</f>
        <v>21257</v>
      </c>
      <c r="BH567" s="216"/>
      <c r="BI567" s="119" t="s">
        <v>16</v>
      </c>
      <c r="BJ567" s="290" t="e">
        <f>B567/$AB567</f>
        <v>#DIV/0!</v>
      </c>
      <c r="BK567" s="124" t="e">
        <f>C567/$AC567</f>
        <v>#DIV/0!</v>
      </c>
      <c r="BL567" s="125" t="e">
        <f t="shared" ref="BL567:BL590" si="1771">D567/$AB567</f>
        <v>#DIV/0!</v>
      </c>
      <c r="BM567" s="126" t="e">
        <f t="shared" ref="BM567:BM590" si="1772">E567/$AC567</f>
        <v>#DIV/0!</v>
      </c>
      <c r="BN567" s="123" t="e">
        <f t="shared" ref="BN567:BN590" si="1773">F567/$AB567</f>
        <v>#DIV/0!</v>
      </c>
      <c r="BO567" s="124" t="e">
        <f t="shared" ref="BO567:BO590" si="1774">G567/$AC567</f>
        <v>#DIV/0!</v>
      </c>
      <c r="BP567" s="125" t="e">
        <f t="shared" ref="BP567:BP590" si="1775">H567/$AB567</f>
        <v>#DIV/0!</v>
      </c>
      <c r="BQ567" s="126" t="e">
        <f t="shared" ref="BQ567:BQ590" si="1776">I567/$AC567</f>
        <v>#DIV/0!</v>
      </c>
      <c r="BR567" s="123" t="e">
        <f t="shared" ref="BR567:BR590" si="1777">J567/$AB567</f>
        <v>#DIV/0!</v>
      </c>
      <c r="BS567" s="124" t="e">
        <f t="shared" ref="BS567:BS590" si="1778">K567/$AC567</f>
        <v>#DIV/0!</v>
      </c>
      <c r="BT567" s="125" t="e">
        <f t="shared" ref="BT567:BT590" si="1779">L567/$AB567</f>
        <v>#DIV/0!</v>
      </c>
      <c r="BU567" s="123" t="e">
        <f t="shared" ref="BU567:BU590" si="1780">M567/$AC567</f>
        <v>#DIV/0!</v>
      </c>
      <c r="BV567" s="127" t="e">
        <f t="shared" ref="BV567:BV590" si="1781">N567/$AB567</f>
        <v>#DIV/0!</v>
      </c>
      <c r="BW567" s="128" t="e">
        <f t="shared" ref="BW567:BW590" si="1782">O567/$AC567</f>
        <v>#DIV/0!</v>
      </c>
      <c r="BX567" s="123" t="e">
        <f t="shared" ref="BX567:BX590" si="1783">P567/$AB567</f>
        <v>#DIV/0!</v>
      </c>
      <c r="BY567" s="124" t="e">
        <f t="shared" ref="BY567:BY590" si="1784">Q567/$AC567</f>
        <v>#DIV/0!</v>
      </c>
      <c r="BZ567" s="125" t="e">
        <f t="shared" ref="BZ567:BZ590" si="1785">R567/$AB567</f>
        <v>#DIV/0!</v>
      </c>
      <c r="CA567" s="126" t="e">
        <f t="shared" ref="CA567:CA590" si="1786">S567/$AC567</f>
        <v>#DIV/0!</v>
      </c>
      <c r="CB567" s="123" t="e">
        <f t="shared" ref="CB567:CB590" si="1787">T567/$AB567</f>
        <v>#DIV/0!</v>
      </c>
      <c r="CC567" s="124" t="e">
        <f t="shared" ref="CC567:CC590" si="1788">U567/$AC567</f>
        <v>#DIV/0!</v>
      </c>
      <c r="CD567" s="125" t="e">
        <f t="shared" ref="CD567:CD590" si="1789">V567/$AB567</f>
        <v>#DIV/0!</v>
      </c>
      <c r="CE567" s="126" t="e">
        <f t="shared" ref="CE567:CE590" si="1790">W567/$AC567</f>
        <v>#DIV/0!</v>
      </c>
      <c r="CF567" s="123" t="e">
        <f t="shared" ref="CF567:CF590" si="1791">X567/$AB567</f>
        <v>#DIV/0!</v>
      </c>
      <c r="CG567" s="124" t="e">
        <f t="shared" ref="CG567:CG590" si="1792">Y567/$AC567</f>
        <v>#DIV/0!</v>
      </c>
      <c r="CH567" s="123" t="e">
        <f t="shared" ref="CH567:CH590" si="1793">Z567/$AB567</f>
        <v>#DIV/0!</v>
      </c>
      <c r="CI567" s="124" t="e">
        <f t="shared" ref="CI567:CI590" si="1794">AA567/$AC567</f>
        <v>#DIV/0!</v>
      </c>
      <c r="CJ567" s="129">
        <f t="shared" ref="CJ567" si="1795">AB567/AB591</f>
        <v>0</v>
      </c>
      <c r="CK567" s="130">
        <f t="shared" ref="CK567" si="1796">AC567/AC591</f>
        <v>0</v>
      </c>
    </row>
    <row r="568" spans="1:89" x14ac:dyDescent="0.25">
      <c r="A568" s="131" t="s">
        <v>17</v>
      </c>
      <c r="B568" s="180">
        <v>240</v>
      </c>
      <c r="C568" s="181">
        <v>0</v>
      </c>
      <c r="D568" s="182">
        <v>258</v>
      </c>
      <c r="E568" s="183">
        <v>2</v>
      </c>
      <c r="F568" s="180">
        <v>402</v>
      </c>
      <c r="G568" s="184">
        <v>5</v>
      </c>
      <c r="H568" s="182">
        <v>343</v>
      </c>
      <c r="I568" s="183">
        <v>29</v>
      </c>
      <c r="J568" s="180">
        <v>9</v>
      </c>
      <c r="K568" s="184">
        <v>40</v>
      </c>
      <c r="L568" s="182">
        <v>33</v>
      </c>
      <c r="M568" s="180">
        <v>58</v>
      </c>
      <c r="N568" s="185">
        <v>150</v>
      </c>
      <c r="O568" s="186">
        <v>106</v>
      </c>
      <c r="P568" s="180">
        <v>86</v>
      </c>
      <c r="Q568" s="184">
        <v>41</v>
      </c>
      <c r="R568" s="182">
        <v>40</v>
      </c>
      <c r="S568" s="183">
        <v>77</v>
      </c>
      <c r="T568" s="180">
        <v>2</v>
      </c>
      <c r="U568" s="184">
        <v>31</v>
      </c>
      <c r="V568" s="182">
        <v>14</v>
      </c>
      <c r="W568" s="183">
        <v>16</v>
      </c>
      <c r="X568" s="180">
        <v>1</v>
      </c>
      <c r="Y568" s="184">
        <v>0</v>
      </c>
      <c r="Z568" s="182">
        <v>0</v>
      </c>
      <c r="AA568" s="180">
        <v>0</v>
      </c>
      <c r="AB568" s="162">
        <f t="shared" si="1767"/>
        <v>1578</v>
      </c>
      <c r="AC568" s="165">
        <f t="shared" ref="AC568:AC590" si="1797">SUM(C568,E568,G568,I568,K568,M568,O568,Q568,S568,U568,W568,Y568,AA568)</f>
        <v>405</v>
      </c>
      <c r="AE568" s="256" t="str">
        <f>$AE$10</f>
        <v>08:00 - 08:59</v>
      </c>
      <c r="AF568" s="120">
        <f t="shared" si="1768"/>
        <v>2168</v>
      </c>
      <c r="AG568" s="181">
        <f t="shared" si="1768"/>
        <v>1394</v>
      </c>
      <c r="AH568" s="182">
        <f t="shared" si="1768"/>
        <v>913</v>
      </c>
      <c r="AI568" s="183">
        <f t="shared" si="1768"/>
        <v>611</v>
      </c>
      <c r="AJ568" s="180">
        <f t="shared" si="1768"/>
        <v>1849</v>
      </c>
      <c r="AK568" s="184">
        <f t="shared" si="1768"/>
        <v>949</v>
      </c>
      <c r="AL568" s="182">
        <f t="shared" si="1768"/>
        <v>2607</v>
      </c>
      <c r="AM568" s="183">
        <f t="shared" si="1768"/>
        <v>2148</v>
      </c>
      <c r="AN568" s="180">
        <f t="shared" si="1768"/>
        <v>172</v>
      </c>
      <c r="AO568" s="184">
        <f t="shared" si="1768"/>
        <v>574</v>
      </c>
      <c r="AP568" s="182">
        <f t="shared" si="1769"/>
        <v>813</v>
      </c>
      <c r="AQ568" s="180">
        <f t="shared" si="1769"/>
        <v>1688</v>
      </c>
      <c r="AR568" s="185">
        <f t="shared" si="1769"/>
        <v>2114</v>
      </c>
      <c r="AS568" s="186">
        <f t="shared" si="1769"/>
        <v>2613</v>
      </c>
      <c r="AT568" s="180">
        <f t="shared" si="1769"/>
        <v>1200</v>
      </c>
      <c r="AU568" s="184">
        <f t="shared" si="1769"/>
        <v>1199</v>
      </c>
      <c r="AV568" s="182">
        <f t="shared" si="1769"/>
        <v>2031</v>
      </c>
      <c r="AW568" s="183">
        <f t="shared" si="1769"/>
        <v>1353</v>
      </c>
      <c r="AX568" s="180">
        <f t="shared" si="1769"/>
        <v>252</v>
      </c>
      <c r="AY568" s="184">
        <f t="shared" si="1769"/>
        <v>574</v>
      </c>
      <c r="AZ568" s="182">
        <f t="shared" si="1770"/>
        <v>994</v>
      </c>
      <c r="BA568" s="183">
        <f t="shared" si="1770"/>
        <v>2057</v>
      </c>
      <c r="BB568" s="180">
        <f t="shared" si="1770"/>
        <v>1131</v>
      </c>
      <c r="BC568" s="184">
        <f t="shared" si="1770"/>
        <v>845</v>
      </c>
      <c r="BD568" s="182">
        <f t="shared" si="1770"/>
        <v>2824</v>
      </c>
      <c r="BE568" s="180">
        <f t="shared" si="1770"/>
        <v>2527</v>
      </c>
      <c r="BF568" s="164">
        <f>SUM(AF568,AH568,AJ568,AL568,AN568,AP568,AR568,AT568,AV568,AX568,AZ568,BB568,BD568)</f>
        <v>19068</v>
      </c>
      <c r="BG568" s="165">
        <f>SUM(AG568,AI568,AK568,AM568,AO568,AQ568,AS568,AU568,AW568,AY568,BA568,BC568,BE568)</f>
        <v>18532</v>
      </c>
      <c r="BI568" s="131" t="s">
        <v>17</v>
      </c>
      <c r="BJ568" s="123">
        <f t="shared" ref="BJ568:BJ590" si="1798">B568/$AB568</f>
        <v>0.15209125475285171</v>
      </c>
      <c r="BK568" s="124">
        <f t="shared" ref="BK568:BK590" si="1799">C568/$AC568</f>
        <v>0</v>
      </c>
      <c r="BL568" s="125">
        <f t="shared" si="1771"/>
        <v>0.1634980988593156</v>
      </c>
      <c r="BM568" s="126">
        <f t="shared" si="1772"/>
        <v>4.9382716049382715E-3</v>
      </c>
      <c r="BN568" s="123">
        <f t="shared" si="1773"/>
        <v>0.25475285171102663</v>
      </c>
      <c r="BO568" s="124">
        <f t="shared" si="1774"/>
        <v>1.2345679012345678E-2</v>
      </c>
      <c r="BP568" s="125">
        <f t="shared" si="1775"/>
        <v>0.21736375158428389</v>
      </c>
      <c r="BQ568" s="126">
        <f t="shared" si="1776"/>
        <v>7.160493827160494E-2</v>
      </c>
      <c r="BR568" s="123">
        <f t="shared" si="1777"/>
        <v>5.7034220532319393E-3</v>
      </c>
      <c r="BS568" s="124">
        <f t="shared" si="1778"/>
        <v>9.8765432098765427E-2</v>
      </c>
      <c r="BT568" s="125">
        <f t="shared" si="1779"/>
        <v>2.0912547528517109E-2</v>
      </c>
      <c r="BU568" s="123">
        <f t="shared" si="1780"/>
        <v>0.14320987654320988</v>
      </c>
      <c r="BV568" s="127">
        <f t="shared" si="1781"/>
        <v>9.5057034220532313E-2</v>
      </c>
      <c r="BW568" s="128">
        <f t="shared" si="1782"/>
        <v>0.2617283950617284</v>
      </c>
      <c r="BX568" s="123">
        <f t="shared" si="1783"/>
        <v>5.4499366286438533E-2</v>
      </c>
      <c r="BY568" s="124">
        <f t="shared" si="1784"/>
        <v>0.10123456790123457</v>
      </c>
      <c r="BZ568" s="125">
        <f t="shared" si="1785"/>
        <v>2.5348542458808618E-2</v>
      </c>
      <c r="CA568" s="126">
        <f t="shared" si="1786"/>
        <v>0.19012345679012346</v>
      </c>
      <c r="CB568" s="123">
        <f t="shared" si="1787"/>
        <v>1.2674271229404308E-3</v>
      </c>
      <c r="CC568" s="124">
        <f t="shared" si="1788"/>
        <v>7.6543209876543214E-2</v>
      </c>
      <c r="CD568" s="125">
        <f t="shared" si="1789"/>
        <v>8.8719898605830166E-3</v>
      </c>
      <c r="CE568" s="126">
        <f t="shared" si="1790"/>
        <v>3.9506172839506172E-2</v>
      </c>
      <c r="CF568" s="123">
        <f t="shared" si="1791"/>
        <v>6.3371356147021542E-4</v>
      </c>
      <c r="CG568" s="124">
        <f t="shared" si="1792"/>
        <v>0</v>
      </c>
      <c r="CH568" s="125">
        <f t="shared" si="1793"/>
        <v>0</v>
      </c>
      <c r="CI568" s="123">
        <f t="shared" si="1794"/>
        <v>0</v>
      </c>
      <c r="CJ568" s="129">
        <f t="shared" ref="CJ568" si="1800">AB568/AB591</f>
        <v>4.6889067834634318E-3</v>
      </c>
      <c r="CK568" s="130">
        <f t="shared" ref="CK568" si="1801">AC568/AC591</f>
        <v>1.2077114613308682E-3</v>
      </c>
    </row>
    <row r="569" spans="1:89" ht="13.8" thickBot="1" x14ac:dyDescent="0.3">
      <c r="A569" s="139" t="s">
        <v>18</v>
      </c>
      <c r="B569" s="187">
        <v>1253</v>
      </c>
      <c r="C569" s="188">
        <v>561</v>
      </c>
      <c r="D569" s="189">
        <v>986</v>
      </c>
      <c r="E569" s="190">
        <v>254</v>
      </c>
      <c r="F569" s="187">
        <v>1814</v>
      </c>
      <c r="G569" s="191">
        <v>517</v>
      </c>
      <c r="H569" s="189">
        <v>1800</v>
      </c>
      <c r="I569" s="190">
        <v>926</v>
      </c>
      <c r="J569" s="187">
        <v>80</v>
      </c>
      <c r="K569" s="191">
        <v>270</v>
      </c>
      <c r="L569" s="189">
        <v>520</v>
      </c>
      <c r="M569" s="187">
        <v>751</v>
      </c>
      <c r="N569" s="192">
        <v>1528</v>
      </c>
      <c r="O569" s="193">
        <v>1446</v>
      </c>
      <c r="P569" s="187">
        <v>971</v>
      </c>
      <c r="Q569" s="191">
        <v>759</v>
      </c>
      <c r="R569" s="189">
        <v>1212</v>
      </c>
      <c r="S569" s="190">
        <v>877</v>
      </c>
      <c r="T569" s="187">
        <v>147</v>
      </c>
      <c r="U569" s="191">
        <v>404</v>
      </c>
      <c r="V569" s="189">
        <v>703</v>
      </c>
      <c r="W569" s="190">
        <v>968</v>
      </c>
      <c r="X569" s="187">
        <v>667</v>
      </c>
      <c r="Y569" s="191">
        <v>564</v>
      </c>
      <c r="Z569" s="189">
        <v>1878</v>
      </c>
      <c r="AA569" s="187">
        <v>1543</v>
      </c>
      <c r="AB569" s="162">
        <f t="shared" si="1767"/>
        <v>13559</v>
      </c>
      <c r="AC569" s="165">
        <f t="shared" si="1797"/>
        <v>9840</v>
      </c>
      <c r="AE569" s="254">
        <f>$AE$11</f>
        <v>0</v>
      </c>
      <c r="AF569" s="120">
        <f t="shared" si="1768"/>
        <v>0</v>
      </c>
      <c r="AG569" s="188">
        <f t="shared" si="1768"/>
        <v>0</v>
      </c>
      <c r="AH569" s="189">
        <f t="shared" si="1768"/>
        <v>0</v>
      </c>
      <c r="AI569" s="190">
        <f t="shared" si="1768"/>
        <v>0</v>
      </c>
      <c r="AJ569" s="187">
        <f t="shared" si="1768"/>
        <v>0</v>
      </c>
      <c r="AK569" s="191">
        <f t="shared" si="1768"/>
        <v>0</v>
      </c>
      <c r="AL569" s="189">
        <f t="shared" si="1768"/>
        <v>0</v>
      </c>
      <c r="AM569" s="190">
        <f t="shared" si="1768"/>
        <v>0</v>
      </c>
      <c r="AN569" s="187">
        <f t="shared" si="1768"/>
        <v>0</v>
      </c>
      <c r="AO569" s="191">
        <f t="shared" si="1768"/>
        <v>0</v>
      </c>
      <c r="AP569" s="189">
        <f t="shared" si="1769"/>
        <v>0</v>
      </c>
      <c r="AQ569" s="187">
        <f t="shared" si="1769"/>
        <v>0</v>
      </c>
      <c r="AR569" s="192">
        <f t="shared" si="1769"/>
        <v>0</v>
      </c>
      <c r="AS569" s="193">
        <f t="shared" si="1769"/>
        <v>0</v>
      </c>
      <c r="AT569" s="187">
        <f t="shared" si="1769"/>
        <v>0</v>
      </c>
      <c r="AU569" s="191">
        <f t="shared" si="1769"/>
        <v>0</v>
      </c>
      <c r="AV569" s="189">
        <f t="shared" si="1769"/>
        <v>0</v>
      </c>
      <c r="AW569" s="190">
        <f t="shared" si="1769"/>
        <v>0</v>
      </c>
      <c r="AX569" s="187">
        <f t="shared" si="1769"/>
        <v>0</v>
      </c>
      <c r="AY569" s="191">
        <f t="shared" si="1769"/>
        <v>0</v>
      </c>
      <c r="AZ569" s="189">
        <f t="shared" si="1770"/>
        <v>0</v>
      </c>
      <c r="BA569" s="190">
        <f t="shared" si="1770"/>
        <v>0</v>
      </c>
      <c r="BB569" s="187">
        <f t="shared" si="1770"/>
        <v>0</v>
      </c>
      <c r="BC569" s="191">
        <f t="shared" si="1770"/>
        <v>0</v>
      </c>
      <c r="BD569" s="189">
        <f t="shared" si="1770"/>
        <v>0</v>
      </c>
      <c r="BE569" s="187">
        <f t="shared" si="1770"/>
        <v>0</v>
      </c>
      <c r="BF569" s="164">
        <f>SUM(AF569,AH569,AJ569,AL569,AN569,AP569,AR569,AT569,AV569,AX569,AZ569,BB569,BD569)</f>
        <v>0</v>
      </c>
      <c r="BG569" s="165">
        <f>SUM(AG569,AI569,AK569,AM569,AO569,AQ569,AS569,AU569,AW569,AY569,BA569,BC569,BE569)</f>
        <v>0</v>
      </c>
      <c r="BI569" s="139" t="s">
        <v>18</v>
      </c>
      <c r="BJ569" s="123">
        <f t="shared" si="1798"/>
        <v>9.2410944759938052E-2</v>
      </c>
      <c r="BK569" s="124">
        <f t="shared" si="1799"/>
        <v>5.7012195121951222E-2</v>
      </c>
      <c r="BL569" s="125">
        <f t="shared" si="1771"/>
        <v>7.271922708164319E-2</v>
      </c>
      <c r="BM569" s="126">
        <f t="shared" si="1772"/>
        <v>2.5813008130081302E-2</v>
      </c>
      <c r="BN569" s="123">
        <f t="shared" si="1773"/>
        <v>0.13378567740983849</v>
      </c>
      <c r="BO569" s="124">
        <f t="shared" si="1774"/>
        <v>5.2540650406504068E-2</v>
      </c>
      <c r="BP569" s="125">
        <f t="shared" si="1775"/>
        <v>0.13275315288738107</v>
      </c>
      <c r="BQ569" s="126">
        <f t="shared" si="1776"/>
        <v>9.4105691056910565E-2</v>
      </c>
      <c r="BR569" s="123">
        <f t="shared" si="1777"/>
        <v>5.9001401283280477E-3</v>
      </c>
      <c r="BS569" s="124">
        <f t="shared" si="1778"/>
        <v>2.7439024390243903E-2</v>
      </c>
      <c r="BT569" s="125">
        <f t="shared" si="1779"/>
        <v>3.8350910834132314E-2</v>
      </c>
      <c r="BU569" s="123">
        <f t="shared" si="1780"/>
        <v>7.6321138211382117E-2</v>
      </c>
      <c r="BV569" s="127">
        <f t="shared" si="1781"/>
        <v>0.11269267645106572</v>
      </c>
      <c r="BW569" s="128">
        <f t="shared" si="1782"/>
        <v>0.14695121951219511</v>
      </c>
      <c r="BX569" s="123">
        <f t="shared" si="1783"/>
        <v>7.1612950807581677E-2</v>
      </c>
      <c r="BY569" s="124">
        <f t="shared" si="1784"/>
        <v>7.7134146341463414E-2</v>
      </c>
      <c r="BZ569" s="125">
        <f t="shared" si="1785"/>
        <v>8.9387122944169922E-2</v>
      </c>
      <c r="CA569" s="126">
        <f t="shared" si="1786"/>
        <v>8.9126016260162602E-2</v>
      </c>
      <c r="CB569" s="123">
        <f t="shared" si="1787"/>
        <v>1.0841507485802787E-2</v>
      </c>
      <c r="CC569" s="124">
        <f t="shared" si="1788"/>
        <v>4.1056910569105688E-2</v>
      </c>
      <c r="CD569" s="125">
        <f t="shared" si="1789"/>
        <v>5.1847481377682719E-2</v>
      </c>
      <c r="CE569" s="126">
        <f t="shared" si="1790"/>
        <v>9.8373983739837398E-2</v>
      </c>
      <c r="CF569" s="123">
        <f t="shared" si="1791"/>
        <v>4.9192418319935101E-2</v>
      </c>
      <c r="CG569" s="124">
        <f t="shared" si="1792"/>
        <v>5.731707317073171E-2</v>
      </c>
      <c r="CH569" s="125">
        <f t="shared" si="1793"/>
        <v>0.13850578951250092</v>
      </c>
      <c r="CI569" s="123">
        <f t="shared" si="1794"/>
        <v>0.15680894308943089</v>
      </c>
      <c r="CJ569" s="129">
        <f t="shared" ref="CJ569" si="1802">AB569/AB591</f>
        <v>4.0289535536743144E-2</v>
      </c>
      <c r="CK569" s="130">
        <f t="shared" ref="CK569" si="1803">AC569/AC591</f>
        <v>2.934291550492776E-2</v>
      </c>
    </row>
    <row r="570" spans="1:89" ht="14.4" thickTop="1" thickBot="1" x14ac:dyDescent="0.3">
      <c r="A570" s="131" t="s">
        <v>19</v>
      </c>
      <c r="B570" s="180">
        <v>2078</v>
      </c>
      <c r="C570" s="181">
        <v>1583</v>
      </c>
      <c r="D570" s="182">
        <v>1075</v>
      </c>
      <c r="E570" s="183">
        <v>657</v>
      </c>
      <c r="F570" s="180">
        <v>2186</v>
      </c>
      <c r="G570" s="184">
        <v>1199</v>
      </c>
      <c r="H570" s="182">
        <v>2607</v>
      </c>
      <c r="I570" s="183">
        <v>2110</v>
      </c>
      <c r="J570" s="180">
        <v>149</v>
      </c>
      <c r="K570" s="184">
        <v>565</v>
      </c>
      <c r="L570" s="182">
        <v>975</v>
      </c>
      <c r="M570" s="180">
        <v>1482</v>
      </c>
      <c r="N570" s="185">
        <v>2615</v>
      </c>
      <c r="O570" s="186">
        <v>2594</v>
      </c>
      <c r="P570" s="180">
        <v>1463</v>
      </c>
      <c r="Q570" s="184">
        <v>1684</v>
      </c>
      <c r="R570" s="182">
        <v>2211</v>
      </c>
      <c r="S570" s="183">
        <v>1536</v>
      </c>
      <c r="T570" s="180">
        <v>355</v>
      </c>
      <c r="U570" s="184">
        <v>807</v>
      </c>
      <c r="V570" s="182">
        <v>1218</v>
      </c>
      <c r="W570" s="183">
        <v>2005</v>
      </c>
      <c r="X570" s="180">
        <v>1278</v>
      </c>
      <c r="Y570" s="184">
        <v>975</v>
      </c>
      <c r="Z570" s="182">
        <v>2753</v>
      </c>
      <c r="AA570" s="180">
        <v>2730</v>
      </c>
      <c r="AB570" s="162">
        <f t="shared" si="1767"/>
        <v>20963</v>
      </c>
      <c r="AC570" s="165">
        <f t="shared" si="1797"/>
        <v>19927</v>
      </c>
      <c r="AE570" s="251" t="s">
        <v>13</v>
      </c>
      <c r="AF570" s="14">
        <f t="shared" ref="AF570:BG570" si="1804">SUM(AF567:AF569)</f>
        <v>4304</v>
      </c>
      <c r="AG570" s="1">
        <f t="shared" si="1804"/>
        <v>3035</v>
      </c>
      <c r="AH570" s="14">
        <f t="shared" si="1804"/>
        <v>1933</v>
      </c>
      <c r="AI570" s="1">
        <f t="shared" si="1804"/>
        <v>1423</v>
      </c>
      <c r="AJ570" s="14">
        <f t="shared" si="1804"/>
        <v>4011</v>
      </c>
      <c r="AK570" s="1">
        <f t="shared" si="1804"/>
        <v>2231</v>
      </c>
      <c r="AL570" s="14">
        <f t="shared" si="1804"/>
        <v>5179</v>
      </c>
      <c r="AM570" s="1">
        <f t="shared" si="1804"/>
        <v>4590</v>
      </c>
      <c r="AN570" s="14">
        <f t="shared" si="1804"/>
        <v>365</v>
      </c>
      <c r="AO570" s="1">
        <f t="shared" si="1804"/>
        <v>1322</v>
      </c>
      <c r="AP570" s="14">
        <f t="shared" si="1804"/>
        <v>1747</v>
      </c>
      <c r="AQ570" s="1">
        <f t="shared" si="1804"/>
        <v>3433</v>
      </c>
      <c r="AR570" s="14">
        <f t="shared" si="1804"/>
        <v>4464</v>
      </c>
      <c r="AS570" s="1">
        <f t="shared" si="1804"/>
        <v>5310</v>
      </c>
      <c r="AT570" s="14">
        <f t="shared" si="1804"/>
        <v>2581</v>
      </c>
      <c r="AU570" s="1">
        <f t="shared" si="1804"/>
        <v>2635</v>
      </c>
      <c r="AV570" s="14">
        <f t="shared" si="1804"/>
        <v>4312</v>
      </c>
      <c r="AW570" s="1">
        <f t="shared" si="1804"/>
        <v>2893</v>
      </c>
      <c r="AX570" s="14">
        <f t="shared" si="1804"/>
        <v>593</v>
      </c>
      <c r="AY570" s="1">
        <f t="shared" si="1804"/>
        <v>1366</v>
      </c>
      <c r="AZ570" s="14">
        <f t="shared" si="1804"/>
        <v>2177</v>
      </c>
      <c r="BA570" s="1">
        <f t="shared" si="1804"/>
        <v>4063</v>
      </c>
      <c r="BB570" s="14">
        <f t="shared" si="1804"/>
        <v>2365</v>
      </c>
      <c r="BC570" s="1">
        <f t="shared" si="1804"/>
        <v>1989</v>
      </c>
      <c r="BD570" s="14">
        <f t="shared" si="1804"/>
        <v>5744</v>
      </c>
      <c r="BE570" s="1">
        <f t="shared" si="1804"/>
        <v>5499</v>
      </c>
      <c r="BF570" s="166">
        <f t="shared" si="1804"/>
        <v>39775</v>
      </c>
      <c r="BG570" s="167">
        <f t="shared" si="1804"/>
        <v>39789</v>
      </c>
      <c r="BI570" s="131" t="s">
        <v>19</v>
      </c>
      <c r="BJ570" s="123">
        <f t="shared" si="1798"/>
        <v>9.9127033344464058E-2</v>
      </c>
      <c r="BK570" s="124">
        <f t="shared" si="1799"/>
        <v>7.9439955838811666E-2</v>
      </c>
      <c r="BL570" s="125">
        <f t="shared" si="1771"/>
        <v>5.1280828125745359E-2</v>
      </c>
      <c r="BM570" s="126">
        <f t="shared" si="1772"/>
        <v>3.2970341747377931E-2</v>
      </c>
      <c r="BN570" s="123">
        <f t="shared" si="1773"/>
        <v>0.10427896770500406</v>
      </c>
      <c r="BO570" s="124">
        <f t="shared" si="1774"/>
        <v>6.0169619109750591E-2</v>
      </c>
      <c r="BP570" s="125">
        <f t="shared" si="1775"/>
        <v>0.12436197109192386</v>
      </c>
      <c r="BQ570" s="126">
        <f t="shared" si="1776"/>
        <v>0.10588648567270538</v>
      </c>
      <c r="BR570" s="123">
        <f t="shared" si="1777"/>
        <v>7.1077612937079614E-3</v>
      </c>
      <c r="BS570" s="124">
        <f t="shared" si="1778"/>
        <v>2.8353490239373714E-2</v>
      </c>
      <c r="BT570" s="125">
        <f t="shared" si="1779"/>
        <v>4.651051853265277E-2</v>
      </c>
      <c r="BU570" s="123">
        <f t="shared" si="1780"/>
        <v>7.437145581372008E-2</v>
      </c>
      <c r="BV570" s="127">
        <f t="shared" si="1781"/>
        <v>0.12474359585937127</v>
      </c>
      <c r="BW570" s="128">
        <f t="shared" si="1782"/>
        <v>0.13017513925829277</v>
      </c>
      <c r="BX570" s="123">
        <f t="shared" si="1783"/>
        <v>6.9789629346944618E-2</v>
      </c>
      <c r="BY570" s="124">
        <f t="shared" si="1784"/>
        <v>8.4508455863903251E-2</v>
      </c>
      <c r="BZ570" s="125">
        <f t="shared" si="1785"/>
        <v>0.10547154510327721</v>
      </c>
      <c r="CA570" s="126">
        <f t="shared" si="1786"/>
        <v>7.7081346916244298E-2</v>
      </c>
      <c r="CB570" s="123">
        <f t="shared" si="1787"/>
        <v>1.69345990554787E-2</v>
      </c>
      <c r="CC570" s="124">
        <f t="shared" si="1788"/>
        <v>4.0497817032167413E-2</v>
      </c>
      <c r="CD570" s="125">
        <f t="shared" si="1789"/>
        <v>5.8102370843867768E-2</v>
      </c>
      <c r="CE570" s="126">
        <f t="shared" si="1790"/>
        <v>0.10061725297335274</v>
      </c>
      <c r="CF570" s="123">
        <f t="shared" si="1791"/>
        <v>6.0964556599723323E-2</v>
      </c>
      <c r="CG570" s="124">
        <f t="shared" si="1792"/>
        <v>4.8928589351131632E-2</v>
      </c>
      <c r="CH570" s="125">
        <f t="shared" si="1793"/>
        <v>0.13132662309783905</v>
      </c>
      <c r="CI570" s="123">
        <f t="shared" si="1794"/>
        <v>0.13700005018316858</v>
      </c>
      <c r="CJ570" s="129">
        <f t="shared" ref="CJ570" si="1805">AB570/AB591</f>
        <v>6.2289957478925177E-2</v>
      </c>
      <c r="CK570" s="130">
        <f t="shared" ref="CK570" si="1806">AC570/AC591</f>
        <v>5.9422385901086942E-2</v>
      </c>
    </row>
    <row r="571" spans="1:89" ht="13.8" thickTop="1" x14ac:dyDescent="0.25">
      <c r="A571" s="139" t="s">
        <v>20</v>
      </c>
      <c r="B571" s="266">
        <v>2136</v>
      </c>
      <c r="C571" s="267">
        <v>1641</v>
      </c>
      <c r="D571" s="268">
        <v>1020</v>
      </c>
      <c r="E571" s="269">
        <v>812</v>
      </c>
      <c r="F571" s="266">
        <v>2162</v>
      </c>
      <c r="G571" s="270">
        <v>1282</v>
      </c>
      <c r="H571" s="268">
        <v>2572</v>
      </c>
      <c r="I571" s="269">
        <v>2442</v>
      </c>
      <c r="J571" s="266">
        <v>193</v>
      </c>
      <c r="K571" s="270">
        <v>748</v>
      </c>
      <c r="L571" s="268">
        <v>934</v>
      </c>
      <c r="M571" s="266">
        <v>1745</v>
      </c>
      <c r="N571" s="271">
        <v>2350</v>
      </c>
      <c r="O571" s="272">
        <v>2697</v>
      </c>
      <c r="P571" s="266">
        <v>1381</v>
      </c>
      <c r="Q571" s="270">
        <v>1436</v>
      </c>
      <c r="R571" s="268">
        <v>2281</v>
      </c>
      <c r="S571" s="269">
        <v>1540</v>
      </c>
      <c r="T571" s="266">
        <v>341</v>
      </c>
      <c r="U571" s="270">
        <v>792</v>
      </c>
      <c r="V571" s="268">
        <v>1183</v>
      </c>
      <c r="W571" s="269">
        <v>2006</v>
      </c>
      <c r="X571" s="266">
        <v>1234</v>
      </c>
      <c r="Y571" s="270">
        <v>1144</v>
      </c>
      <c r="Z571" s="268">
        <v>2920</v>
      </c>
      <c r="AA571" s="266">
        <v>2972</v>
      </c>
      <c r="AB571" s="162">
        <f t="shared" si="1767"/>
        <v>20707</v>
      </c>
      <c r="AC571" s="165">
        <f t="shared" si="1797"/>
        <v>21257</v>
      </c>
      <c r="BI571" s="139" t="s">
        <v>20</v>
      </c>
      <c r="BJ571" s="123">
        <f t="shared" si="1798"/>
        <v>0.10315352296324914</v>
      </c>
      <c r="BK571" s="124">
        <f t="shared" si="1799"/>
        <v>7.7198099449593077E-2</v>
      </c>
      <c r="BL571" s="125">
        <f t="shared" si="1771"/>
        <v>4.9258704785821221E-2</v>
      </c>
      <c r="BM571" s="126">
        <f t="shared" si="1772"/>
        <v>3.8199181446111868E-2</v>
      </c>
      <c r="BN571" s="123">
        <f t="shared" si="1773"/>
        <v>0.10440913700680929</v>
      </c>
      <c r="BO571" s="124">
        <f t="shared" si="1774"/>
        <v>6.0309545091028836E-2</v>
      </c>
      <c r="BP571" s="125">
        <f t="shared" si="1775"/>
        <v>0.12420920461679626</v>
      </c>
      <c r="BQ571" s="126">
        <f t="shared" si="1776"/>
        <v>0.11487980429976008</v>
      </c>
      <c r="BR571" s="123">
        <f t="shared" si="1777"/>
        <v>9.3205196310426428E-3</v>
      </c>
      <c r="BS571" s="124">
        <f t="shared" si="1778"/>
        <v>3.5188408524250835E-2</v>
      </c>
      <c r="BT571" s="125">
        <f t="shared" si="1779"/>
        <v>4.5105519872506883E-2</v>
      </c>
      <c r="BU571" s="123">
        <f t="shared" si="1780"/>
        <v>8.209060544761726E-2</v>
      </c>
      <c r="BV571" s="127">
        <f t="shared" si="1781"/>
        <v>0.11348819239870575</v>
      </c>
      <c r="BW571" s="128">
        <f t="shared" si="1782"/>
        <v>0.12687585266030013</v>
      </c>
      <c r="BX571" s="123">
        <f t="shared" si="1783"/>
        <v>6.6692422852175595E-2</v>
      </c>
      <c r="BY571" s="124">
        <f t="shared" si="1784"/>
        <v>6.755421743425695E-2</v>
      </c>
      <c r="BZ571" s="125">
        <f t="shared" si="1785"/>
        <v>0.11015598589848843</v>
      </c>
      <c r="CA571" s="126">
        <f t="shared" si="1786"/>
        <v>7.2446723432281132E-2</v>
      </c>
      <c r="CB571" s="123">
        <f t="shared" si="1787"/>
        <v>1.6467861109769642E-2</v>
      </c>
      <c r="CC571" s="124">
        <f t="shared" si="1788"/>
        <v>3.7258314908030297E-2</v>
      </c>
      <c r="CD571" s="125">
        <f t="shared" si="1789"/>
        <v>5.7130438981986768E-2</v>
      </c>
      <c r="CE571" s="126">
        <f t="shared" si="1790"/>
        <v>9.4368913769581786E-2</v>
      </c>
      <c r="CF571" s="123">
        <f t="shared" si="1791"/>
        <v>5.9593374221277827E-2</v>
      </c>
      <c r="CG571" s="124">
        <f t="shared" si="1792"/>
        <v>5.381756597826598E-2</v>
      </c>
      <c r="CH571" s="125">
        <f t="shared" si="1793"/>
        <v>0.14101511566137054</v>
      </c>
      <c r="CI571" s="123">
        <f t="shared" si="1794"/>
        <v>0.13981276755892177</v>
      </c>
      <c r="CJ571" s="129">
        <f t="shared" ref="CJ571" si="1807">AB571/AB591</f>
        <v>6.1529272981734655E-2</v>
      </c>
      <c r="CK571" s="130">
        <f t="shared" ref="CK571" si="1808">AC571/AC591</f>
        <v>6.3388450700025342E-2</v>
      </c>
    </row>
    <row r="572" spans="1:89" ht="13.8" thickBot="1" x14ac:dyDescent="0.3">
      <c r="A572" s="131" t="s">
        <v>21</v>
      </c>
      <c r="B572" s="273">
        <v>2168</v>
      </c>
      <c r="C572" s="274">
        <v>1394</v>
      </c>
      <c r="D572" s="275">
        <v>913</v>
      </c>
      <c r="E572" s="276">
        <v>611</v>
      </c>
      <c r="F572" s="273">
        <v>1849</v>
      </c>
      <c r="G572" s="277">
        <v>949</v>
      </c>
      <c r="H572" s="275">
        <v>2607</v>
      </c>
      <c r="I572" s="276">
        <v>2148</v>
      </c>
      <c r="J572" s="273">
        <v>172</v>
      </c>
      <c r="K572" s="277">
        <v>574</v>
      </c>
      <c r="L572" s="275">
        <v>813</v>
      </c>
      <c r="M572" s="273">
        <v>1688</v>
      </c>
      <c r="N572" s="278">
        <v>2114</v>
      </c>
      <c r="O572" s="279">
        <v>2613</v>
      </c>
      <c r="P572" s="273">
        <v>1200</v>
      </c>
      <c r="Q572" s="277">
        <v>1199</v>
      </c>
      <c r="R572" s="275">
        <v>2031</v>
      </c>
      <c r="S572" s="276">
        <v>1353</v>
      </c>
      <c r="T572" s="273">
        <v>252</v>
      </c>
      <c r="U572" s="277">
        <v>574</v>
      </c>
      <c r="V572" s="275">
        <v>994</v>
      </c>
      <c r="W572" s="276">
        <v>2057</v>
      </c>
      <c r="X572" s="273">
        <v>1131</v>
      </c>
      <c r="Y572" s="277">
        <v>845</v>
      </c>
      <c r="Z572" s="275">
        <v>2824</v>
      </c>
      <c r="AA572" s="273">
        <v>2527</v>
      </c>
      <c r="AB572" s="162">
        <f t="shared" si="1767"/>
        <v>19068</v>
      </c>
      <c r="AC572" s="165">
        <f t="shared" si="1797"/>
        <v>18532</v>
      </c>
      <c r="AE572" t="s">
        <v>85</v>
      </c>
      <c r="BI572" s="131" t="s">
        <v>21</v>
      </c>
      <c r="BJ572" s="123">
        <f t="shared" si="1798"/>
        <v>0.11369834277323264</v>
      </c>
      <c r="BK572" s="124">
        <f t="shared" si="1799"/>
        <v>7.5221238938053103E-2</v>
      </c>
      <c r="BL572" s="125">
        <f t="shared" si="1771"/>
        <v>4.788126704426264E-2</v>
      </c>
      <c r="BM572" s="126">
        <f t="shared" si="1772"/>
        <v>3.2969997841571334E-2</v>
      </c>
      <c r="BN572" s="123">
        <f t="shared" si="1773"/>
        <v>9.6968743444514366E-2</v>
      </c>
      <c r="BO572" s="124">
        <f t="shared" si="1774"/>
        <v>5.1208720051802291E-2</v>
      </c>
      <c r="BP572" s="125">
        <f t="shared" si="1775"/>
        <v>0.1367212083071114</v>
      </c>
      <c r="BQ572" s="126">
        <f t="shared" si="1776"/>
        <v>0.11590761925318369</v>
      </c>
      <c r="BR572" s="123">
        <f t="shared" si="1777"/>
        <v>9.0203482273966858E-3</v>
      </c>
      <c r="BS572" s="124">
        <f t="shared" si="1778"/>
        <v>3.0973451327433628E-2</v>
      </c>
      <c r="BT572" s="125">
        <f t="shared" si="1779"/>
        <v>4.2636878539962238E-2</v>
      </c>
      <c r="BU572" s="123">
        <f t="shared" si="1780"/>
        <v>9.1085689617958127E-2</v>
      </c>
      <c r="BV572" s="127">
        <f t="shared" si="1781"/>
        <v>0.11086637298091043</v>
      </c>
      <c r="BW572" s="128">
        <f t="shared" si="1782"/>
        <v>0.14099935247140083</v>
      </c>
      <c r="BX572" s="123">
        <f t="shared" si="1783"/>
        <v>6.2932662051604776E-2</v>
      </c>
      <c r="BY572" s="124">
        <f t="shared" si="1784"/>
        <v>6.4698899201381388E-2</v>
      </c>
      <c r="BZ572" s="125">
        <f t="shared" si="1785"/>
        <v>0.1065135305223411</v>
      </c>
      <c r="CA572" s="126">
        <f t="shared" si="1786"/>
        <v>7.3008849557522126E-2</v>
      </c>
      <c r="CB572" s="123">
        <f t="shared" si="1787"/>
        <v>1.3215859030837005E-2</v>
      </c>
      <c r="CC572" s="124">
        <f t="shared" si="1788"/>
        <v>3.0973451327433628E-2</v>
      </c>
      <c r="CD572" s="125">
        <f t="shared" si="1789"/>
        <v>5.2129221732745964E-2</v>
      </c>
      <c r="CE572" s="126">
        <f t="shared" si="1790"/>
        <v>0.11099719404273689</v>
      </c>
      <c r="CF572" s="123">
        <f t="shared" si="1791"/>
        <v>5.9314033983637507E-2</v>
      </c>
      <c r="CG572" s="124">
        <f t="shared" si="1792"/>
        <v>4.5596805525577377E-2</v>
      </c>
      <c r="CH572" s="125">
        <f t="shared" si="1793"/>
        <v>0.14810153136144324</v>
      </c>
      <c r="CI572" s="123">
        <f t="shared" si="1794"/>
        <v>0.13635873084394562</v>
      </c>
      <c r="CJ572" s="129">
        <f t="shared" ref="CJ572" si="1809">AB572/AB591</f>
        <v>5.6659109345425049E-2</v>
      </c>
      <c r="CK572" s="130">
        <f t="shared" ref="CK572" si="1810">AC572/AC591</f>
        <v>5.526249086761395E-2</v>
      </c>
    </row>
    <row r="573" spans="1:89" ht="14.4" thickTop="1" thickBot="1" x14ac:dyDescent="0.3">
      <c r="A573" s="139" t="s">
        <v>22</v>
      </c>
      <c r="B573" s="187">
        <v>2063</v>
      </c>
      <c r="C573" s="188">
        <v>1691</v>
      </c>
      <c r="D573" s="189">
        <v>950</v>
      </c>
      <c r="E573" s="190">
        <v>630</v>
      </c>
      <c r="F573" s="187">
        <v>1488</v>
      </c>
      <c r="G573" s="191">
        <v>877</v>
      </c>
      <c r="H573" s="189">
        <v>2632</v>
      </c>
      <c r="I573" s="190">
        <v>2292</v>
      </c>
      <c r="J573" s="187">
        <v>197</v>
      </c>
      <c r="K573" s="191">
        <v>649</v>
      </c>
      <c r="L573" s="189">
        <v>553</v>
      </c>
      <c r="M573" s="187">
        <v>1673</v>
      </c>
      <c r="N573" s="192">
        <v>1919</v>
      </c>
      <c r="O573" s="193">
        <v>2959</v>
      </c>
      <c r="P573" s="187">
        <v>1187</v>
      </c>
      <c r="Q573" s="191">
        <v>997</v>
      </c>
      <c r="R573" s="189">
        <v>2096</v>
      </c>
      <c r="S573" s="190">
        <v>1202</v>
      </c>
      <c r="T573" s="187">
        <v>193</v>
      </c>
      <c r="U573" s="191">
        <v>349</v>
      </c>
      <c r="V573" s="189">
        <v>891</v>
      </c>
      <c r="W573" s="190">
        <v>2410</v>
      </c>
      <c r="X573" s="187">
        <v>1040</v>
      </c>
      <c r="Y573" s="191">
        <v>556</v>
      </c>
      <c r="Z573" s="189">
        <v>2826</v>
      </c>
      <c r="AA573" s="187">
        <v>2598</v>
      </c>
      <c r="AB573" s="162">
        <f t="shared" si="1767"/>
        <v>18035</v>
      </c>
      <c r="AC573" s="165">
        <f t="shared" si="1797"/>
        <v>18883</v>
      </c>
      <c r="AE573" s="296" t="s">
        <v>0</v>
      </c>
      <c r="AF573" s="298" t="s">
        <v>1</v>
      </c>
      <c r="AG573" s="299"/>
      <c r="AH573" s="298" t="s">
        <v>2</v>
      </c>
      <c r="AI573" s="299"/>
      <c r="AJ573" s="298" t="s">
        <v>3</v>
      </c>
      <c r="AK573" s="299"/>
      <c r="AL573" s="298" t="s">
        <v>4</v>
      </c>
      <c r="AM573" s="299"/>
      <c r="AN573" s="298" t="s">
        <v>5</v>
      </c>
      <c r="AO573" s="299"/>
      <c r="AP573" s="298" t="s">
        <v>6</v>
      </c>
      <c r="AQ573" s="299"/>
      <c r="AR573" s="298" t="s">
        <v>7</v>
      </c>
      <c r="AS573" s="299"/>
      <c r="AT573" s="298" t="s">
        <v>8</v>
      </c>
      <c r="AU573" s="299"/>
      <c r="AV573" s="298" t="s">
        <v>9</v>
      </c>
      <c r="AW573" s="299"/>
      <c r="AX573" s="298" t="s">
        <v>10</v>
      </c>
      <c r="AY573" s="299"/>
      <c r="AZ573" s="298" t="s">
        <v>11</v>
      </c>
      <c r="BA573" s="299"/>
      <c r="BB573" s="298" t="s">
        <v>12</v>
      </c>
      <c r="BC573" s="299"/>
      <c r="BD573" s="300" t="s">
        <v>40</v>
      </c>
      <c r="BE573" s="301"/>
      <c r="BF573" s="302" t="s">
        <v>41</v>
      </c>
      <c r="BG573" s="303"/>
      <c r="BI573" s="139" t="s">
        <v>22</v>
      </c>
      <c r="BJ573" s="123">
        <f t="shared" si="1798"/>
        <v>0.11438868866093707</v>
      </c>
      <c r="BK573" s="124">
        <f t="shared" si="1799"/>
        <v>8.9551448392734212E-2</v>
      </c>
      <c r="BL573" s="125">
        <f t="shared" si="1771"/>
        <v>5.2675353479345717E-2</v>
      </c>
      <c r="BM573" s="126">
        <f t="shared" si="1772"/>
        <v>3.3363342689191333E-2</v>
      </c>
      <c r="BN573" s="123">
        <f t="shared" si="1773"/>
        <v>8.250623787080677E-2</v>
      </c>
      <c r="BO573" s="124">
        <f t="shared" si="1774"/>
        <v>4.6443891330826673E-2</v>
      </c>
      <c r="BP573" s="125">
        <f t="shared" si="1775"/>
        <v>0.14593845300803993</v>
      </c>
      <c r="BQ573" s="126">
        <f t="shared" si="1776"/>
        <v>0.12137901816448657</v>
      </c>
      <c r="BR573" s="123">
        <f t="shared" si="1777"/>
        <v>1.0923204879401164E-2</v>
      </c>
      <c r="BS573" s="124">
        <f t="shared" si="1778"/>
        <v>3.4369538738547901E-2</v>
      </c>
      <c r="BT573" s="125">
        <f t="shared" si="1779"/>
        <v>3.0662600499029663E-2</v>
      </c>
      <c r="BU573" s="123">
        <f t="shared" si="1780"/>
        <v>8.8598210030185878E-2</v>
      </c>
      <c r="BV573" s="127">
        <f t="shared" si="1781"/>
        <v>0.10640421402827835</v>
      </c>
      <c r="BW573" s="128">
        <f t="shared" si="1782"/>
        <v>0.15670179526558281</v>
      </c>
      <c r="BX573" s="123">
        <f t="shared" si="1783"/>
        <v>6.5816467978929857E-2</v>
      </c>
      <c r="BY573" s="124">
        <f t="shared" si="1784"/>
        <v>5.2798813747815497E-2</v>
      </c>
      <c r="BZ573" s="125">
        <f t="shared" si="1785"/>
        <v>0.11621846409758803</v>
      </c>
      <c r="CA573" s="126">
        <f t="shared" si="1786"/>
        <v>6.3655139543504741E-2</v>
      </c>
      <c r="CB573" s="123">
        <f t="shared" si="1787"/>
        <v>1.0701413917382867E-2</v>
      </c>
      <c r="CC573" s="124">
        <f t="shared" si="1788"/>
        <v>1.8482232696075837E-2</v>
      </c>
      <c r="CD573" s="125">
        <f t="shared" si="1789"/>
        <v>4.9403936789575824E-2</v>
      </c>
      <c r="CE573" s="126">
        <f t="shared" si="1790"/>
        <v>0.12762802520785893</v>
      </c>
      <c r="CF573" s="123">
        <f t="shared" si="1791"/>
        <v>5.7665650124757419E-2</v>
      </c>
      <c r="CG573" s="124">
        <f t="shared" si="1792"/>
        <v>2.944447386538156E-2</v>
      </c>
      <c r="CH573" s="125">
        <f t="shared" si="1793"/>
        <v>0.15669531466592737</v>
      </c>
      <c r="CI573" s="123">
        <f t="shared" si="1794"/>
        <v>0.13758407032780809</v>
      </c>
      <c r="CJ573" s="129">
        <f t="shared" ref="CJ573" si="1811">AB573/AB591</f>
        <v>5.3589628542308615E-2</v>
      </c>
      <c r="CK573" s="130">
        <f t="shared" ref="CK573" si="1812">AC573/AC591</f>
        <v>5.6309174134100699E-2</v>
      </c>
    </row>
    <row r="574" spans="1:89" ht="15" thickTop="1" thickBot="1" x14ac:dyDescent="0.35">
      <c r="A574" s="131" t="s">
        <v>23</v>
      </c>
      <c r="B574" s="180">
        <v>1665</v>
      </c>
      <c r="C574" s="181">
        <v>1832</v>
      </c>
      <c r="D574" s="182">
        <v>832</v>
      </c>
      <c r="E574" s="183">
        <v>520</v>
      </c>
      <c r="F574" s="180">
        <v>1413</v>
      </c>
      <c r="G574" s="184">
        <v>723</v>
      </c>
      <c r="H574" s="182">
        <v>2381</v>
      </c>
      <c r="I574" s="183">
        <v>2148</v>
      </c>
      <c r="J574" s="180">
        <v>220</v>
      </c>
      <c r="K574" s="184">
        <v>473</v>
      </c>
      <c r="L574" s="182">
        <v>559</v>
      </c>
      <c r="M574" s="180">
        <v>1526</v>
      </c>
      <c r="N574" s="185">
        <v>1676</v>
      </c>
      <c r="O574" s="186">
        <v>2076</v>
      </c>
      <c r="P574" s="180">
        <v>1305</v>
      </c>
      <c r="Q574" s="184">
        <v>732</v>
      </c>
      <c r="R574" s="182">
        <v>1854</v>
      </c>
      <c r="S574" s="183">
        <v>1163</v>
      </c>
      <c r="T574" s="180">
        <v>235</v>
      </c>
      <c r="U574" s="184">
        <v>281</v>
      </c>
      <c r="V574" s="182">
        <v>824</v>
      </c>
      <c r="W574" s="183">
        <v>2142</v>
      </c>
      <c r="X574" s="180">
        <v>1039</v>
      </c>
      <c r="Y574" s="184">
        <v>435</v>
      </c>
      <c r="Z574" s="182">
        <v>2740</v>
      </c>
      <c r="AA574" s="180">
        <v>2644</v>
      </c>
      <c r="AB574" s="162">
        <f t="shared" si="1767"/>
        <v>16743</v>
      </c>
      <c r="AC574" s="165">
        <f t="shared" si="1797"/>
        <v>16695</v>
      </c>
      <c r="AE574" s="297"/>
      <c r="AF574" s="111" t="s">
        <v>14</v>
      </c>
      <c r="AG574" s="112" t="s">
        <v>15</v>
      </c>
      <c r="AH574" s="113" t="s">
        <v>14</v>
      </c>
      <c r="AI574" s="114" t="s">
        <v>15</v>
      </c>
      <c r="AJ574" s="111" t="s">
        <v>14</v>
      </c>
      <c r="AK574" s="112" t="s">
        <v>15</v>
      </c>
      <c r="AL574" s="113" t="s">
        <v>14</v>
      </c>
      <c r="AM574" s="114" t="s">
        <v>15</v>
      </c>
      <c r="AN574" s="111" t="s">
        <v>14</v>
      </c>
      <c r="AO574" s="112" t="s">
        <v>15</v>
      </c>
      <c r="AP574" s="113" t="s">
        <v>14</v>
      </c>
      <c r="AQ574" s="111" t="s">
        <v>15</v>
      </c>
      <c r="AR574" s="115" t="s">
        <v>14</v>
      </c>
      <c r="AS574" s="116" t="s">
        <v>15</v>
      </c>
      <c r="AT574" s="111" t="s">
        <v>14</v>
      </c>
      <c r="AU574" s="112" t="s">
        <v>15</v>
      </c>
      <c r="AV574" s="113" t="s">
        <v>14</v>
      </c>
      <c r="AW574" s="114" t="s">
        <v>15</v>
      </c>
      <c r="AX574" s="111" t="s">
        <v>14</v>
      </c>
      <c r="AY574" s="112" t="s">
        <v>15</v>
      </c>
      <c r="AZ574" s="113" t="s">
        <v>14</v>
      </c>
      <c r="BA574" s="114" t="s">
        <v>15</v>
      </c>
      <c r="BB574" s="111" t="s">
        <v>14</v>
      </c>
      <c r="BC574" s="112" t="s">
        <v>15</v>
      </c>
      <c r="BD574" s="26" t="s">
        <v>14</v>
      </c>
      <c r="BE574" s="117" t="s">
        <v>15</v>
      </c>
      <c r="BF574" s="168" t="s">
        <v>14</v>
      </c>
      <c r="BG574" s="169" t="s">
        <v>15</v>
      </c>
      <c r="BI574" s="131" t="s">
        <v>23</v>
      </c>
      <c r="BJ574" s="123">
        <f t="shared" si="1798"/>
        <v>9.9444543988532516E-2</v>
      </c>
      <c r="BK574" s="124">
        <f t="shared" si="1799"/>
        <v>0.10973345312967954</v>
      </c>
      <c r="BL574" s="125">
        <f t="shared" si="1771"/>
        <v>4.9692408767843275E-2</v>
      </c>
      <c r="BM574" s="126">
        <f t="shared" si="1772"/>
        <v>3.1147050014974545E-2</v>
      </c>
      <c r="BN574" s="123">
        <f t="shared" si="1773"/>
        <v>8.4393477871349223E-2</v>
      </c>
      <c r="BO574" s="124">
        <f t="shared" si="1774"/>
        <v>4.330637915543576E-2</v>
      </c>
      <c r="BP574" s="125">
        <f t="shared" si="1775"/>
        <v>0.1422086842262438</v>
      </c>
      <c r="BQ574" s="126">
        <f t="shared" si="1776"/>
        <v>0.12866127583108716</v>
      </c>
      <c r="BR574" s="123">
        <f t="shared" si="1777"/>
        <v>1.3139819626112405E-2</v>
      </c>
      <c r="BS574" s="124">
        <f t="shared" si="1778"/>
        <v>2.8331835879005691E-2</v>
      </c>
      <c r="BT574" s="125">
        <f t="shared" si="1779"/>
        <v>3.3387087140894701E-2</v>
      </c>
      <c r="BU574" s="123">
        <f t="shared" si="1780"/>
        <v>9.1404612159329143E-2</v>
      </c>
      <c r="BV574" s="127">
        <f t="shared" si="1781"/>
        <v>0.10010153496983815</v>
      </c>
      <c r="BW574" s="128">
        <f t="shared" si="1782"/>
        <v>0.12434860736747529</v>
      </c>
      <c r="BX574" s="123">
        <f t="shared" si="1783"/>
        <v>7.7943020963984949E-2</v>
      </c>
      <c r="BY574" s="124">
        <f t="shared" si="1784"/>
        <v>4.384546271338724E-2</v>
      </c>
      <c r="BZ574" s="125">
        <f t="shared" si="1785"/>
        <v>0.11073284357641999</v>
      </c>
      <c r="CA574" s="126">
        <f t="shared" si="1786"/>
        <v>6.9661575321952676E-2</v>
      </c>
      <c r="CB574" s="123">
        <f t="shared" si="1787"/>
        <v>1.4035716418801887E-2</v>
      </c>
      <c r="CC574" s="124">
        <f t="shared" si="1788"/>
        <v>1.6831386642707398E-2</v>
      </c>
      <c r="CD574" s="125">
        <f t="shared" si="1789"/>
        <v>4.9214597145075555E-2</v>
      </c>
      <c r="CE574" s="126">
        <f t="shared" si="1790"/>
        <v>0.12830188679245283</v>
      </c>
      <c r="CF574" s="123">
        <f t="shared" si="1791"/>
        <v>6.2055784506958131E-2</v>
      </c>
      <c r="CG574" s="124">
        <f t="shared" si="1792"/>
        <v>2.605570530098832E-2</v>
      </c>
      <c r="CH574" s="125">
        <f t="shared" si="1793"/>
        <v>0.16365048079794542</v>
      </c>
      <c r="CI574" s="123">
        <f t="shared" si="1794"/>
        <v>0.15837076969152442</v>
      </c>
      <c r="CJ574" s="129">
        <f t="shared" ref="CJ574" si="1813">AB574/AB591</f>
        <v>4.9750548970550215E-2</v>
      </c>
      <c r="CK574" s="130">
        <f t="shared" ref="CK574" si="1814">AC574/AC591</f>
        <v>4.9784550239305787E-2</v>
      </c>
    </row>
    <row r="575" spans="1:89" ht="13.8" thickTop="1" x14ac:dyDescent="0.25">
      <c r="A575" s="139" t="s">
        <v>24</v>
      </c>
      <c r="B575" s="194">
        <v>2028</v>
      </c>
      <c r="C575" s="188">
        <v>1838</v>
      </c>
      <c r="D575" s="189">
        <v>819</v>
      </c>
      <c r="E575" s="190">
        <v>487</v>
      </c>
      <c r="F575" s="187">
        <v>1380</v>
      </c>
      <c r="G575" s="191">
        <v>739</v>
      </c>
      <c r="H575" s="189">
        <v>2419</v>
      </c>
      <c r="I575" s="190">
        <v>2183</v>
      </c>
      <c r="J575" s="187">
        <v>231</v>
      </c>
      <c r="K575" s="191">
        <v>437</v>
      </c>
      <c r="L575" s="189">
        <v>539</v>
      </c>
      <c r="M575" s="187">
        <v>1505</v>
      </c>
      <c r="N575" s="192">
        <v>1769</v>
      </c>
      <c r="O575" s="195">
        <v>2461</v>
      </c>
      <c r="P575" s="187">
        <v>1290</v>
      </c>
      <c r="Q575" s="191">
        <v>725</v>
      </c>
      <c r="R575" s="189">
        <v>1954</v>
      </c>
      <c r="S575" s="190">
        <v>1123</v>
      </c>
      <c r="T575" s="187">
        <v>225</v>
      </c>
      <c r="U575" s="191">
        <v>269</v>
      </c>
      <c r="V575" s="189">
        <v>1051</v>
      </c>
      <c r="W575" s="196">
        <v>2089</v>
      </c>
      <c r="X575" s="187">
        <v>1081</v>
      </c>
      <c r="Y575" s="191">
        <v>430</v>
      </c>
      <c r="Z575" s="189">
        <v>2842</v>
      </c>
      <c r="AA575" s="187">
        <v>2823</v>
      </c>
      <c r="AB575" s="162">
        <f t="shared" si="1767"/>
        <v>17628</v>
      </c>
      <c r="AC575" s="165">
        <f t="shared" si="1797"/>
        <v>17109</v>
      </c>
      <c r="AE575" s="254" t="str">
        <f>$AE$17</f>
        <v>17:00 - 17:59</v>
      </c>
      <c r="AF575" s="120">
        <f t="shared" ref="AF575:AO577" si="1815">SUMIF($A$9:$A$32,$AE575,B$567:B$590)</f>
        <v>2082</v>
      </c>
      <c r="AG575" s="177">
        <f t="shared" si="1815"/>
        <v>3494</v>
      </c>
      <c r="AH575" s="121">
        <f t="shared" si="1815"/>
        <v>806</v>
      </c>
      <c r="AI575" s="172">
        <f t="shared" si="1815"/>
        <v>1355</v>
      </c>
      <c r="AJ575" s="120">
        <f t="shared" si="1815"/>
        <v>1104</v>
      </c>
      <c r="AK575" s="122">
        <f t="shared" si="1815"/>
        <v>3335</v>
      </c>
      <c r="AL575" s="121">
        <f t="shared" si="1815"/>
        <v>2916</v>
      </c>
      <c r="AM575" s="172">
        <f t="shared" si="1815"/>
        <v>4772</v>
      </c>
      <c r="AN575" s="120">
        <f t="shared" si="1815"/>
        <v>817</v>
      </c>
      <c r="AO575" s="122">
        <f t="shared" si="1815"/>
        <v>254</v>
      </c>
      <c r="AP575" s="121">
        <f t="shared" ref="AP575:AY577" si="1816">SUMIF($A$9:$A$32,$AE575,L$567:L$590)</f>
        <v>2079</v>
      </c>
      <c r="AQ575" s="120">
        <f t="shared" si="1816"/>
        <v>1024</v>
      </c>
      <c r="AR575" s="171">
        <f t="shared" si="1816"/>
        <v>3798</v>
      </c>
      <c r="AS575" s="173">
        <f t="shared" si="1816"/>
        <v>2624</v>
      </c>
      <c r="AT575" s="120">
        <f t="shared" si="1816"/>
        <v>1967</v>
      </c>
      <c r="AU575" s="122">
        <f t="shared" si="1816"/>
        <v>1333</v>
      </c>
      <c r="AV575" s="121">
        <f t="shared" si="1816"/>
        <v>2296</v>
      </c>
      <c r="AW575" s="172">
        <f t="shared" si="1816"/>
        <v>2472</v>
      </c>
      <c r="AX575" s="120">
        <f t="shared" si="1816"/>
        <v>800</v>
      </c>
      <c r="AY575" s="122">
        <f t="shared" si="1816"/>
        <v>298</v>
      </c>
      <c r="AZ575" s="121">
        <f t="shared" ref="AZ575:BE577" si="1817">SUMIF($A$9:$A$32,$AE575,V$567:V$590)</f>
        <v>2356</v>
      </c>
      <c r="BA575" s="172">
        <f t="shared" si="1817"/>
        <v>1874</v>
      </c>
      <c r="BB575" s="120">
        <f t="shared" si="1817"/>
        <v>2396</v>
      </c>
      <c r="BC575" s="122">
        <f t="shared" si="1817"/>
        <v>640</v>
      </c>
      <c r="BD575" s="21">
        <f t="shared" si="1817"/>
        <v>4128</v>
      </c>
      <c r="BE575" s="176">
        <f t="shared" si="1817"/>
        <v>5016</v>
      </c>
      <c r="BF575" s="162">
        <f>AF575+AH575+AJ575+AL575+AN575+AP575+AR575+AT575+AV575+AX575+AZ575+BB575+BD575</f>
        <v>27545</v>
      </c>
      <c r="BG575" s="163">
        <f>AG575+AI575+AK575+AM575+AO575+AQ575+AS575+AU575+AW575+AY575+BA575+BC575+BE575</f>
        <v>28491</v>
      </c>
      <c r="BI575" s="139" t="s">
        <v>24</v>
      </c>
      <c r="BJ575" s="123">
        <f t="shared" si="1798"/>
        <v>0.11504424778761062</v>
      </c>
      <c r="BK575" s="124">
        <f t="shared" si="1799"/>
        <v>0.10742883862294698</v>
      </c>
      <c r="BL575" s="125">
        <f t="shared" si="1771"/>
        <v>4.6460176991150445E-2</v>
      </c>
      <c r="BM575" s="126">
        <f t="shared" si="1772"/>
        <v>2.8464550821205213E-2</v>
      </c>
      <c r="BN575" s="123">
        <f t="shared" si="1773"/>
        <v>7.8284547311095978E-2</v>
      </c>
      <c r="BO575" s="124">
        <f t="shared" si="1774"/>
        <v>4.3193640773861709E-2</v>
      </c>
      <c r="BP575" s="125">
        <f t="shared" si="1775"/>
        <v>0.13722486952575449</v>
      </c>
      <c r="BQ575" s="126">
        <f t="shared" si="1776"/>
        <v>0.12759366415336956</v>
      </c>
      <c r="BR575" s="123">
        <f t="shared" si="1777"/>
        <v>1.3104152484683457E-2</v>
      </c>
      <c r="BS575" s="124">
        <f t="shared" si="1778"/>
        <v>2.5542112338535275E-2</v>
      </c>
      <c r="BT575" s="125">
        <f t="shared" si="1779"/>
        <v>3.0576355797594736E-2</v>
      </c>
      <c r="BU575" s="123">
        <f t="shared" si="1780"/>
        <v>8.7965398328365182E-2</v>
      </c>
      <c r="BV575" s="127">
        <f t="shared" si="1781"/>
        <v>0.1003517131835716</v>
      </c>
      <c r="BW575" s="128">
        <f t="shared" si="1782"/>
        <v>0.14384242211701442</v>
      </c>
      <c r="BX575" s="123">
        <f t="shared" si="1783"/>
        <v>7.3179033356024506E-2</v>
      </c>
      <c r="BY575" s="124">
        <f t="shared" si="1784"/>
        <v>4.2375357998714128E-2</v>
      </c>
      <c r="BZ575" s="125">
        <f t="shared" si="1785"/>
        <v>0.11084638075788518</v>
      </c>
      <c r="CA575" s="126">
        <f t="shared" si="1786"/>
        <v>6.5637968320766849E-2</v>
      </c>
      <c r="CB575" s="123">
        <f t="shared" si="1787"/>
        <v>1.2763784887678693E-2</v>
      </c>
      <c r="CC575" s="124">
        <f t="shared" si="1788"/>
        <v>1.5722719036764275E-2</v>
      </c>
      <c r="CD575" s="125">
        <f t="shared" si="1789"/>
        <v>5.9621057408668028E-2</v>
      </c>
      <c r="CE575" s="126">
        <f t="shared" si="1790"/>
        <v>0.12209947980595008</v>
      </c>
      <c r="CF575" s="123">
        <f t="shared" si="1791"/>
        <v>6.1322895393691852E-2</v>
      </c>
      <c r="CG575" s="124">
        <f t="shared" si="1792"/>
        <v>2.5132970950961481E-2</v>
      </c>
      <c r="CH575" s="125">
        <f t="shared" si="1793"/>
        <v>0.16122078511459043</v>
      </c>
      <c r="CI575" s="123">
        <f t="shared" si="1794"/>
        <v>0.16500087673154479</v>
      </c>
      <c r="CJ575" s="129">
        <f t="shared" ref="CJ575" si="1818">AB575/AB591</f>
        <v>5.2380259048728381E-2</v>
      </c>
      <c r="CK575" s="130">
        <f t="shared" ref="CK575" si="1819">AC575/AC591</f>
        <v>5.1019099733110675E-2</v>
      </c>
    </row>
    <row r="576" spans="1:89" x14ac:dyDescent="0.25">
      <c r="A576" s="131" t="s">
        <v>25</v>
      </c>
      <c r="B576" s="197">
        <v>2010</v>
      </c>
      <c r="C576" s="181">
        <v>2169</v>
      </c>
      <c r="D576" s="182">
        <v>884</v>
      </c>
      <c r="E576" s="183">
        <v>634</v>
      </c>
      <c r="F576" s="180">
        <v>1344</v>
      </c>
      <c r="G576" s="184">
        <v>1057</v>
      </c>
      <c r="H576" s="182">
        <v>2644</v>
      </c>
      <c r="I576" s="183">
        <v>2523</v>
      </c>
      <c r="J576" s="180">
        <v>290</v>
      </c>
      <c r="K576" s="181">
        <v>359</v>
      </c>
      <c r="L576" s="182">
        <v>765</v>
      </c>
      <c r="M576" s="180">
        <v>1772</v>
      </c>
      <c r="N576" s="185">
        <v>2093</v>
      </c>
      <c r="O576" s="198">
        <v>2492</v>
      </c>
      <c r="P576" s="180">
        <v>1463</v>
      </c>
      <c r="Q576" s="181">
        <v>920</v>
      </c>
      <c r="R576" s="182">
        <v>1884</v>
      </c>
      <c r="S576" s="183">
        <v>1293</v>
      </c>
      <c r="T576" s="189">
        <v>267</v>
      </c>
      <c r="U576" s="180">
        <v>245</v>
      </c>
      <c r="V576" s="182">
        <v>1194</v>
      </c>
      <c r="W576" s="199">
        <v>2103</v>
      </c>
      <c r="X576" s="180">
        <v>1234</v>
      </c>
      <c r="Y576" s="184">
        <v>376</v>
      </c>
      <c r="Z576" s="182">
        <v>2986</v>
      </c>
      <c r="AA576" s="180">
        <v>2923</v>
      </c>
      <c r="AB576" s="162">
        <f t="shared" si="1767"/>
        <v>19058</v>
      </c>
      <c r="AC576" s="165">
        <f t="shared" si="1797"/>
        <v>18866</v>
      </c>
      <c r="AE576" s="256" t="str">
        <f>$AE$18</f>
        <v>18:00 - 18:59</v>
      </c>
      <c r="AF576" s="120">
        <f t="shared" si="1815"/>
        <v>1962</v>
      </c>
      <c r="AG576" s="181">
        <f t="shared" si="1815"/>
        <v>3018</v>
      </c>
      <c r="AH576" s="182">
        <f t="shared" si="1815"/>
        <v>571</v>
      </c>
      <c r="AI576" s="183">
        <f t="shared" si="1815"/>
        <v>1075</v>
      </c>
      <c r="AJ576" s="180">
        <f t="shared" si="1815"/>
        <v>938</v>
      </c>
      <c r="AK576" s="184">
        <f t="shared" si="1815"/>
        <v>3359</v>
      </c>
      <c r="AL576" s="182">
        <f t="shared" si="1815"/>
        <v>2823</v>
      </c>
      <c r="AM576" s="183">
        <f t="shared" si="1815"/>
        <v>4255</v>
      </c>
      <c r="AN576" s="180">
        <f t="shared" si="1815"/>
        <v>633</v>
      </c>
      <c r="AO576" s="184">
        <f t="shared" si="1815"/>
        <v>200</v>
      </c>
      <c r="AP576" s="182">
        <f t="shared" si="1816"/>
        <v>1808</v>
      </c>
      <c r="AQ576" s="180">
        <f t="shared" si="1816"/>
        <v>778</v>
      </c>
      <c r="AR576" s="185">
        <f t="shared" si="1816"/>
        <v>3345</v>
      </c>
      <c r="AS576" s="186">
        <f t="shared" si="1816"/>
        <v>2258</v>
      </c>
      <c r="AT576" s="180">
        <f t="shared" si="1816"/>
        <v>1558</v>
      </c>
      <c r="AU576" s="184">
        <f t="shared" si="1816"/>
        <v>1227</v>
      </c>
      <c r="AV576" s="182">
        <f t="shared" si="1816"/>
        <v>2098</v>
      </c>
      <c r="AW576" s="183">
        <f t="shared" si="1816"/>
        <v>2262</v>
      </c>
      <c r="AX576" s="180">
        <f t="shared" si="1816"/>
        <v>674</v>
      </c>
      <c r="AY576" s="184">
        <f t="shared" si="1816"/>
        <v>249</v>
      </c>
      <c r="AZ576" s="182">
        <f t="shared" si="1817"/>
        <v>2261</v>
      </c>
      <c r="BA576" s="183">
        <f t="shared" si="1817"/>
        <v>1821</v>
      </c>
      <c r="BB576" s="180">
        <f t="shared" si="1817"/>
        <v>1901</v>
      </c>
      <c r="BC576" s="184">
        <f t="shared" si="1817"/>
        <v>589</v>
      </c>
      <c r="BD576" s="182">
        <f t="shared" si="1817"/>
        <v>3605</v>
      </c>
      <c r="BE576" s="180">
        <f t="shared" si="1817"/>
        <v>4406</v>
      </c>
      <c r="BF576" s="164">
        <f>SUM(AF576,AH576,AJ576,AL576,AN576,AP576,AR576,AT576,AV576,AX576,AZ576,BB576,BD576)</f>
        <v>24177</v>
      </c>
      <c r="BG576" s="165">
        <f>SUM(AG576,AI576,AK576,AM576,AO576,AQ576,AS576,AU576,AW576,AY576,BA576,BC576,BE576)</f>
        <v>25497</v>
      </c>
      <c r="BI576" s="131" t="s">
        <v>25</v>
      </c>
      <c r="BJ576" s="123">
        <f t="shared" si="1798"/>
        <v>0.10546752020149019</v>
      </c>
      <c r="BK576" s="124">
        <f t="shared" si="1799"/>
        <v>0.11496872681013463</v>
      </c>
      <c r="BL576" s="125">
        <f t="shared" si="1771"/>
        <v>4.6384720327421552E-2</v>
      </c>
      <c r="BM576" s="126">
        <f t="shared" si="1772"/>
        <v>3.3605427753630873E-2</v>
      </c>
      <c r="BN576" s="123">
        <f t="shared" si="1773"/>
        <v>7.0521565746668069E-2</v>
      </c>
      <c r="BO576" s="124">
        <f t="shared" si="1774"/>
        <v>5.6026714724901942E-2</v>
      </c>
      <c r="BP576" s="125">
        <f t="shared" si="1775"/>
        <v>0.13873438975758212</v>
      </c>
      <c r="BQ576" s="126">
        <f t="shared" si="1776"/>
        <v>0.1337326407293544</v>
      </c>
      <c r="BR576" s="123">
        <f t="shared" si="1777"/>
        <v>1.5216706894742365E-2</v>
      </c>
      <c r="BS576" s="124">
        <f t="shared" si="1778"/>
        <v>1.9028940951977102E-2</v>
      </c>
      <c r="BT576" s="125">
        <f t="shared" si="1779"/>
        <v>4.0140623360268655E-2</v>
      </c>
      <c r="BU576" s="123">
        <f t="shared" si="1780"/>
        <v>9.3925580409201737E-2</v>
      </c>
      <c r="BV576" s="127">
        <f t="shared" si="1781"/>
        <v>0.10982264665757162</v>
      </c>
      <c r="BW576" s="128">
        <f t="shared" si="1782"/>
        <v>0.13208947312625888</v>
      </c>
      <c r="BX576" s="123">
        <f t="shared" si="1783"/>
        <v>7.6765662713820973E-2</v>
      </c>
      <c r="BY576" s="124">
        <f t="shared" si="1784"/>
        <v>4.8764974027350791E-2</v>
      </c>
      <c r="BZ576" s="125">
        <f t="shared" si="1785"/>
        <v>9.8856123412740055E-2</v>
      </c>
      <c r="CA576" s="126">
        <f t="shared" si="1786"/>
        <v>6.8535990671048444E-2</v>
      </c>
      <c r="CB576" s="123">
        <f t="shared" si="1787"/>
        <v>1.400986462378004E-2</v>
      </c>
      <c r="CC576" s="124">
        <f t="shared" si="1788"/>
        <v>1.2986324605109721E-2</v>
      </c>
      <c r="CD576" s="125">
        <f t="shared" si="1789"/>
        <v>6.2650855283870294E-2</v>
      </c>
      <c r="CE576" s="126">
        <f t="shared" si="1790"/>
        <v>0.11147036997773772</v>
      </c>
      <c r="CF576" s="123">
        <f t="shared" si="1791"/>
        <v>6.4749711407283028E-2</v>
      </c>
      <c r="CG576" s="124">
        <f t="shared" si="1792"/>
        <v>1.993003286335206E-2</v>
      </c>
      <c r="CH576" s="125">
        <f t="shared" si="1793"/>
        <v>0.15667960961276103</v>
      </c>
      <c r="CI576" s="123">
        <f t="shared" si="1794"/>
        <v>0.1549348033499417</v>
      </c>
      <c r="CJ576" s="129">
        <f t="shared" ref="CJ576" si="1820">AB576/AB591</f>
        <v>5.6629395107253545E-2</v>
      </c>
      <c r="CK576" s="130">
        <f t="shared" ref="CK576" si="1821">AC576/AC591</f>
        <v>5.6258480072760887E-2</v>
      </c>
    </row>
    <row r="577" spans="1:89" ht="13.8" thickBot="1" x14ac:dyDescent="0.3">
      <c r="A577" s="139" t="s">
        <v>26</v>
      </c>
      <c r="B577" s="194">
        <v>1947</v>
      </c>
      <c r="C577" s="188">
        <v>2079</v>
      </c>
      <c r="D577" s="189">
        <v>767</v>
      </c>
      <c r="E577" s="190">
        <v>676</v>
      </c>
      <c r="F577" s="187">
        <v>1093</v>
      </c>
      <c r="G577" s="191">
        <v>1163</v>
      </c>
      <c r="H577" s="189">
        <v>2397</v>
      </c>
      <c r="I577" s="190">
        <v>2656</v>
      </c>
      <c r="J577" s="187">
        <v>319</v>
      </c>
      <c r="K577" s="188">
        <v>362</v>
      </c>
      <c r="L577" s="189">
        <v>799</v>
      </c>
      <c r="M577" s="187">
        <v>1265</v>
      </c>
      <c r="N577" s="192">
        <v>2076</v>
      </c>
      <c r="O577" s="195">
        <v>2044</v>
      </c>
      <c r="P577" s="187">
        <v>1406</v>
      </c>
      <c r="Q577" s="188">
        <v>802</v>
      </c>
      <c r="R577" s="189">
        <v>1784</v>
      </c>
      <c r="S577" s="190">
        <v>1359</v>
      </c>
      <c r="T577" s="187">
        <v>265</v>
      </c>
      <c r="U577" s="191">
        <v>266</v>
      </c>
      <c r="V577" s="189">
        <v>1263</v>
      </c>
      <c r="W577" s="196">
        <v>1910</v>
      </c>
      <c r="X577" s="187">
        <v>1212</v>
      </c>
      <c r="Y577" s="191">
        <v>504</v>
      </c>
      <c r="Z577" s="189">
        <v>3104</v>
      </c>
      <c r="AA577" s="187">
        <v>2938</v>
      </c>
      <c r="AB577" s="162">
        <f t="shared" si="1767"/>
        <v>18432</v>
      </c>
      <c r="AC577" s="165">
        <f t="shared" si="1797"/>
        <v>18024</v>
      </c>
      <c r="AE577" s="254">
        <f>$AE$19</f>
        <v>0</v>
      </c>
      <c r="AF577" s="120">
        <f t="shared" si="1815"/>
        <v>0</v>
      </c>
      <c r="AG577" s="188">
        <f t="shared" si="1815"/>
        <v>0</v>
      </c>
      <c r="AH577" s="189">
        <f t="shared" si="1815"/>
        <v>0</v>
      </c>
      <c r="AI577" s="190">
        <f t="shared" si="1815"/>
        <v>0</v>
      </c>
      <c r="AJ577" s="187">
        <f t="shared" si="1815"/>
        <v>0</v>
      </c>
      <c r="AK577" s="191">
        <f t="shared" si="1815"/>
        <v>0</v>
      </c>
      <c r="AL577" s="189">
        <f t="shared" si="1815"/>
        <v>0</v>
      </c>
      <c r="AM577" s="190">
        <f t="shared" si="1815"/>
        <v>0</v>
      </c>
      <c r="AN577" s="187">
        <f t="shared" si="1815"/>
        <v>0</v>
      </c>
      <c r="AO577" s="191">
        <f t="shared" si="1815"/>
        <v>0</v>
      </c>
      <c r="AP577" s="189">
        <f t="shared" si="1816"/>
        <v>0</v>
      </c>
      <c r="AQ577" s="187">
        <f t="shared" si="1816"/>
        <v>0</v>
      </c>
      <c r="AR577" s="192">
        <f t="shared" si="1816"/>
        <v>0</v>
      </c>
      <c r="AS577" s="193">
        <f t="shared" si="1816"/>
        <v>0</v>
      </c>
      <c r="AT577" s="187">
        <f t="shared" si="1816"/>
        <v>0</v>
      </c>
      <c r="AU577" s="191">
        <f t="shared" si="1816"/>
        <v>0</v>
      </c>
      <c r="AV577" s="189">
        <f t="shared" si="1816"/>
        <v>0</v>
      </c>
      <c r="AW577" s="190">
        <f t="shared" si="1816"/>
        <v>0</v>
      </c>
      <c r="AX577" s="187">
        <f t="shared" si="1816"/>
        <v>0</v>
      </c>
      <c r="AY577" s="191">
        <f t="shared" si="1816"/>
        <v>0</v>
      </c>
      <c r="AZ577" s="189">
        <f t="shared" si="1817"/>
        <v>0</v>
      </c>
      <c r="BA577" s="190">
        <f t="shared" si="1817"/>
        <v>0</v>
      </c>
      <c r="BB577" s="187">
        <f t="shared" si="1817"/>
        <v>0</v>
      </c>
      <c r="BC577" s="191">
        <f t="shared" si="1817"/>
        <v>0</v>
      </c>
      <c r="BD577" s="189">
        <f t="shared" si="1817"/>
        <v>0</v>
      </c>
      <c r="BE577" s="187">
        <f t="shared" si="1817"/>
        <v>0</v>
      </c>
      <c r="BF577" s="164">
        <f>SUM(AF577,AH577,AJ577,AL577,AN577,AP577,AR577,AT577,AV577,AX577,AZ577,BB577,BD577)</f>
        <v>0</v>
      </c>
      <c r="BG577" s="165">
        <f>SUM(AG577,AI577,AK577,AM577,AO577,AQ577,AS577,AU577,AW577,AY577,BA577,BC577,BE577)</f>
        <v>0</v>
      </c>
      <c r="BI577" s="139" t="s">
        <v>26</v>
      </c>
      <c r="BJ577" s="123">
        <f t="shared" si="1798"/>
        <v>0.10563151041666667</v>
      </c>
      <c r="BK577" s="124">
        <f t="shared" si="1799"/>
        <v>0.1153462050599201</v>
      </c>
      <c r="BL577" s="125">
        <f t="shared" si="1771"/>
        <v>4.1612413194444448E-2</v>
      </c>
      <c r="BM577" s="126">
        <f t="shared" si="1772"/>
        <v>3.7505548158011541E-2</v>
      </c>
      <c r="BN577" s="123">
        <f t="shared" si="1773"/>
        <v>5.9299045138888888E-2</v>
      </c>
      <c r="BO577" s="124">
        <f t="shared" si="1774"/>
        <v>6.4525077674212158E-2</v>
      </c>
      <c r="BP577" s="125">
        <f t="shared" si="1775"/>
        <v>0.13004557291666666</v>
      </c>
      <c r="BQ577" s="126">
        <f t="shared" si="1776"/>
        <v>0.14735907678650689</v>
      </c>
      <c r="BR577" s="123">
        <f t="shared" si="1777"/>
        <v>1.7306857638888888E-2</v>
      </c>
      <c r="BS577" s="124">
        <f t="shared" si="1778"/>
        <v>2.008433200177541E-2</v>
      </c>
      <c r="BT577" s="125">
        <f t="shared" si="1779"/>
        <v>4.3348524305555552E-2</v>
      </c>
      <c r="BU577" s="123">
        <f t="shared" si="1780"/>
        <v>7.0184198845983134E-2</v>
      </c>
      <c r="BV577" s="127">
        <f t="shared" si="1781"/>
        <v>0.11263020833333333</v>
      </c>
      <c r="BW577" s="128">
        <f t="shared" si="1782"/>
        <v>0.11340434975588105</v>
      </c>
      <c r="BX577" s="123">
        <f t="shared" si="1783"/>
        <v>7.6280381944444448E-2</v>
      </c>
      <c r="BY577" s="124">
        <f t="shared" si="1784"/>
        <v>4.4496227252552152E-2</v>
      </c>
      <c r="BZ577" s="125">
        <f t="shared" si="1785"/>
        <v>9.6788194444444448E-2</v>
      </c>
      <c r="CA577" s="126">
        <f t="shared" si="1786"/>
        <v>7.5399467376830898E-2</v>
      </c>
      <c r="CB577" s="123">
        <f t="shared" si="1787"/>
        <v>1.4377170138888888E-2</v>
      </c>
      <c r="CC577" s="124">
        <f t="shared" si="1788"/>
        <v>1.4758100310696848E-2</v>
      </c>
      <c r="CD577" s="125">
        <f t="shared" si="1789"/>
        <v>6.8522135416666671E-2</v>
      </c>
      <c r="CE577" s="126">
        <f t="shared" si="1790"/>
        <v>0.10596981802041722</v>
      </c>
      <c r="CF577" s="123">
        <f t="shared" si="1791"/>
        <v>6.5755208333333329E-2</v>
      </c>
      <c r="CG577" s="124">
        <f t="shared" si="1792"/>
        <v>2.7962716378162451E-2</v>
      </c>
      <c r="CH577" s="125">
        <f t="shared" si="1793"/>
        <v>0.16840277777777779</v>
      </c>
      <c r="CI577" s="123">
        <f t="shared" si="1794"/>
        <v>0.16300488237905014</v>
      </c>
      <c r="CJ577" s="129">
        <f t="shared" ref="CJ577" si="1822">AB577/AB591</f>
        <v>5.4769283797717352E-2</v>
      </c>
      <c r="CK577" s="130">
        <f t="shared" ref="CK577" si="1823">AC577/AC591</f>
        <v>5.3747633034635971E-2</v>
      </c>
    </row>
    <row r="578" spans="1:89" ht="14.4" thickTop="1" thickBot="1" x14ac:dyDescent="0.3">
      <c r="A578" s="131" t="s">
        <v>27</v>
      </c>
      <c r="B578" s="197">
        <v>1690</v>
      </c>
      <c r="C578" s="181">
        <v>2105</v>
      </c>
      <c r="D578" s="182">
        <v>726</v>
      </c>
      <c r="E578" s="183">
        <v>757</v>
      </c>
      <c r="F578" s="180">
        <v>1099</v>
      </c>
      <c r="G578" s="184">
        <v>1271</v>
      </c>
      <c r="H578" s="182">
        <v>2500</v>
      </c>
      <c r="I578" s="183">
        <v>2766</v>
      </c>
      <c r="J578" s="180">
        <v>380</v>
      </c>
      <c r="K578" s="181">
        <v>344</v>
      </c>
      <c r="L578" s="182">
        <v>973</v>
      </c>
      <c r="M578" s="180">
        <v>1128</v>
      </c>
      <c r="N578" s="185">
        <v>2144</v>
      </c>
      <c r="O578" s="198">
        <v>2026</v>
      </c>
      <c r="P578" s="180">
        <v>1522</v>
      </c>
      <c r="Q578" s="181">
        <v>919</v>
      </c>
      <c r="R578" s="182">
        <v>1608</v>
      </c>
      <c r="S578" s="183">
        <v>1406</v>
      </c>
      <c r="T578" s="180">
        <v>315</v>
      </c>
      <c r="U578" s="184">
        <v>226</v>
      </c>
      <c r="V578" s="182">
        <v>1389</v>
      </c>
      <c r="W578" s="199">
        <v>1749</v>
      </c>
      <c r="X578" s="180">
        <v>1066</v>
      </c>
      <c r="Y578" s="184">
        <v>518</v>
      </c>
      <c r="Z578" s="182">
        <v>2893</v>
      </c>
      <c r="AA578" s="180">
        <v>3176</v>
      </c>
      <c r="AB578" s="162">
        <f t="shared" si="1767"/>
        <v>18305</v>
      </c>
      <c r="AC578" s="165">
        <f t="shared" si="1797"/>
        <v>18391</v>
      </c>
      <c r="AE578" s="251" t="s">
        <v>13</v>
      </c>
      <c r="AF578" s="14">
        <f t="shared" ref="AF578:BG578" si="1824">SUM(AF575:AF577)</f>
        <v>4044</v>
      </c>
      <c r="AG578" s="1">
        <f t="shared" si="1824"/>
        <v>6512</v>
      </c>
      <c r="AH578" s="14">
        <f t="shared" si="1824"/>
        <v>1377</v>
      </c>
      <c r="AI578" s="1">
        <f t="shared" si="1824"/>
        <v>2430</v>
      </c>
      <c r="AJ578" s="14">
        <f t="shared" si="1824"/>
        <v>2042</v>
      </c>
      <c r="AK578" s="1">
        <f t="shared" si="1824"/>
        <v>6694</v>
      </c>
      <c r="AL578" s="14">
        <f t="shared" si="1824"/>
        <v>5739</v>
      </c>
      <c r="AM578" s="1">
        <f t="shared" si="1824"/>
        <v>9027</v>
      </c>
      <c r="AN578" s="14">
        <f t="shared" si="1824"/>
        <v>1450</v>
      </c>
      <c r="AO578" s="1">
        <f t="shared" si="1824"/>
        <v>454</v>
      </c>
      <c r="AP578" s="14">
        <f t="shared" si="1824"/>
        <v>3887</v>
      </c>
      <c r="AQ578" s="1">
        <f t="shared" si="1824"/>
        <v>1802</v>
      </c>
      <c r="AR578" s="14">
        <f t="shared" si="1824"/>
        <v>7143</v>
      </c>
      <c r="AS578" s="1">
        <f t="shared" si="1824"/>
        <v>4882</v>
      </c>
      <c r="AT578" s="14">
        <f t="shared" si="1824"/>
        <v>3525</v>
      </c>
      <c r="AU578" s="1">
        <f t="shared" si="1824"/>
        <v>2560</v>
      </c>
      <c r="AV578" s="14">
        <f t="shared" si="1824"/>
        <v>4394</v>
      </c>
      <c r="AW578" s="1">
        <f t="shared" si="1824"/>
        <v>4734</v>
      </c>
      <c r="AX578" s="14">
        <f t="shared" si="1824"/>
        <v>1474</v>
      </c>
      <c r="AY578" s="1">
        <f t="shared" si="1824"/>
        <v>547</v>
      </c>
      <c r="AZ578" s="14">
        <f t="shared" si="1824"/>
        <v>4617</v>
      </c>
      <c r="BA578" s="1">
        <f t="shared" si="1824"/>
        <v>3695</v>
      </c>
      <c r="BB578" s="14">
        <f t="shared" si="1824"/>
        <v>4297</v>
      </c>
      <c r="BC578" s="1">
        <f t="shared" si="1824"/>
        <v>1229</v>
      </c>
      <c r="BD578" s="14">
        <f t="shared" si="1824"/>
        <v>7733</v>
      </c>
      <c r="BE578" s="1">
        <f t="shared" si="1824"/>
        <v>9422</v>
      </c>
      <c r="BF578" s="166">
        <f t="shared" si="1824"/>
        <v>51722</v>
      </c>
      <c r="BG578" s="167">
        <f t="shared" si="1824"/>
        <v>53988</v>
      </c>
      <c r="BI578" s="131" t="s">
        <v>27</v>
      </c>
      <c r="BJ578" s="123">
        <f t="shared" si="1798"/>
        <v>9.2324501502321771E-2</v>
      </c>
      <c r="BK578" s="124">
        <f t="shared" si="1799"/>
        <v>0.11445815888206187</v>
      </c>
      <c r="BL578" s="125">
        <f t="shared" si="1771"/>
        <v>3.9661294728216334E-2</v>
      </c>
      <c r="BM578" s="126">
        <f t="shared" si="1772"/>
        <v>4.1161437659724867E-2</v>
      </c>
      <c r="BN578" s="123">
        <f t="shared" si="1773"/>
        <v>6.0038240917782024E-2</v>
      </c>
      <c r="BO578" s="124">
        <f t="shared" si="1774"/>
        <v>6.9109890707411234E-2</v>
      </c>
      <c r="BP578" s="125">
        <f t="shared" si="1775"/>
        <v>0.13657470636438132</v>
      </c>
      <c r="BQ578" s="126">
        <f t="shared" si="1776"/>
        <v>0.15039965200369745</v>
      </c>
      <c r="BR578" s="123">
        <f t="shared" si="1777"/>
        <v>2.0759355367385959E-2</v>
      </c>
      <c r="BS578" s="124">
        <f t="shared" si="1778"/>
        <v>1.8704801261486596E-2</v>
      </c>
      <c r="BT578" s="125">
        <f t="shared" si="1779"/>
        <v>5.3154875717017207E-2</v>
      </c>
      <c r="BU578" s="123">
        <f t="shared" si="1780"/>
        <v>6.1334348322549075E-2</v>
      </c>
      <c r="BV578" s="127">
        <f t="shared" si="1781"/>
        <v>0.11712646817809341</v>
      </c>
      <c r="BW578" s="128">
        <f t="shared" si="1782"/>
        <v>0.11016257952259258</v>
      </c>
      <c r="BX578" s="123">
        <f t="shared" si="1783"/>
        <v>8.3146681234635339E-2</v>
      </c>
      <c r="BY578" s="124">
        <f t="shared" si="1784"/>
        <v>4.9970094067750527E-2</v>
      </c>
      <c r="BZ578" s="125">
        <f t="shared" si="1785"/>
        <v>8.7844851133570059E-2</v>
      </c>
      <c r="CA578" s="126">
        <f t="shared" si="1786"/>
        <v>7.645043771409929E-2</v>
      </c>
      <c r="CB578" s="123">
        <f t="shared" si="1787"/>
        <v>1.7208413001912046E-2</v>
      </c>
      <c r="CC578" s="124">
        <f t="shared" si="1788"/>
        <v>1.228861943341852E-2</v>
      </c>
      <c r="CD578" s="125">
        <f t="shared" si="1789"/>
        <v>7.5880906856050256E-2</v>
      </c>
      <c r="CE578" s="126">
        <f t="shared" si="1790"/>
        <v>9.5100864553314124E-2</v>
      </c>
      <c r="CF578" s="123">
        <f t="shared" si="1791"/>
        <v>5.8235454793772193E-2</v>
      </c>
      <c r="CG578" s="124">
        <f t="shared" si="1792"/>
        <v>2.8165950736773422E-2</v>
      </c>
      <c r="CH578" s="125">
        <f t="shared" si="1793"/>
        <v>0.15804425020486207</v>
      </c>
      <c r="CI578" s="123">
        <f t="shared" si="1794"/>
        <v>0.17269316513512045</v>
      </c>
      <c r="CJ578" s="129">
        <f t="shared" ref="CJ578" si="1825">AB578/AB591</f>
        <v>5.4391912972939244E-2</v>
      </c>
      <c r="CK578" s="130">
        <f t="shared" ref="CK578" si="1826">AC578/AC591</f>
        <v>5.4842028358854315E-2</v>
      </c>
    </row>
    <row r="579" spans="1:89" ht="13.8" thickTop="1" x14ac:dyDescent="0.25">
      <c r="A579" s="139" t="s">
        <v>28</v>
      </c>
      <c r="B579" s="194">
        <v>1865</v>
      </c>
      <c r="C579" s="188">
        <v>2550</v>
      </c>
      <c r="D579" s="189">
        <v>861</v>
      </c>
      <c r="E579" s="190">
        <v>706</v>
      </c>
      <c r="F579" s="187">
        <v>1089</v>
      </c>
      <c r="G579" s="191">
        <v>1686</v>
      </c>
      <c r="H579" s="189">
        <v>2461</v>
      </c>
      <c r="I579" s="190">
        <v>3212</v>
      </c>
      <c r="J579" s="187">
        <v>529</v>
      </c>
      <c r="K579" s="188">
        <v>264</v>
      </c>
      <c r="L579" s="189">
        <v>1568</v>
      </c>
      <c r="M579" s="187">
        <v>1080</v>
      </c>
      <c r="N579" s="192">
        <v>2779</v>
      </c>
      <c r="O579" s="195">
        <v>1916</v>
      </c>
      <c r="P579" s="187">
        <v>1724</v>
      </c>
      <c r="Q579" s="188">
        <v>818</v>
      </c>
      <c r="R579" s="189">
        <v>1925</v>
      </c>
      <c r="S579" s="190">
        <v>1734</v>
      </c>
      <c r="T579" s="187">
        <v>501</v>
      </c>
      <c r="U579" s="191">
        <v>209</v>
      </c>
      <c r="V579" s="189">
        <v>1893</v>
      </c>
      <c r="W579" s="196">
        <v>1592</v>
      </c>
      <c r="X579" s="187">
        <v>1420</v>
      </c>
      <c r="Y579" s="191">
        <v>462</v>
      </c>
      <c r="Z579" s="189">
        <v>2943</v>
      </c>
      <c r="AA579" s="187">
        <v>3743</v>
      </c>
      <c r="AB579" s="162">
        <f t="shared" si="1767"/>
        <v>21558</v>
      </c>
      <c r="AC579" s="165">
        <f t="shared" si="1797"/>
        <v>19972</v>
      </c>
      <c r="BI579" s="139" t="s">
        <v>28</v>
      </c>
      <c r="BJ579" s="123">
        <f t="shared" si="1798"/>
        <v>8.6510808052695051E-2</v>
      </c>
      <c r="BK579" s="124">
        <f t="shared" si="1799"/>
        <v>0.1276787502503505</v>
      </c>
      <c r="BL579" s="125">
        <f t="shared" si="1771"/>
        <v>3.9938769830225436E-2</v>
      </c>
      <c r="BM579" s="126">
        <f t="shared" si="1772"/>
        <v>3.5349489284999001E-2</v>
      </c>
      <c r="BN579" s="123">
        <f t="shared" si="1773"/>
        <v>5.0514890064013357E-2</v>
      </c>
      <c r="BO579" s="124">
        <f t="shared" si="1774"/>
        <v>8.4418185459643497E-2</v>
      </c>
      <c r="BP579" s="125">
        <f t="shared" si="1775"/>
        <v>0.11415715743575471</v>
      </c>
      <c r="BQ579" s="126">
        <f t="shared" si="1776"/>
        <v>0.16082515521730423</v>
      </c>
      <c r="BR579" s="123">
        <f t="shared" si="1777"/>
        <v>2.4538454402078115E-2</v>
      </c>
      <c r="BS579" s="124">
        <f t="shared" si="1778"/>
        <v>1.321850590827158E-2</v>
      </c>
      <c r="BT579" s="125">
        <f t="shared" si="1779"/>
        <v>7.273401985341868E-2</v>
      </c>
      <c r="BU579" s="123">
        <f t="shared" si="1780"/>
        <v>5.4075705988383738E-2</v>
      </c>
      <c r="BV579" s="127">
        <f t="shared" si="1781"/>
        <v>0.12890806197235366</v>
      </c>
      <c r="BW579" s="128">
        <f t="shared" si="1782"/>
        <v>9.593430803124374E-2</v>
      </c>
      <c r="BX579" s="123">
        <f t="shared" si="1783"/>
        <v>7.9970312644957783E-2</v>
      </c>
      <c r="BY579" s="124">
        <f t="shared" si="1784"/>
        <v>4.0957340276386943E-2</v>
      </c>
      <c r="BZ579" s="125">
        <f t="shared" si="1785"/>
        <v>8.9293997587902407E-2</v>
      </c>
      <c r="CA579" s="126">
        <f t="shared" si="1786"/>
        <v>8.6821550170238335E-2</v>
      </c>
      <c r="CB579" s="123">
        <f t="shared" si="1787"/>
        <v>2.3239632618981352E-2</v>
      </c>
      <c r="CC579" s="124">
        <f t="shared" si="1788"/>
        <v>1.0464650510715E-2</v>
      </c>
      <c r="CD579" s="125">
        <f t="shared" si="1789"/>
        <v>8.7809629835791811E-2</v>
      </c>
      <c r="CE579" s="126">
        <f t="shared" si="1790"/>
        <v>7.9711596234728621E-2</v>
      </c>
      <c r="CF579" s="123">
        <f t="shared" si="1791"/>
        <v>6.5868818999907222E-2</v>
      </c>
      <c r="CG579" s="124">
        <f t="shared" si="1792"/>
        <v>2.3132385339475266E-2</v>
      </c>
      <c r="CH579" s="125">
        <f t="shared" si="1793"/>
        <v>0.1365154467019204</v>
      </c>
      <c r="CI579" s="123">
        <f t="shared" si="1794"/>
        <v>0.18741237732825955</v>
      </c>
      <c r="CJ579" s="129">
        <f t="shared" ref="CJ579" si="1827">AB579/AB591</f>
        <v>6.40579546501297E-2</v>
      </c>
      <c r="CK579" s="130">
        <f t="shared" ref="CK579" si="1828">AC579/AC591</f>
        <v>5.9556576063457038E-2</v>
      </c>
    </row>
    <row r="580" spans="1:89" x14ac:dyDescent="0.25">
      <c r="A580" s="131" t="s">
        <v>29</v>
      </c>
      <c r="B580" s="197">
        <v>2272</v>
      </c>
      <c r="C580" s="181">
        <v>2627</v>
      </c>
      <c r="D580" s="182">
        <v>894</v>
      </c>
      <c r="E580" s="183">
        <v>980</v>
      </c>
      <c r="F580" s="180">
        <v>1129</v>
      </c>
      <c r="G580" s="184">
        <v>2715</v>
      </c>
      <c r="H580" s="182">
        <v>2553</v>
      </c>
      <c r="I580" s="183">
        <v>4183</v>
      </c>
      <c r="J580" s="180">
        <v>825</v>
      </c>
      <c r="K580" s="181">
        <v>243</v>
      </c>
      <c r="L580" s="182">
        <v>1905</v>
      </c>
      <c r="M580" s="180">
        <v>956</v>
      </c>
      <c r="N580" s="185">
        <v>4201</v>
      </c>
      <c r="O580" s="198">
        <v>2343</v>
      </c>
      <c r="P580" s="180">
        <v>2310</v>
      </c>
      <c r="Q580" s="181">
        <v>1131</v>
      </c>
      <c r="R580" s="182">
        <v>2485</v>
      </c>
      <c r="S580" s="183">
        <v>2312</v>
      </c>
      <c r="T580" s="180">
        <v>947</v>
      </c>
      <c r="U580" s="184">
        <v>237</v>
      </c>
      <c r="V580" s="182">
        <v>2353</v>
      </c>
      <c r="W580" s="199">
        <v>1843</v>
      </c>
      <c r="X580" s="180">
        <v>2030</v>
      </c>
      <c r="Y580" s="184">
        <v>576</v>
      </c>
      <c r="Z580" s="182">
        <v>3851</v>
      </c>
      <c r="AA580" s="180">
        <v>4281</v>
      </c>
      <c r="AB580" s="162">
        <f t="shared" si="1767"/>
        <v>27755</v>
      </c>
      <c r="AC580" s="165">
        <f t="shared" si="1797"/>
        <v>24427</v>
      </c>
      <c r="BI580" s="131" t="s">
        <v>29</v>
      </c>
      <c r="BJ580" s="123">
        <f t="shared" si="1798"/>
        <v>8.1859124482075302E-2</v>
      </c>
      <c r="BK580" s="124">
        <f t="shared" si="1799"/>
        <v>0.10754492979080525</v>
      </c>
      <c r="BL580" s="125">
        <f t="shared" si="1771"/>
        <v>3.2210412538281392E-2</v>
      </c>
      <c r="BM580" s="126">
        <f t="shared" si="1772"/>
        <v>4.0119539853440862E-2</v>
      </c>
      <c r="BN580" s="123">
        <f t="shared" si="1773"/>
        <v>4.0677355431453795E-2</v>
      </c>
      <c r="BO580" s="124">
        <f t="shared" si="1774"/>
        <v>0.11114750071642035</v>
      </c>
      <c r="BP580" s="125">
        <f t="shared" si="1775"/>
        <v>9.1983426409655913E-2</v>
      </c>
      <c r="BQ580" s="126">
        <f t="shared" si="1776"/>
        <v>0.17124493388463585</v>
      </c>
      <c r="BR580" s="123">
        <f t="shared" si="1777"/>
        <v>2.9724373986669068E-2</v>
      </c>
      <c r="BS580" s="124">
        <f t="shared" si="1778"/>
        <v>9.9480083514144179E-3</v>
      </c>
      <c r="BT580" s="125">
        <f t="shared" si="1779"/>
        <v>6.8636281751035852E-2</v>
      </c>
      <c r="BU580" s="123">
        <f t="shared" si="1780"/>
        <v>3.913702051009129E-2</v>
      </c>
      <c r="BV580" s="127">
        <f t="shared" si="1781"/>
        <v>0.15136011529454152</v>
      </c>
      <c r="BW580" s="128">
        <f t="shared" si="1782"/>
        <v>9.5918450894501989E-2</v>
      </c>
      <c r="BX580" s="123">
        <f t="shared" si="1783"/>
        <v>8.3228247162673394E-2</v>
      </c>
      <c r="BY580" s="124">
        <f t="shared" si="1784"/>
        <v>4.6301224055348589E-2</v>
      </c>
      <c r="BZ580" s="125">
        <f t="shared" si="1785"/>
        <v>8.953341740226986E-2</v>
      </c>
      <c r="CA580" s="126">
        <f t="shared" si="1786"/>
        <v>9.4649363409342116E-2</v>
      </c>
      <c r="CB580" s="123">
        <f t="shared" si="1787"/>
        <v>3.4119978382273465E-2</v>
      </c>
      <c r="CC580" s="124">
        <f t="shared" si="1788"/>
        <v>9.7023785155770249E-3</v>
      </c>
      <c r="CD580" s="125">
        <f t="shared" si="1789"/>
        <v>8.4777517564402813E-2</v>
      </c>
      <c r="CE580" s="126">
        <f t="shared" si="1790"/>
        <v>7.5449297908052562E-2</v>
      </c>
      <c r="CF580" s="123">
        <f t="shared" si="1791"/>
        <v>7.3139974779319036E-2</v>
      </c>
      <c r="CG580" s="124">
        <f t="shared" si="1792"/>
        <v>2.3580464240389731E-2</v>
      </c>
      <c r="CH580" s="125">
        <f t="shared" si="1793"/>
        <v>0.13874977481534859</v>
      </c>
      <c r="CI580" s="123">
        <f t="shared" si="1794"/>
        <v>0.17525688786997995</v>
      </c>
      <c r="CJ580" s="129">
        <f t="shared" ref="CJ580" si="1829">AB580/AB591</f>
        <v>8.2471868045011124E-2</v>
      </c>
      <c r="CK580" s="130">
        <f t="shared" ref="CK580" si="1830">AC580/AC591</f>
        <v>7.2841402138096589E-2</v>
      </c>
    </row>
    <row r="581" spans="1:89" x14ac:dyDescent="0.25">
      <c r="A581" s="139" t="s">
        <v>30</v>
      </c>
      <c r="B581" s="280">
        <v>2082</v>
      </c>
      <c r="C581" s="267">
        <v>3494</v>
      </c>
      <c r="D581" s="268">
        <v>806</v>
      </c>
      <c r="E581" s="269">
        <v>1355</v>
      </c>
      <c r="F581" s="266">
        <v>1104</v>
      </c>
      <c r="G581" s="270">
        <v>3335</v>
      </c>
      <c r="H581" s="268">
        <v>2916</v>
      </c>
      <c r="I581" s="269">
        <v>4772</v>
      </c>
      <c r="J581" s="266">
        <v>817</v>
      </c>
      <c r="K581" s="267">
        <v>254</v>
      </c>
      <c r="L581" s="268">
        <v>2079</v>
      </c>
      <c r="M581" s="266">
        <v>1024</v>
      </c>
      <c r="N581" s="271">
        <v>3798</v>
      </c>
      <c r="O581" s="281">
        <v>2624</v>
      </c>
      <c r="P581" s="266">
        <v>1967</v>
      </c>
      <c r="Q581" s="267">
        <v>1333</v>
      </c>
      <c r="R581" s="268">
        <v>2296</v>
      </c>
      <c r="S581" s="269">
        <v>2472</v>
      </c>
      <c r="T581" s="266">
        <v>800</v>
      </c>
      <c r="U581" s="270">
        <v>298</v>
      </c>
      <c r="V581" s="268">
        <v>2356</v>
      </c>
      <c r="W581" s="282">
        <v>1874</v>
      </c>
      <c r="X581" s="266">
        <v>2396</v>
      </c>
      <c r="Y581" s="270">
        <v>640</v>
      </c>
      <c r="Z581" s="268">
        <v>4128</v>
      </c>
      <c r="AA581" s="266">
        <v>5016</v>
      </c>
      <c r="AB581" s="162">
        <f t="shared" si="1767"/>
        <v>27545</v>
      </c>
      <c r="AC581" s="165">
        <f t="shared" si="1797"/>
        <v>28491</v>
      </c>
      <c r="BI581" s="139" t="s">
        <v>30</v>
      </c>
      <c r="BJ581" s="123">
        <f t="shared" si="1798"/>
        <v>7.5585405699764019E-2</v>
      </c>
      <c r="BK581" s="124">
        <f t="shared" si="1799"/>
        <v>0.12263521813906146</v>
      </c>
      <c r="BL581" s="125">
        <f t="shared" si="1771"/>
        <v>2.9261208930840443E-2</v>
      </c>
      <c r="BM581" s="126">
        <f t="shared" si="1772"/>
        <v>4.755887824225194E-2</v>
      </c>
      <c r="BN581" s="123">
        <f t="shared" si="1773"/>
        <v>4.0079869304774009E-2</v>
      </c>
      <c r="BO581" s="124">
        <f t="shared" si="1774"/>
        <v>0.11705450844126215</v>
      </c>
      <c r="BP581" s="125">
        <f t="shared" si="1775"/>
        <v>0.1058631330550009</v>
      </c>
      <c r="BQ581" s="126">
        <f t="shared" si="1776"/>
        <v>0.16749148854024079</v>
      </c>
      <c r="BR581" s="123">
        <f t="shared" si="1777"/>
        <v>2.9660555454710472E-2</v>
      </c>
      <c r="BS581" s="124">
        <f t="shared" si="1778"/>
        <v>8.9150959952265622E-3</v>
      </c>
      <c r="BT581" s="125">
        <f t="shared" si="1779"/>
        <v>7.547649301143583E-2</v>
      </c>
      <c r="BU581" s="123">
        <f t="shared" si="1780"/>
        <v>3.5941174405952757E-2</v>
      </c>
      <c r="BV581" s="127">
        <f t="shared" si="1781"/>
        <v>0.13788346342348884</v>
      </c>
      <c r="BW581" s="128">
        <f t="shared" si="1782"/>
        <v>9.2099259415253945E-2</v>
      </c>
      <c r="BX581" s="123">
        <f t="shared" si="1783"/>
        <v>7.141041931385006E-2</v>
      </c>
      <c r="BY581" s="124">
        <f t="shared" si="1784"/>
        <v>4.6786704573374048E-2</v>
      </c>
      <c r="BZ581" s="125">
        <f t="shared" si="1785"/>
        <v>8.3354510800508264E-2</v>
      </c>
      <c r="CA581" s="126">
        <f t="shared" si="1786"/>
        <v>8.6764241339370329E-2</v>
      </c>
      <c r="CB581" s="123">
        <f t="shared" si="1787"/>
        <v>2.9043383554184062E-2</v>
      </c>
      <c r="CC581" s="124">
        <f t="shared" si="1788"/>
        <v>1.0459443332982345E-2</v>
      </c>
      <c r="CD581" s="125">
        <f t="shared" si="1789"/>
        <v>8.5532764567072067E-2</v>
      </c>
      <c r="CE581" s="126">
        <f t="shared" si="1790"/>
        <v>6.5775157067144013E-2</v>
      </c>
      <c r="CF581" s="123">
        <f t="shared" si="1791"/>
        <v>8.6984933744781265E-2</v>
      </c>
      <c r="CG581" s="124">
        <f t="shared" si="1792"/>
        <v>2.2463234003720474E-2</v>
      </c>
      <c r="CH581" s="125">
        <f t="shared" si="1793"/>
        <v>0.14986385913958977</v>
      </c>
      <c r="CI581" s="123">
        <f t="shared" si="1794"/>
        <v>0.1760555965041592</v>
      </c>
      <c r="CJ581" s="129">
        <f t="shared" ref="CJ581" si="1831">AB581/AB591</f>
        <v>8.184786904340953E-2</v>
      </c>
      <c r="CK581" s="130">
        <f t="shared" ref="CK581" si="1832">AC581/AC591</f>
        <v>8.4960264801920413E-2</v>
      </c>
    </row>
    <row r="582" spans="1:89" x14ac:dyDescent="0.25">
      <c r="A582" s="131" t="s">
        <v>31</v>
      </c>
      <c r="B582" s="283">
        <v>1962</v>
      </c>
      <c r="C582" s="274">
        <v>3018</v>
      </c>
      <c r="D582" s="275">
        <v>571</v>
      </c>
      <c r="E582" s="276">
        <v>1075</v>
      </c>
      <c r="F582" s="273">
        <v>938</v>
      </c>
      <c r="G582" s="277">
        <v>3359</v>
      </c>
      <c r="H582" s="275">
        <v>2823</v>
      </c>
      <c r="I582" s="276">
        <v>4255</v>
      </c>
      <c r="J582" s="273">
        <v>633</v>
      </c>
      <c r="K582" s="274">
        <v>200</v>
      </c>
      <c r="L582" s="275">
        <v>1808</v>
      </c>
      <c r="M582" s="273">
        <v>778</v>
      </c>
      <c r="N582" s="278">
        <v>3345</v>
      </c>
      <c r="O582" s="284">
        <v>2258</v>
      </c>
      <c r="P582" s="273">
        <v>1558</v>
      </c>
      <c r="Q582" s="274">
        <v>1227</v>
      </c>
      <c r="R582" s="275">
        <v>2098</v>
      </c>
      <c r="S582" s="276">
        <v>2262</v>
      </c>
      <c r="T582" s="273">
        <v>674</v>
      </c>
      <c r="U582" s="277">
        <v>249</v>
      </c>
      <c r="V582" s="275">
        <v>2261</v>
      </c>
      <c r="W582" s="285">
        <v>1821</v>
      </c>
      <c r="X582" s="273">
        <v>1901</v>
      </c>
      <c r="Y582" s="277">
        <v>589</v>
      </c>
      <c r="Z582" s="275">
        <v>3605</v>
      </c>
      <c r="AA582" s="273">
        <v>4406</v>
      </c>
      <c r="AB582" s="162">
        <f t="shared" si="1767"/>
        <v>24177</v>
      </c>
      <c r="AC582" s="165">
        <f t="shared" si="1797"/>
        <v>25497</v>
      </c>
      <c r="BI582" s="131" t="s">
        <v>31</v>
      </c>
      <c r="BJ582" s="123">
        <f t="shared" si="1798"/>
        <v>8.1151507631219755E-2</v>
      </c>
      <c r="BK582" s="124">
        <f t="shared" si="1799"/>
        <v>0.11836686669019884</v>
      </c>
      <c r="BL582" s="125">
        <f t="shared" si="1771"/>
        <v>2.3617487694916655E-2</v>
      </c>
      <c r="BM582" s="126">
        <f t="shared" si="1772"/>
        <v>4.2161822959563867E-2</v>
      </c>
      <c r="BN582" s="123">
        <f t="shared" si="1773"/>
        <v>3.8797203954171321E-2</v>
      </c>
      <c r="BO582" s="124">
        <f t="shared" si="1774"/>
        <v>0.13174098913597679</v>
      </c>
      <c r="BP582" s="125">
        <f t="shared" si="1775"/>
        <v>0.11676386648467552</v>
      </c>
      <c r="BQ582" s="126">
        <f t="shared" si="1776"/>
        <v>0.16688237831901792</v>
      </c>
      <c r="BR582" s="123">
        <f t="shared" si="1777"/>
        <v>2.618190842536295E-2</v>
      </c>
      <c r="BS582" s="124">
        <f t="shared" si="1778"/>
        <v>7.8440600855002544E-3</v>
      </c>
      <c r="BT582" s="125">
        <f t="shared" si="1779"/>
        <v>7.4781817429788636E-2</v>
      </c>
      <c r="BU582" s="123">
        <f t="shared" si="1780"/>
        <v>3.0513393732595991E-2</v>
      </c>
      <c r="BV582" s="127">
        <f t="shared" si="1781"/>
        <v>0.1383546345700459</v>
      </c>
      <c r="BW582" s="128">
        <f t="shared" si="1782"/>
        <v>8.8559438365297879E-2</v>
      </c>
      <c r="BX582" s="123">
        <f t="shared" si="1783"/>
        <v>6.4441411258634243E-2</v>
      </c>
      <c r="BY582" s="124">
        <f t="shared" si="1784"/>
        <v>4.8123308624544066E-2</v>
      </c>
      <c r="BZ582" s="125">
        <f t="shared" si="1785"/>
        <v>8.6776688588327752E-2</v>
      </c>
      <c r="CA582" s="126">
        <f t="shared" si="1786"/>
        <v>8.8716319567007887E-2</v>
      </c>
      <c r="CB582" s="123">
        <f t="shared" si="1787"/>
        <v>2.787773503743227E-2</v>
      </c>
      <c r="CC582" s="124">
        <f t="shared" si="1788"/>
        <v>9.7658548064478174E-3</v>
      </c>
      <c r="CD582" s="125">
        <f t="shared" si="1789"/>
        <v>9.3518633411920418E-2</v>
      </c>
      <c r="CE582" s="126">
        <f t="shared" si="1790"/>
        <v>7.1420167078479826E-2</v>
      </c>
      <c r="CF582" s="123">
        <f t="shared" si="1791"/>
        <v>7.8628448525458083E-2</v>
      </c>
      <c r="CG582" s="124">
        <f t="shared" si="1792"/>
        <v>2.3100756951798251E-2</v>
      </c>
      <c r="CH582" s="125">
        <f t="shared" si="1793"/>
        <v>0.14910865698804648</v>
      </c>
      <c r="CI582" s="123">
        <f t="shared" si="1794"/>
        <v>0.17280464368357062</v>
      </c>
      <c r="CJ582" s="129">
        <f t="shared" ref="CJ582" si="1833">AB582/AB591</f>
        <v>7.1840113627246766E-2</v>
      </c>
      <c r="CK582" s="130">
        <f t="shared" ref="CK582" si="1834">AC582/AC591</f>
        <v>7.6032145998896655E-2</v>
      </c>
    </row>
    <row r="583" spans="1:89" x14ac:dyDescent="0.25">
      <c r="A583" s="139" t="s">
        <v>32</v>
      </c>
      <c r="B583" s="194">
        <v>2109</v>
      </c>
      <c r="C583" s="188">
        <v>2465</v>
      </c>
      <c r="D583" s="189">
        <v>533</v>
      </c>
      <c r="E583" s="190">
        <v>1183</v>
      </c>
      <c r="F583" s="187">
        <v>692</v>
      </c>
      <c r="G583" s="191">
        <v>2744</v>
      </c>
      <c r="H583" s="189">
        <v>2222</v>
      </c>
      <c r="I583" s="190">
        <v>4110</v>
      </c>
      <c r="J583" s="187">
        <v>495</v>
      </c>
      <c r="K583" s="188">
        <v>176</v>
      </c>
      <c r="L583" s="189">
        <v>1790</v>
      </c>
      <c r="M583" s="187">
        <v>667</v>
      </c>
      <c r="N583" s="192">
        <v>2992</v>
      </c>
      <c r="O583" s="195">
        <v>2041</v>
      </c>
      <c r="P583" s="187">
        <v>1167</v>
      </c>
      <c r="Q583" s="188">
        <v>1298</v>
      </c>
      <c r="R583" s="189">
        <v>1688</v>
      </c>
      <c r="S583" s="190">
        <v>2126</v>
      </c>
      <c r="T583" s="187">
        <v>421</v>
      </c>
      <c r="U583" s="191">
        <v>237</v>
      </c>
      <c r="V583" s="189">
        <v>2386</v>
      </c>
      <c r="W583" s="196">
        <v>1344</v>
      </c>
      <c r="X583" s="187">
        <v>1411</v>
      </c>
      <c r="Y583" s="191">
        <v>483</v>
      </c>
      <c r="Z583" s="189">
        <v>3057</v>
      </c>
      <c r="AA583" s="187">
        <v>3656</v>
      </c>
      <c r="AB583" s="162">
        <f t="shared" si="1767"/>
        <v>20963</v>
      </c>
      <c r="AC583" s="165">
        <f t="shared" si="1797"/>
        <v>22530</v>
      </c>
      <c r="BI583" s="139" t="s">
        <v>32</v>
      </c>
      <c r="BJ583" s="123">
        <f t="shared" si="1798"/>
        <v>0.10060582931832276</v>
      </c>
      <c r="BK583" s="124">
        <f t="shared" si="1799"/>
        <v>0.10940967598757212</v>
      </c>
      <c r="BL583" s="125">
        <f t="shared" si="1771"/>
        <v>2.5425750131183512E-2</v>
      </c>
      <c r="BM583" s="126">
        <f t="shared" si="1772"/>
        <v>5.2507767421216156E-2</v>
      </c>
      <c r="BN583" s="123">
        <f t="shared" si="1773"/>
        <v>3.3010542384200738E-2</v>
      </c>
      <c r="BO583" s="124">
        <f t="shared" si="1774"/>
        <v>0.12179316466932978</v>
      </c>
      <c r="BP583" s="125">
        <f t="shared" si="1775"/>
        <v>0.10599627915851739</v>
      </c>
      <c r="BQ583" s="126">
        <f t="shared" si="1776"/>
        <v>0.18242343541944075</v>
      </c>
      <c r="BR583" s="123">
        <f t="shared" si="1777"/>
        <v>2.361303248580833E-2</v>
      </c>
      <c r="BS583" s="124">
        <f t="shared" si="1778"/>
        <v>7.8118064802485572E-3</v>
      </c>
      <c r="BT583" s="125">
        <f t="shared" si="1779"/>
        <v>8.5388541716357388E-2</v>
      </c>
      <c r="BU583" s="123">
        <f t="shared" si="1780"/>
        <v>2.960497114957834E-2</v>
      </c>
      <c r="BV583" s="127">
        <f t="shared" si="1781"/>
        <v>0.14272766302533035</v>
      </c>
      <c r="BW583" s="128">
        <f t="shared" si="1782"/>
        <v>9.0590324012427878E-2</v>
      </c>
      <c r="BX583" s="123">
        <f t="shared" si="1783"/>
        <v>5.5669512951390547E-2</v>
      </c>
      <c r="BY583" s="124">
        <f t="shared" si="1784"/>
        <v>5.7612072791833113E-2</v>
      </c>
      <c r="BZ583" s="125">
        <f t="shared" si="1785"/>
        <v>8.0522825931402947E-2</v>
      </c>
      <c r="CA583" s="126">
        <f t="shared" si="1786"/>
        <v>9.4363071460275186E-2</v>
      </c>
      <c r="CB583" s="123">
        <f t="shared" si="1787"/>
        <v>2.0083003386919811E-2</v>
      </c>
      <c r="CC583" s="124">
        <f t="shared" si="1788"/>
        <v>1.0519307589880161E-2</v>
      </c>
      <c r="CD583" s="125">
        <f t="shared" si="1789"/>
        <v>0.11381958689118923</v>
      </c>
      <c r="CE583" s="126">
        <f t="shared" si="1790"/>
        <v>5.9653794940079892E-2</v>
      </c>
      <c r="CF583" s="123">
        <f t="shared" si="1791"/>
        <v>6.7309068358536464E-2</v>
      </c>
      <c r="CG583" s="124">
        <f t="shared" si="1792"/>
        <v>2.1438082556591211E-2</v>
      </c>
      <c r="CH583" s="125">
        <f t="shared" si="1793"/>
        <v>0.14582836426084053</v>
      </c>
      <c r="CI583" s="123">
        <f t="shared" si="1794"/>
        <v>0.16227252552152685</v>
      </c>
      <c r="CJ583" s="129">
        <f t="shared" ref="CJ583" si="1835">AB583/AB591</f>
        <v>6.2289957478925177E-2</v>
      </c>
      <c r="CK583" s="130">
        <f t="shared" ref="CK583" si="1836">AC583/AC591</f>
        <v>6.7184541293294958E-2</v>
      </c>
    </row>
    <row r="584" spans="1:89" x14ac:dyDescent="0.25">
      <c r="A584" s="131" t="s">
        <v>33</v>
      </c>
      <c r="B584" s="197">
        <v>1749</v>
      </c>
      <c r="C584" s="181">
        <v>1866</v>
      </c>
      <c r="D584" s="182">
        <v>497</v>
      </c>
      <c r="E584" s="183">
        <v>855</v>
      </c>
      <c r="F584" s="180">
        <v>645</v>
      </c>
      <c r="G584" s="184">
        <v>1862</v>
      </c>
      <c r="H584" s="182">
        <v>1990</v>
      </c>
      <c r="I584" s="183">
        <v>2987</v>
      </c>
      <c r="J584" s="180">
        <v>379</v>
      </c>
      <c r="K584" s="181">
        <v>121</v>
      </c>
      <c r="L584" s="182">
        <v>1343</v>
      </c>
      <c r="M584" s="180">
        <v>598</v>
      </c>
      <c r="N584" s="185">
        <v>2494</v>
      </c>
      <c r="O584" s="198">
        <v>1839</v>
      </c>
      <c r="P584" s="180">
        <v>737</v>
      </c>
      <c r="Q584" s="181">
        <v>1180</v>
      </c>
      <c r="R584" s="182">
        <v>1234</v>
      </c>
      <c r="S584" s="183">
        <v>1962</v>
      </c>
      <c r="T584" s="180">
        <v>243</v>
      </c>
      <c r="U584" s="184">
        <v>211</v>
      </c>
      <c r="V584" s="182">
        <v>1899</v>
      </c>
      <c r="W584" s="199">
        <v>1026</v>
      </c>
      <c r="X584" s="180">
        <v>890</v>
      </c>
      <c r="Y584" s="184">
        <v>409</v>
      </c>
      <c r="Z584" s="182">
        <v>2597</v>
      </c>
      <c r="AA584" s="180">
        <v>3230</v>
      </c>
      <c r="AB584" s="162">
        <f t="shared" si="1767"/>
        <v>16697</v>
      </c>
      <c r="AC584" s="165">
        <f t="shared" si="1797"/>
        <v>18146</v>
      </c>
      <c r="BI584" s="131" t="s">
        <v>33</v>
      </c>
      <c r="BJ584" s="123">
        <f t="shared" si="1798"/>
        <v>0.10474935617176738</v>
      </c>
      <c r="BK584" s="124">
        <f t="shared" si="1799"/>
        <v>0.10283258018296043</v>
      </c>
      <c r="BL584" s="125">
        <f t="shared" si="1771"/>
        <v>2.9765826196322693E-2</v>
      </c>
      <c r="BM584" s="126">
        <f t="shared" si="1772"/>
        <v>4.7117822109555826E-2</v>
      </c>
      <c r="BN584" s="123">
        <f t="shared" si="1773"/>
        <v>3.8629693956998265E-2</v>
      </c>
      <c r="BO584" s="124">
        <f t="shared" si="1774"/>
        <v>0.10261214592747712</v>
      </c>
      <c r="BP584" s="125">
        <f t="shared" si="1775"/>
        <v>0.11918308678205666</v>
      </c>
      <c r="BQ584" s="126">
        <f t="shared" si="1776"/>
        <v>0.16460928028215585</v>
      </c>
      <c r="BR584" s="123">
        <f t="shared" si="1777"/>
        <v>2.2698688387135412E-2</v>
      </c>
      <c r="BS584" s="124">
        <f t="shared" si="1778"/>
        <v>6.6681362283698888E-3</v>
      </c>
      <c r="BT584" s="125">
        <f t="shared" si="1779"/>
        <v>8.0433610828292507E-2</v>
      </c>
      <c r="BU584" s="123">
        <f t="shared" si="1780"/>
        <v>3.2954921194753663E-2</v>
      </c>
      <c r="BV584" s="127">
        <f t="shared" si="1781"/>
        <v>0.14936814996705994</v>
      </c>
      <c r="BW584" s="128">
        <f t="shared" si="1782"/>
        <v>0.10134464895844815</v>
      </c>
      <c r="BX584" s="123">
        <f t="shared" si="1783"/>
        <v>4.413966580822902E-2</v>
      </c>
      <c r="BY584" s="124">
        <f t="shared" si="1784"/>
        <v>6.5028105367574127E-2</v>
      </c>
      <c r="BZ584" s="125">
        <f t="shared" si="1785"/>
        <v>7.3905492004551709E-2</v>
      </c>
      <c r="CA584" s="126">
        <f t="shared" si="1786"/>
        <v>0.10812300231455968</v>
      </c>
      <c r="CB584" s="123">
        <f t="shared" si="1787"/>
        <v>1.4553512607055159E-2</v>
      </c>
      <c r="CC584" s="124">
        <f t="shared" si="1788"/>
        <v>1.1627906976744186E-2</v>
      </c>
      <c r="CD584" s="125">
        <f t="shared" si="1789"/>
        <v>0.11373300592920883</v>
      </c>
      <c r="CE584" s="126">
        <f t="shared" si="1790"/>
        <v>5.6541386531466988E-2</v>
      </c>
      <c r="CF584" s="123">
        <f t="shared" si="1791"/>
        <v>5.330298856081931E-2</v>
      </c>
      <c r="CG584" s="124">
        <f t="shared" si="1792"/>
        <v>2.2539402623167639E-2</v>
      </c>
      <c r="CH584" s="125">
        <f t="shared" si="1793"/>
        <v>0.15553692280050307</v>
      </c>
      <c r="CI584" s="123">
        <f t="shared" si="1794"/>
        <v>0.17800066130276646</v>
      </c>
      <c r="CJ584" s="129">
        <f t="shared" ref="CJ584" si="1837">AB584/AB591</f>
        <v>4.9613863474961301E-2</v>
      </c>
      <c r="CK584" s="130">
        <f t="shared" ref="CK584" si="1838">AC584/AC591</f>
        <v>5.4111437474839347E-2</v>
      </c>
    </row>
    <row r="585" spans="1:89" x14ac:dyDescent="0.25">
      <c r="A585" s="139" t="s">
        <v>34</v>
      </c>
      <c r="B585" s="194">
        <v>671</v>
      </c>
      <c r="C585" s="188">
        <v>1465</v>
      </c>
      <c r="D585" s="189">
        <v>234</v>
      </c>
      <c r="E585" s="190">
        <v>873</v>
      </c>
      <c r="F585" s="187">
        <v>261</v>
      </c>
      <c r="G585" s="191">
        <v>1631</v>
      </c>
      <c r="H585" s="189">
        <v>1052</v>
      </c>
      <c r="I585" s="190">
        <v>2521</v>
      </c>
      <c r="J585" s="187">
        <v>355</v>
      </c>
      <c r="K585" s="188">
        <v>106</v>
      </c>
      <c r="L585" s="189">
        <v>1116</v>
      </c>
      <c r="M585" s="187">
        <v>363</v>
      </c>
      <c r="N585" s="192">
        <v>2095</v>
      </c>
      <c r="O585" s="195">
        <v>1371</v>
      </c>
      <c r="P585" s="187">
        <v>540</v>
      </c>
      <c r="Q585" s="188">
        <v>895</v>
      </c>
      <c r="R585" s="189">
        <v>906</v>
      </c>
      <c r="S585" s="190">
        <v>1431</v>
      </c>
      <c r="T585" s="187">
        <v>189</v>
      </c>
      <c r="U585" s="191">
        <v>193</v>
      </c>
      <c r="V585" s="189">
        <v>1754</v>
      </c>
      <c r="W585" s="196">
        <v>840</v>
      </c>
      <c r="X585" s="187">
        <v>557</v>
      </c>
      <c r="Y585" s="191">
        <v>381</v>
      </c>
      <c r="Z585" s="189">
        <v>1859</v>
      </c>
      <c r="AA585" s="187">
        <v>2205</v>
      </c>
      <c r="AB585" s="162">
        <f t="shared" si="1767"/>
        <v>11589</v>
      </c>
      <c r="AC585" s="165">
        <f t="shared" si="1797"/>
        <v>14275</v>
      </c>
      <c r="BI585" s="139" t="s">
        <v>34</v>
      </c>
      <c r="BJ585" s="123">
        <f t="shared" si="1798"/>
        <v>5.7899732504961603E-2</v>
      </c>
      <c r="BK585" s="124">
        <f t="shared" si="1799"/>
        <v>0.10262697022767076</v>
      </c>
      <c r="BL585" s="125">
        <f t="shared" si="1771"/>
        <v>2.0191560962982139E-2</v>
      </c>
      <c r="BM585" s="126">
        <f t="shared" si="1772"/>
        <v>6.1155866900175132E-2</v>
      </c>
      <c r="BN585" s="123">
        <f t="shared" si="1773"/>
        <v>2.2521356458710846E-2</v>
      </c>
      <c r="BO585" s="124">
        <f t="shared" si="1774"/>
        <v>0.11425569176882662</v>
      </c>
      <c r="BP585" s="125">
        <f t="shared" si="1775"/>
        <v>9.0775735611355601E-2</v>
      </c>
      <c r="BQ585" s="126">
        <f t="shared" si="1776"/>
        <v>0.17660245183887915</v>
      </c>
      <c r="BR585" s="123">
        <f t="shared" si="1777"/>
        <v>3.0632496332729311E-2</v>
      </c>
      <c r="BS585" s="124">
        <f t="shared" si="1778"/>
        <v>7.4255691768826621E-3</v>
      </c>
      <c r="BT585" s="125">
        <f t="shared" si="1779"/>
        <v>9.6298213823453271E-2</v>
      </c>
      <c r="BU585" s="123">
        <f t="shared" si="1780"/>
        <v>2.5429071803852888E-2</v>
      </c>
      <c r="BV585" s="127">
        <f t="shared" si="1781"/>
        <v>0.18077487272413495</v>
      </c>
      <c r="BW585" s="128">
        <f t="shared" si="1782"/>
        <v>9.6042031523642726E-2</v>
      </c>
      <c r="BX585" s="123">
        <f t="shared" si="1783"/>
        <v>4.6595909914574164E-2</v>
      </c>
      <c r="BY585" s="124">
        <f t="shared" si="1784"/>
        <v>6.2697022767075311E-2</v>
      </c>
      <c r="BZ585" s="125">
        <f t="shared" si="1785"/>
        <v>7.8177582190007769E-2</v>
      </c>
      <c r="CA585" s="126">
        <f t="shared" si="1786"/>
        <v>0.10024518388791594</v>
      </c>
      <c r="CB585" s="123">
        <f t="shared" si="1787"/>
        <v>1.6308568470100957E-2</v>
      </c>
      <c r="CC585" s="124">
        <f t="shared" si="1788"/>
        <v>1.3520140105078808E-2</v>
      </c>
      <c r="CD585" s="125">
        <f t="shared" si="1789"/>
        <v>0.15135041850030201</v>
      </c>
      <c r="CE585" s="126">
        <f t="shared" si="1790"/>
        <v>5.884413309982487E-2</v>
      </c>
      <c r="CF585" s="123">
        <f t="shared" si="1791"/>
        <v>4.8062818189662612E-2</v>
      </c>
      <c r="CG585" s="124">
        <f t="shared" si="1792"/>
        <v>2.669001751313485E-2</v>
      </c>
      <c r="CH585" s="125">
        <f t="shared" si="1793"/>
        <v>0.16041073431702477</v>
      </c>
      <c r="CI585" s="123">
        <f t="shared" si="1794"/>
        <v>0.15446584938704028</v>
      </c>
      <c r="CJ585" s="129">
        <f t="shared" ref="CJ585" si="1839">AB585/AB591</f>
        <v>3.4435830616956729E-2</v>
      </c>
      <c r="CK585" s="130">
        <f t="shared" ref="CK585" si="1840">AC585/AC591</f>
        <v>4.2568101507402825E-2</v>
      </c>
    </row>
    <row r="586" spans="1:89" x14ac:dyDescent="0.25">
      <c r="A586" s="131" t="s">
        <v>35</v>
      </c>
      <c r="B586" s="197">
        <v>0</v>
      </c>
      <c r="C586" s="181">
        <v>867</v>
      </c>
      <c r="D586" s="182">
        <v>1</v>
      </c>
      <c r="E586" s="183">
        <v>401</v>
      </c>
      <c r="F586" s="180">
        <v>15</v>
      </c>
      <c r="G586" s="184">
        <v>876</v>
      </c>
      <c r="H586" s="182">
        <v>113</v>
      </c>
      <c r="I586" s="183">
        <v>967</v>
      </c>
      <c r="J586" s="180">
        <v>81</v>
      </c>
      <c r="K586" s="181">
        <v>31</v>
      </c>
      <c r="L586" s="182">
        <v>708</v>
      </c>
      <c r="M586" s="180">
        <v>100</v>
      </c>
      <c r="N586" s="185">
        <v>459</v>
      </c>
      <c r="O586" s="198">
        <v>273</v>
      </c>
      <c r="P586" s="180">
        <v>111</v>
      </c>
      <c r="Q586" s="181">
        <v>205</v>
      </c>
      <c r="R586" s="182">
        <v>147</v>
      </c>
      <c r="S586" s="183">
        <v>167</v>
      </c>
      <c r="T586" s="180">
        <v>27</v>
      </c>
      <c r="U586" s="184">
        <v>4</v>
      </c>
      <c r="V586" s="182">
        <v>404</v>
      </c>
      <c r="W586" s="199">
        <v>27</v>
      </c>
      <c r="X586" s="180">
        <v>39</v>
      </c>
      <c r="Y586" s="184">
        <v>5</v>
      </c>
      <c r="Z586" s="182">
        <v>74</v>
      </c>
      <c r="AA586" s="180">
        <v>155</v>
      </c>
      <c r="AB586" s="162">
        <f t="shared" si="1767"/>
        <v>2179</v>
      </c>
      <c r="AC586" s="165">
        <f t="shared" si="1797"/>
        <v>4078</v>
      </c>
      <c r="BI586" s="131" t="s">
        <v>35</v>
      </c>
      <c r="BJ586" s="123">
        <f t="shared" si="1798"/>
        <v>0</v>
      </c>
      <c r="BK586" s="124">
        <f t="shared" si="1799"/>
        <v>0.21260421775380089</v>
      </c>
      <c r="BL586" s="125">
        <f t="shared" si="1771"/>
        <v>4.5892611289582378E-4</v>
      </c>
      <c r="BM586" s="126">
        <f t="shared" si="1772"/>
        <v>9.8332515939185877E-2</v>
      </c>
      <c r="BN586" s="123">
        <f t="shared" si="1773"/>
        <v>6.8838916934373566E-3</v>
      </c>
      <c r="BO586" s="124">
        <f t="shared" si="1774"/>
        <v>0.21481118195193721</v>
      </c>
      <c r="BP586" s="125">
        <f t="shared" si="1775"/>
        <v>5.1858650757228085E-2</v>
      </c>
      <c r="BQ586" s="126">
        <f t="shared" si="1776"/>
        <v>0.23712604217753802</v>
      </c>
      <c r="BR586" s="123">
        <f t="shared" si="1777"/>
        <v>3.7173015144561727E-2</v>
      </c>
      <c r="BS586" s="124">
        <f t="shared" si="1778"/>
        <v>7.601765571358509E-3</v>
      </c>
      <c r="BT586" s="125">
        <f t="shared" si="1779"/>
        <v>0.32491968793024323</v>
      </c>
      <c r="BU586" s="123">
        <f t="shared" si="1780"/>
        <v>2.4521824423737126E-2</v>
      </c>
      <c r="BV586" s="127">
        <f t="shared" si="1781"/>
        <v>0.21064708581918312</v>
      </c>
      <c r="BW586" s="128">
        <f t="shared" si="1782"/>
        <v>6.6944580676802354E-2</v>
      </c>
      <c r="BX586" s="123">
        <f t="shared" si="1783"/>
        <v>5.0940798531436439E-2</v>
      </c>
      <c r="BY586" s="124">
        <f t="shared" si="1784"/>
        <v>5.0269740068661112E-2</v>
      </c>
      <c r="BZ586" s="125">
        <f t="shared" si="1785"/>
        <v>6.7462138595686089E-2</v>
      </c>
      <c r="CA586" s="126">
        <f t="shared" si="1786"/>
        <v>4.0951446787641003E-2</v>
      </c>
      <c r="CB586" s="123">
        <f t="shared" si="1787"/>
        <v>1.2391005048187242E-2</v>
      </c>
      <c r="CC586" s="124">
        <f t="shared" si="1788"/>
        <v>9.8087297694948511E-4</v>
      </c>
      <c r="CD586" s="125">
        <f t="shared" si="1789"/>
        <v>0.18540614960991281</v>
      </c>
      <c r="CE586" s="126">
        <f t="shared" si="1790"/>
        <v>6.6208925944090244E-3</v>
      </c>
      <c r="CF586" s="123">
        <f t="shared" si="1791"/>
        <v>1.7898118402937126E-2</v>
      </c>
      <c r="CG586" s="124">
        <f t="shared" si="1792"/>
        <v>1.2260912211868563E-3</v>
      </c>
      <c r="CH586" s="125">
        <f t="shared" si="1793"/>
        <v>3.3960532354290959E-2</v>
      </c>
      <c r="CI586" s="123">
        <f t="shared" si="1794"/>
        <v>3.8008827856792549E-2</v>
      </c>
      <c r="CJ586" s="129">
        <f t="shared" ref="CJ586" si="1841">AB586/AB591</f>
        <v>6.4747324975708608E-3</v>
      </c>
      <c r="CK586" s="130">
        <f t="shared" ref="CK586" si="1842">AC586/AC591</f>
        <v>1.2160610714338963E-2</v>
      </c>
    </row>
    <row r="587" spans="1:89" x14ac:dyDescent="0.25">
      <c r="A587" s="139" t="s">
        <v>36</v>
      </c>
      <c r="B587" s="194"/>
      <c r="C587" s="188"/>
      <c r="D587" s="189"/>
      <c r="E587" s="190"/>
      <c r="F587" s="187"/>
      <c r="G587" s="191"/>
      <c r="H587" s="189"/>
      <c r="I587" s="190"/>
      <c r="J587" s="187"/>
      <c r="K587" s="191"/>
      <c r="L587" s="189"/>
      <c r="M587" s="187"/>
      <c r="N587" s="192"/>
      <c r="O587" s="195"/>
      <c r="P587" s="187"/>
      <c r="Q587" s="191"/>
      <c r="R587" s="189"/>
      <c r="S587" s="190"/>
      <c r="T587" s="187"/>
      <c r="U587" s="191"/>
      <c r="V587" s="189"/>
      <c r="W587" s="190"/>
      <c r="X587" s="187"/>
      <c r="Y587" s="191"/>
      <c r="Z587" s="189"/>
      <c r="AA587" s="187"/>
      <c r="AB587" s="162">
        <f t="shared" si="1767"/>
        <v>0</v>
      </c>
      <c r="AC587" s="165">
        <f t="shared" si="1797"/>
        <v>0</v>
      </c>
      <c r="BI587" s="139" t="s">
        <v>36</v>
      </c>
      <c r="BJ587" s="123" t="e">
        <f t="shared" si="1798"/>
        <v>#DIV/0!</v>
      </c>
      <c r="BK587" s="124" t="e">
        <f t="shared" si="1799"/>
        <v>#DIV/0!</v>
      </c>
      <c r="BL587" s="125" t="e">
        <f t="shared" si="1771"/>
        <v>#DIV/0!</v>
      </c>
      <c r="BM587" s="126" t="e">
        <f t="shared" si="1772"/>
        <v>#DIV/0!</v>
      </c>
      <c r="BN587" s="123" t="e">
        <f t="shared" si="1773"/>
        <v>#DIV/0!</v>
      </c>
      <c r="BO587" s="124" t="e">
        <f t="shared" si="1774"/>
        <v>#DIV/0!</v>
      </c>
      <c r="BP587" s="125" t="e">
        <f t="shared" si="1775"/>
        <v>#DIV/0!</v>
      </c>
      <c r="BQ587" s="126" t="e">
        <f t="shared" si="1776"/>
        <v>#DIV/0!</v>
      </c>
      <c r="BR587" s="123" t="e">
        <f t="shared" si="1777"/>
        <v>#DIV/0!</v>
      </c>
      <c r="BS587" s="124" t="e">
        <f t="shared" si="1778"/>
        <v>#DIV/0!</v>
      </c>
      <c r="BT587" s="125" t="e">
        <f t="shared" si="1779"/>
        <v>#DIV/0!</v>
      </c>
      <c r="BU587" s="123" t="e">
        <f t="shared" si="1780"/>
        <v>#DIV/0!</v>
      </c>
      <c r="BV587" s="127" t="e">
        <f t="shared" si="1781"/>
        <v>#DIV/0!</v>
      </c>
      <c r="BW587" s="128" t="e">
        <f t="shared" si="1782"/>
        <v>#DIV/0!</v>
      </c>
      <c r="BX587" s="123" t="e">
        <f t="shared" si="1783"/>
        <v>#DIV/0!</v>
      </c>
      <c r="BY587" s="124" t="e">
        <f t="shared" si="1784"/>
        <v>#DIV/0!</v>
      </c>
      <c r="BZ587" s="125" t="e">
        <f t="shared" si="1785"/>
        <v>#DIV/0!</v>
      </c>
      <c r="CA587" s="126" t="e">
        <f t="shared" si="1786"/>
        <v>#DIV/0!</v>
      </c>
      <c r="CB587" s="123" t="e">
        <f t="shared" si="1787"/>
        <v>#DIV/0!</v>
      </c>
      <c r="CC587" s="124" t="e">
        <f t="shared" si="1788"/>
        <v>#DIV/0!</v>
      </c>
      <c r="CD587" s="125" t="e">
        <f t="shared" si="1789"/>
        <v>#DIV/0!</v>
      </c>
      <c r="CE587" s="126" t="e">
        <f t="shared" si="1790"/>
        <v>#DIV/0!</v>
      </c>
      <c r="CF587" s="123" t="e">
        <f t="shared" si="1791"/>
        <v>#DIV/0!</v>
      </c>
      <c r="CG587" s="124" t="e">
        <f t="shared" si="1792"/>
        <v>#DIV/0!</v>
      </c>
      <c r="CH587" s="125" t="e">
        <f t="shared" si="1793"/>
        <v>#DIV/0!</v>
      </c>
      <c r="CI587" s="123" t="e">
        <f t="shared" si="1794"/>
        <v>#DIV/0!</v>
      </c>
      <c r="CJ587" s="129">
        <f t="shared" ref="CJ587" si="1843">AB587/AB591</f>
        <v>0</v>
      </c>
      <c r="CK587" s="130">
        <f t="shared" ref="CK587" si="1844">AC587/AC591</f>
        <v>0</v>
      </c>
    </row>
    <row r="588" spans="1:89" x14ac:dyDescent="0.25">
      <c r="A588" s="131" t="s">
        <v>37</v>
      </c>
      <c r="B588" s="56"/>
      <c r="C588" s="57"/>
      <c r="D588" s="133"/>
      <c r="E588" s="134"/>
      <c r="F588" s="132"/>
      <c r="G588" s="135"/>
      <c r="H588" s="133"/>
      <c r="I588" s="134"/>
      <c r="J588" s="132"/>
      <c r="K588" s="135"/>
      <c r="L588" s="133"/>
      <c r="M588" s="132"/>
      <c r="N588" s="136"/>
      <c r="O588" s="137"/>
      <c r="P588" s="132"/>
      <c r="Q588" s="135"/>
      <c r="R588" s="133"/>
      <c r="S588" s="134"/>
      <c r="T588" s="132"/>
      <c r="U588" s="135"/>
      <c r="V588" s="133"/>
      <c r="W588" s="134"/>
      <c r="X588" s="132"/>
      <c r="Y588" s="135"/>
      <c r="Z588" s="138"/>
      <c r="AA588" s="2"/>
      <c r="AB588" s="162">
        <f t="shared" si="1767"/>
        <v>0</v>
      </c>
      <c r="AC588" s="165">
        <f t="shared" si="1797"/>
        <v>0</v>
      </c>
      <c r="BI588" s="131" t="s">
        <v>37</v>
      </c>
      <c r="BJ588" s="123" t="e">
        <f t="shared" si="1798"/>
        <v>#DIV/0!</v>
      </c>
      <c r="BK588" s="124" t="e">
        <f t="shared" si="1799"/>
        <v>#DIV/0!</v>
      </c>
      <c r="BL588" s="125" t="e">
        <f t="shared" si="1771"/>
        <v>#DIV/0!</v>
      </c>
      <c r="BM588" s="126" t="e">
        <f t="shared" si="1772"/>
        <v>#DIV/0!</v>
      </c>
      <c r="BN588" s="123" t="e">
        <f t="shared" si="1773"/>
        <v>#DIV/0!</v>
      </c>
      <c r="BO588" s="124" t="e">
        <f t="shared" si="1774"/>
        <v>#DIV/0!</v>
      </c>
      <c r="BP588" s="125" t="e">
        <f t="shared" si="1775"/>
        <v>#DIV/0!</v>
      </c>
      <c r="BQ588" s="126" t="e">
        <f t="shared" si="1776"/>
        <v>#DIV/0!</v>
      </c>
      <c r="BR588" s="123" t="e">
        <f t="shared" si="1777"/>
        <v>#DIV/0!</v>
      </c>
      <c r="BS588" s="124" t="e">
        <f t="shared" si="1778"/>
        <v>#DIV/0!</v>
      </c>
      <c r="BT588" s="125" t="e">
        <f t="shared" si="1779"/>
        <v>#DIV/0!</v>
      </c>
      <c r="BU588" s="123" t="e">
        <f t="shared" si="1780"/>
        <v>#DIV/0!</v>
      </c>
      <c r="BV588" s="127" t="e">
        <f t="shared" si="1781"/>
        <v>#DIV/0!</v>
      </c>
      <c r="BW588" s="128" t="e">
        <f t="shared" si="1782"/>
        <v>#DIV/0!</v>
      </c>
      <c r="BX588" s="123" t="e">
        <f t="shared" si="1783"/>
        <v>#DIV/0!</v>
      </c>
      <c r="BY588" s="124" t="e">
        <f t="shared" si="1784"/>
        <v>#DIV/0!</v>
      </c>
      <c r="BZ588" s="125" t="e">
        <f t="shared" si="1785"/>
        <v>#DIV/0!</v>
      </c>
      <c r="CA588" s="126" t="e">
        <f t="shared" si="1786"/>
        <v>#DIV/0!</v>
      </c>
      <c r="CB588" s="123" t="e">
        <f t="shared" si="1787"/>
        <v>#DIV/0!</v>
      </c>
      <c r="CC588" s="124" t="e">
        <f t="shared" si="1788"/>
        <v>#DIV/0!</v>
      </c>
      <c r="CD588" s="125" t="e">
        <f t="shared" si="1789"/>
        <v>#DIV/0!</v>
      </c>
      <c r="CE588" s="126" t="e">
        <f t="shared" si="1790"/>
        <v>#DIV/0!</v>
      </c>
      <c r="CF588" s="123" t="e">
        <f t="shared" si="1791"/>
        <v>#DIV/0!</v>
      </c>
      <c r="CG588" s="124" t="e">
        <f t="shared" si="1792"/>
        <v>#DIV/0!</v>
      </c>
      <c r="CH588" s="125" t="e">
        <f t="shared" si="1793"/>
        <v>#DIV/0!</v>
      </c>
      <c r="CI588" s="123" t="e">
        <f t="shared" si="1794"/>
        <v>#DIV/0!</v>
      </c>
      <c r="CJ588" s="129">
        <f t="shared" ref="CJ588" si="1845">AB588/AB591</f>
        <v>0</v>
      </c>
      <c r="CK588" s="130">
        <f t="shared" ref="CK588" si="1846">AC588/AC591</f>
        <v>0</v>
      </c>
    </row>
    <row r="589" spans="1:89" x14ac:dyDescent="0.25">
      <c r="A589" s="139" t="s">
        <v>38</v>
      </c>
      <c r="B589" s="54"/>
      <c r="C589" s="55"/>
      <c r="D589" s="144"/>
      <c r="E589" s="141"/>
      <c r="F589" s="142"/>
      <c r="G589" s="143"/>
      <c r="H589" s="144"/>
      <c r="I589" s="141"/>
      <c r="J589" s="142"/>
      <c r="K589" s="143"/>
      <c r="L589" s="144"/>
      <c r="M589" s="142"/>
      <c r="N589" s="146"/>
      <c r="O589" s="145"/>
      <c r="P589" s="142"/>
      <c r="Q589" s="143"/>
      <c r="R589" s="144"/>
      <c r="S589" s="141"/>
      <c r="T589" s="142"/>
      <c r="U589" s="143"/>
      <c r="V589" s="144"/>
      <c r="W589" s="141"/>
      <c r="X589" s="142"/>
      <c r="Y589" s="143"/>
      <c r="Z589" s="3"/>
      <c r="AA589" s="140"/>
      <c r="AB589" s="162">
        <f t="shared" si="1767"/>
        <v>0</v>
      </c>
      <c r="AC589" s="165">
        <f t="shared" si="1797"/>
        <v>0</v>
      </c>
      <c r="BI589" s="139" t="s">
        <v>38</v>
      </c>
      <c r="BJ589" s="123" t="e">
        <f t="shared" si="1798"/>
        <v>#DIV/0!</v>
      </c>
      <c r="BK589" s="124" t="e">
        <f t="shared" si="1799"/>
        <v>#DIV/0!</v>
      </c>
      <c r="BL589" s="125" t="e">
        <f t="shared" si="1771"/>
        <v>#DIV/0!</v>
      </c>
      <c r="BM589" s="126" t="e">
        <f t="shared" si="1772"/>
        <v>#DIV/0!</v>
      </c>
      <c r="BN589" s="123" t="e">
        <f t="shared" si="1773"/>
        <v>#DIV/0!</v>
      </c>
      <c r="BO589" s="124" t="e">
        <f t="shared" si="1774"/>
        <v>#DIV/0!</v>
      </c>
      <c r="BP589" s="125" t="e">
        <f t="shared" si="1775"/>
        <v>#DIV/0!</v>
      </c>
      <c r="BQ589" s="126" t="e">
        <f t="shared" si="1776"/>
        <v>#DIV/0!</v>
      </c>
      <c r="BR589" s="123" t="e">
        <f t="shared" si="1777"/>
        <v>#DIV/0!</v>
      </c>
      <c r="BS589" s="124" t="e">
        <f t="shared" si="1778"/>
        <v>#DIV/0!</v>
      </c>
      <c r="BT589" s="125" t="e">
        <f t="shared" si="1779"/>
        <v>#DIV/0!</v>
      </c>
      <c r="BU589" s="123" t="e">
        <f t="shared" si="1780"/>
        <v>#DIV/0!</v>
      </c>
      <c r="BV589" s="127" t="e">
        <f t="shared" si="1781"/>
        <v>#DIV/0!</v>
      </c>
      <c r="BW589" s="128" t="e">
        <f t="shared" si="1782"/>
        <v>#DIV/0!</v>
      </c>
      <c r="BX589" s="123" t="e">
        <f t="shared" si="1783"/>
        <v>#DIV/0!</v>
      </c>
      <c r="BY589" s="124" t="e">
        <f t="shared" si="1784"/>
        <v>#DIV/0!</v>
      </c>
      <c r="BZ589" s="125" t="e">
        <f t="shared" si="1785"/>
        <v>#DIV/0!</v>
      </c>
      <c r="CA589" s="126" t="e">
        <f t="shared" si="1786"/>
        <v>#DIV/0!</v>
      </c>
      <c r="CB589" s="123" t="e">
        <f t="shared" si="1787"/>
        <v>#DIV/0!</v>
      </c>
      <c r="CC589" s="124" t="e">
        <f t="shared" si="1788"/>
        <v>#DIV/0!</v>
      </c>
      <c r="CD589" s="125" t="e">
        <f t="shared" si="1789"/>
        <v>#DIV/0!</v>
      </c>
      <c r="CE589" s="126" t="e">
        <f t="shared" si="1790"/>
        <v>#DIV/0!</v>
      </c>
      <c r="CF589" s="123" t="e">
        <f t="shared" si="1791"/>
        <v>#DIV/0!</v>
      </c>
      <c r="CG589" s="124" t="e">
        <f t="shared" si="1792"/>
        <v>#DIV/0!</v>
      </c>
      <c r="CH589" s="125" t="e">
        <f t="shared" si="1793"/>
        <v>#DIV/0!</v>
      </c>
      <c r="CI589" s="123" t="e">
        <f t="shared" si="1794"/>
        <v>#DIV/0!</v>
      </c>
      <c r="CJ589" s="129">
        <f t="shared" ref="CJ589" si="1847">AB589/AB591</f>
        <v>0</v>
      </c>
      <c r="CK589" s="130">
        <f t="shared" ref="CK589" si="1848">AC589/AC591</f>
        <v>0</v>
      </c>
    </row>
    <row r="590" spans="1:89" ht="13.8" thickBot="1" x14ac:dyDescent="0.3">
      <c r="A590" s="131" t="s">
        <v>39</v>
      </c>
      <c r="B590" s="56"/>
      <c r="C590" s="57"/>
      <c r="D590" s="133"/>
      <c r="E590" s="134"/>
      <c r="F590" s="132"/>
      <c r="G590" s="135"/>
      <c r="H590" s="133"/>
      <c r="I590" s="134"/>
      <c r="J590" s="132"/>
      <c r="K590" s="135"/>
      <c r="L590" s="133"/>
      <c r="M590" s="132"/>
      <c r="N590" s="136"/>
      <c r="O590" s="137"/>
      <c r="P590" s="132"/>
      <c r="Q590" s="135"/>
      <c r="R590" s="133"/>
      <c r="S590" s="134"/>
      <c r="T590" s="132"/>
      <c r="U590" s="135"/>
      <c r="V590" s="133"/>
      <c r="W590" s="134"/>
      <c r="X590" s="132"/>
      <c r="Y590" s="135"/>
      <c r="Z590" s="138"/>
      <c r="AA590" s="2"/>
      <c r="AB590" s="162">
        <f t="shared" si="1767"/>
        <v>0</v>
      </c>
      <c r="AC590" s="165">
        <f t="shared" si="1797"/>
        <v>0</v>
      </c>
      <c r="BI590" s="131" t="s">
        <v>39</v>
      </c>
      <c r="BJ590" s="123" t="e">
        <f t="shared" si="1798"/>
        <v>#DIV/0!</v>
      </c>
      <c r="BK590" s="124" t="e">
        <f t="shared" si="1799"/>
        <v>#DIV/0!</v>
      </c>
      <c r="BL590" s="125" t="e">
        <f t="shared" si="1771"/>
        <v>#DIV/0!</v>
      </c>
      <c r="BM590" s="126" t="e">
        <f t="shared" si="1772"/>
        <v>#DIV/0!</v>
      </c>
      <c r="BN590" s="123" t="e">
        <f t="shared" si="1773"/>
        <v>#DIV/0!</v>
      </c>
      <c r="BO590" s="124" t="e">
        <f t="shared" si="1774"/>
        <v>#DIV/0!</v>
      </c>
      <c r="BP590" s="125" t="e">
        <f t="shared" si="1775"/>
        <v>#DIV/0!</v>
      </c>
      <c r="BQ590" s="126" t="e">
        <f t="shared" si="1776"/>
        <v>#DIV/0!</v>
      </c>
      <c r="BR590" s="123" t="e">
        <f t="shared" si="1777"/>
        <v>#DIV/0!</v>
      </c>
      <c r="BS590" s="124" t="e">
        <f t="shared" si="1778"/>
        <v>#DIV/0!</v>
      </c>
      <c r="BT590" s="125" t="e">
        <f t="shared" si="1779"/>
        <v>#DIV/0!</v>
      </c>
      <c r="BU590" s="123" t="e">
        <f t="shared" si="1780"/>
        <v>#DIV/0!</v>
      </c>
      <c r="BV590" s="127" t="e">
        <f t="shared" si="1781"/>
        <v>#DIV/0!</v>
      </c>
      <c r="BW590" s="128" t="e">
        <f t="shared" si="1782"/>
        <v>#DIV/0!</v>
      </c>
      <c r="BX590" s="123" t="e">
        <f t="shared" si="1783"/>
        <v>#DIV/0!</v>
      </c>
      <c r="BY590" s="124" t="e">
        <f t="shared" si="1784"/>
        <v>#DIV/0!</v>
      </c>
      <c r="BZ590" s="125" t="e">
        <f t="shared" si="1785"/>
        <v>#DIV/0!</v>
      </c>
      <c r="CA590" s="126" t="e">
        <f t="shared" si="1786"/>
        <v>#DIV/0!</v>
      </c>
      <c r="CB590" s="123" t="e">
        <f t="shared" si="1787"/>
        <v>#DIV/0!</v>
      </c>
      <c r="CC590" s="124" t="e">
        <f t="shared" si="1788"/>
        <v>#DIV/0!</v>
      </c>
      <c r="CD590" s="125" t="e">
        <f t="shared" si="1789"/>
        <v>#DIV/0!</v>
      </c>
      <c r="CE590" s="126" t="e">
        <f t="shared" si="1790"/>
        <v>#DIV/0!</v>
      </c>
      <c r="CF590" s="123" t="e">
        <f t="shared" si="1791"/>
        <v>#DIV/0!</v>
      </c>
      <c r="CG590" s="124" t="e">
        <f t="shared" si="1792"/>
        <v>#DIV/0!</v>
      </c>
      <c r="CH590" s="125" t="e">
        <f t="shared" si="1793"/>
        <v>#DIV/0!</v>
      </c>
      <c r="CI590" s="123" t="e">
        <f t="shared" si="1794"/>
        <v>#DIV/0!</v>
      </c>
      <c r="CJ590" s="129">
        <f t="shared" ref="CJ590" si="1849">AB590/AB591</f>
        <v>0</v>
      </c>
      <c r="CK590" s="130">
        <f t="shared" ref="CK590" si="1850">AC590/AC591</f>
        <v>0</v>
      </c>
    </row>
    <row r="591" spans="1:89" ht="14.4" thickTop="1" thickBot="1" x14ac:dyDescent="0.3">
      <c r="A591" s="251" t="s">
        <v>13</v>
      </c>
      <c r="B591" s="14">
        <f t="shared" ref="B591:AA591" si="1851">SUM(B568:B590)</f>
        <v>31988</v>
      </c>
      <c r="C591" s="1">
        <f t="shared" si="1851"/>
        <v>35245</v>
      </c>
      <c r="D591" s="14">
        <f t="shared" si="1851"/>
        <v>13627</v>
      </c>
      <c r="E591" s="1">
        <f t="shared" si="1851"/>
        <v>13468</v>
      </c>
      <c r="F591" s="14">
        <f t="shared" si="1851"/>
        <v>22103</v>
      </c>
      <c r="G591" s="1">
        <f t="shared" si="1851"/>
        <v>27990</v>
      </c>
      <c r="H591" s="14">
        <f t="shared" si="1851"/>
        <v>41032</v>
      </c>
      <c r="I591" s="1">
        <f t="shared" si="1851"/>
        <v>49230</v>
      </c>
      <c r="J591" s="14">
        <f t="shared" si="1851"/>
        <v>6354</v>
      </c>
      <c r="K591" s="1">
        <f t="shared" si="1851"/>
        <v>6216</v>
      </c>
      <c r="L591" s="14">
        <f t="shared" si="1851"/>
        <v>19780</v>
      </c>
      <c r="M591" s="1">
        <f t="shared" si="1851"/>
        <v>20159</v>
      </c>
      <c r="N591" s="14">
        <f t="shared" si="1851"/>
        <v>42597</v>
      </c>
      <c r="O591" s="1">
        <f t="shared" si="1851"/>
        <v>38179</v>
      </c>
      <c r="P591" s="14">
        <f t="shared" si="1851"/>
        <v>23388</v>
      </c>
      <c r="Q591" s="1">
        <f t="shared" si="1851"/>
        <v>18301</v>
      </c>
      <c r="R591" s="14">
        <f t="shared" si="1851"/>
        <v>31734</v>
      </c>
      <c r="S591" s="1">
        <f t="shared" si="1851"/>
        <v>27395</v>
      </c>
      <c r="T591" s="14">
        <f t="shared" si="1851"/>
        <v>6399</v>
      </c>
      <c r="U591" s="1">
        <f t="shared" si="1851"/>
        <v>5882</v>
      </c>
      <c r="V591" s="14">
        <f t="shared" si="1851"/>
        <v>26030</v>
      </c>
      <c r="W591" s="1">
        <f t="shared" si="1851"/>
        <v>29822</v>
      </c>
      <c r="X591" s="14">
        <f t="shared" si="1851"/>
        <v>21627</v>
      </c>
      <c r="Y591" s="1">
        <f t="shared" si="1851"/>
        <v>9892</v>
      </c>
      <c r="Z591" s="14">
        <f t="shared" si="1851"/>
        <v>49880</v>
      </c>
      <c r="AA591" s="1">
        <f t="shared" si="1851"/>
        <v>53566</v>
      </c>
      <c r="AB591" s="166">
        <f t="shared" ref="AB591:AC591" si="1852">SUM(AB567:AB590)</f>
        <v>336539</v>
      </c>
      <c r="AC591" s="167">
        <f t="shared" si="1852"/>
        <v>335345</v>
      </c>
      <c r="BI591" s="251" t="s">
        <v>13</v>
      </c>
      <c r="BJ591" s="147" t="e">
        <f>SUM(BJ567:BJ590)</f>
        <v>#DIV/0!</v>
      </c>
      <c r="BK591" s="148" t="e">
        <f t="shared" ref="BK591:CK591" si="1853">SUM(BK567:BK590)</f>
        <v>#DIV/0!</v>
      </c>
      <c r="BL591" s="147" t="e">
        <f t="shared" si="1853"/>
        <v>#DIV/0!</v>
      </c>
      <c r="BM591" s="148" t="e">
        <f t="shared" si="1853"/>
        <v>#DIV/0!</v>
      </c>
      <c r="BN591" s="147" t="e">
        <f t="shared" si="1853"/>
        <v>#DIV/0!</v>
      </c>
      <c r="BO591" s="148" t="e">
        <f t="shared" si="1853"/>
        <v>#DIV/0!</v>
      </c>
      <c r="BP591" s="147" t="e">
        <f t="shared" si="1853"/>
        <v>#DIV/0!</v>
      </c>
      <c r="BQ591" s="148" t="e">
        <f t="shared" si="1853"/>
        <v>#DIV/0!</v>
      </c>
      <c r="BR591" s="147" t="e">
        <f t="shared" si="1853"/>
        <v>#DIV/0!</v>
      </c>
      <c r="BS591" s="148" t="e">
        <f t="shared" si="1853"/>
        <v>#DIV/0!</v>
      </c>
      <c r="BT591" s="147" t="e">
        <f t="shared" si="1853"/>
        <v>#DIV/0!</v>
      </c>
      <c r="BU591" s="148" t="e">
        <f t="shared" si="1853"/>
        <v>#DIV/0!</v>
      </c>
      <c r="BV591" s="147" t="e">
        <f t="shared" si="1853"/>
        <v>#DIV/0!</v>
      </c>
      <c r="BW591" s="148" t="e">
        <f t="shared" si="1853"/>
        <v>#DIV/0!</v>
      </c>
      <c r="BX591" s="147" t="e">
        <f t="shared" si="1853"/>
        <v>#DIV/0!</v>
      </c>
      <c r="BY591" s="148" t="e">
        <f t="shared" si="1853"/>
        <v>#DIV/0!</v>
      </c>
      <c r="BZ591" s="147" t="e">
        <f t="shared" si="1853"/>
        <v>#DIV/0!</v>
      </c>
      <c r="CA591" s="148" t="e">
        <f t="shared" si="1853"/>
        <v>#DIV/0!</v>
      </c>
      <c r="CB591" s="147" t="e">
        <f t="shared" si="1853"/>
        <v>#DIV/0!</v>
      </c>
      <c r="CC591" s="148" t="e">
        <f t="shared" si="1853"/>
        <v>#DIV/0!</v>
      </c>
      <c r="CD591" s="147" t="e">
        <f t="shared" si="1853"/>
        <v>#DIV/0!</v>
      </c>
      <c r="CE591" s="148" t="e">
        <f t="shared" si="1853"/>
        <v>#DIV/0!</v>
      </c>
      <c r="CF591" s="147" t="e">
        <f t="shared" si="1853"/>
        <v>#DIV/0!</v>
      </c>
      <c r="CG591" s="148" t="e">
        <f t="shared" si="1853"/>
        <v>#DIV/0!</v>
      </c>
      <c r="CH591" s="147" t="e">
        <f t="shared" si="1853"/>
        <v>#DIV/0!</v>
      </c>
      <c r="CI591" s="148" t="e">
        <f t="shared" si="1853"/>
        <v>#DIV/0!</v>
      </c>
      <c r="CJ591" s="147">
        <f t="shared" si="1853"/>
        <v>1.0000000000000002</v>
      </c>
      <c r="CK591" s="148">
        <f t="shared" si="1853"/>
        <v>1.0000000000000002</v>
      </c>
    </row>
    <row r="592" spans="1:89" ht="13.8" thickTop="1" x14ac:dyDescent="0.25">
      <c r="A592" s="178"/>
    </row>
    <row r="594" spans="1:89" x14ac:dyDescent="0.25">
      <c r="A594" s="305">
        <f>+A563+1</f>
        <v>45158</v>
      </c>
      <c r="B594" s="305"/>
      <c r="C594" s="305"/>
      <c r="D594" s="305"/>
      <c r="BI594" s="304">
        <f>+BI532+2</f>
        <v>45158</v>
      </c>
      <c r="BJ594" s="304"/>
      <c r="BK594" s="304"/>
      <c r="BL594" s="304"/>
    </row>
    <row r="595" spans="1:89" ht="13.8" thickBot="1" x14ac:dyDescent="0.3">
      <c r="AE595" t="s">
        <v>84</v>
      </c>
    </row>
    <row r="596" spans="1:89" ht="14.4" thickTop="1" thickBot="1" x14ac:dyDescent="0.3">
      <c r="A596" s="296" t="s">
        <v>0</v>
      </c>
      <c r="B596" s="298" t="s">
        <v>1</v>
      </c>
      <c r="C596" s="299"/>
      <c r="D596" s="298" t="s">
        <v>2</v>
      </c>
      <c r="E596" s="299"/>
      <c r="F596" s="298" t="s">
        <v>3</v>
      </c>
      <c r="G596" s="299"/>
      <c r="H596" s="298" t="s">
        <v>4</v>
      </c>
      <c r="I596" s="299"/>
      <c r="J596" s="298" t="s">
        <v>5</v>
      </c>
      <c r="K596" s="299"/>
      <c r="L596" s="298" t="s">
        <v>6</v>
      </c>
      <c r="M596" s="299"/>
      <c r="N596" s="298" t="s">
        <v>7</v>
      </c>
      <c r="O596" s="299"/>
      <c r="P596" s="298" t="s">
        <v>8</v>
      </c>
      <c r="Q596" s="299"/>
      <c r="R596" s="298" t="s">
        <v>9</v>
      </c>
      <c r="S596" s="299"/>
      <c r="T596" s="298" t="s">
        <v>10</v>
      </c>
      <c r="U596" s="299"/>
      <c r="V596" s="298" t="s">
        <v>11</v>
      </c>
      <c r="W596" s="299"/>
      <c r="X596" s="298" t="s">
        <v>12</v>
      </c>
      <c r="Y596" s="299"/>
      <c r="Z596" s="300" t="s">
        <v>40</v>
      </c>
      <c r="AA596" s="301"/>
      <c r="AB596" s="302" t="s">
        <v>41</v>
      </c>
      <c r="AC596" s="303"/>
      <c r="AE596" s="296" t="s">
        <v>0</v>
      </c>
      <c r="AF596" s="298" t="s">
        <v>1</v>
      </c>
      <c r="AG596" s="299"/>
      <c r="AH596" s="298" t="s">
        <v>2</v>
      </c>
      <c r="AI596" s="299"/>
      <c r="AJ596" s="298" t="s">
        <v>3</v>
      </c>
      <c r="AK596" s="299"/>
      <c r="AL596" s="298" t="s">
        <v>4</v>
      </c>
      <c r="AM596" s="299"/>
      <c r="AN596" s="298" t="s">
        <v>5</v>
      </c>
      <c r="AO596" s="299"/>
      <c r="AP596" s="298" t="s">
        <v>6</v>
      </c>
      <c r="AQ596" s="299"/>
      <c r="AR596" s="298" t="s">
        <v>7</v>
      </c>
      <c r="AS596" s="299"/>
      <c r="AT596" s="298" t="s">
        <v>8</v>
      </c>
      <c r="AU596" s="299"/>
      <c r="AV596" s="298" t="s">
        <v>9</v>
      </c>
      <c r="AW596" s="299"/>
      <c r="AX596" s="298" t="s">
        <v>10</v>
      </c>
      <c r="AY596" s="299"/>
      <c r="AZ596" s="298" t="s">
        <v>11</v>
      </c>
      <c r="BA596" s="299"/>
      <c r="BB596" s="298" t="s">
        <v>12</v>
      </c>
      <c r="BC596" s="299"/>
      <c r="BD596" s="300" t="s">
        <v>40</v>
      </c>
      <c r="BE596" s="301"/>
      <c r="BF596" s="302" t="s">
        <v>41</v>
      </c>
      <c r="BG596" s="303"/>
      <c r="BI596" s="296" t="s">
        <v>0</v>
      </c>
      <c r="BJ596" s="298" t="s">
        <v>1</v>
      </c>
      <c r="BK596" s="299"/>
      <c r="BL596" s="298" t="s">
        <v>2</v>
      </c>
      <c r="BM596" s="299"/>
      <c r="BN596" s="298" t="s">
        <v>3</v>
      </c>
      <c r="BO596" s="299"/>
      <c r="BP596" s="298" t="s">
        <v>4</v>
      </c>
      <c r="BQ596" s="299"/>
      <c r="BR596" s="298" t="s">
        <v>5</v>
      </c>
      <c r="BS596" s="299"/>
      <c r="BT596" s="298" t="s">
        <v>6</v>
      </c>
      <c r="BU596" s="299"/>
      <c r="BV596" s="298" t="s">
        <v>7</v>
      </c>
      <c r="BW596" s="299"/>
      <c r="BX596" s="298" t="s">
        <v>8</v>
      </c>
      <c r="BY596" s="299"/>
      <c r="BZ596" s="298" t="s">
        <v>9</v>
      </c>
      <c r="CA596" s="299"/>
      <c r="CB596" s="298" t="s">
        <v>10</v>
      </c>
      <c r="CC596" s="299"/>
      <c r="CD596" s="298" t="s">
        <v>11</v>
      </c>
      <c r="CE596" s="299"/>
      <c r="CF596" s="298" t="s">
        <v>12</v>
      </c>
      <c r="CG596" s="299"/>
      <c r="CH596" s="300" t="s">
        <v>40</v>
      </c>
      <c r="CI596" s="301"/>
      <c r="CJ596" s="298" t="s">
        <v>41</v>
      </c>
      <c r="CK596" s="299"/>
    </row>
    <row r="597" spans="1:89" ht="15" thickTop="1" thickBot="1" x14ac:dyDescent="0.35">
      <c r="A597" s="297"/>
      <c r="B597" s="111" t="s">
        <v>14</v>
      </c>
      <c r="C597" s="112" t="s">
        <v>15</v>
      </c>
      <c r="D597" s="113" t="s">
        <v>14</v>
      </c>
      <c r="E597" s="114" t="s">
        <v>15</v>
      </c>
      <c r="F597" s="111" t="s">
        <v>14</v>
      </c>
      <c r="G597" s="112" t="s">
        <v>15</v>
      </c>
      <c r="H597" s="113" t="s">
        <v>14</v>
      </c>
      <c r="I597" s="114" t="s">
        <v>15</v>
      </c>
      <c r="J597" s="111" t="s">
        <v>14</v>
      </c>
      <c r="K597" s="112" t="s">
        <v>15</v>
      </c>
      <c r="L597" s="113" t="s">
        <v>14</v>
      </c>
      <c r="M597" s="111" t="s">
        <v>15</v>
      </c>
      <c r="N597" s="115" t="s">
        <v>14</v>
      </c>
      <c r="O597" s="116" t="s">
        <v>15</v>
      </c>
      <c r="P597" s="111" t="s">
        <v>14</v>
      </c>
      <c r="Q597" s="112" t="s">
        <v>15</v>
      </c>
      <c r="R597" s="113" t="s">
        <v>14</v>
      </c>
      <c r="S597" s="114" t="s">
        <v>15</v>
      </c>
      <c r="T597" s="111" t="s">
        <v>14</v>
      </c>
      <c r="U597" s="112" t="s">
        <v>15</v>
      </c>
      <c r="V597" s="113" t="s">
        <v>14</v>
      </c>
      <c r="W597" s="114" t="s">
        <v>15</v>
      </c>
      <c r="X597" s="111" t="s">
        <v>14</v>
      </c>
      <c r="Y597" s="112" t="s">
        <v>15</v>
      </c>
      <c r="Z597" s="26" t="s">
        <v>14</v>
      </c>
      <c r="AA597" s="117" t="s">
        <v>15</v>
      </c>
      <c r="AB597" s="168" t="s">
        <v>14</v>
      </c>
      <c r="AC597" s="169" t="s">
        <v>15</v>
      </c>
      <c r="AE597" s="297"/>
      <c r="AF597" s="111" t="s">
        <v>14</v>
      </c>
      <c r="AG597" s="112" t="s">
        <v>15</v>
      </c>
      <c r="AH597" s="113" t="s">
        <v>14</v>
      </c>
      <c r="AI597" s="114" t="s">
        <v>15</v>
      </c>
      <c r="AJ597" s="111" t="s">
        <v>14</v>
      </c>
      <c r="AK597" s="112" t="s">
        <v>15</v>
      </c>
      <c r="AL597" s="113" t="s">
        <v>14</v>
      </c>
      <c r="AM597" s="114" t="s">
        <v>15</v>
      </c>
      <c r="AN597" s="111" t="s">
        <v>14</v>
      </c>
      <c r="AO597" s="112" t="s">
        <v>15</v>
      </c>
      <c r="AP597" s="113" t="s">
        <v>14</v>
      </c>
      <c r="AQ597" s="111" t="s">
        <v>15</v>
      </c>
      <c r="AR597" s="115" t="s">
        <v>14</v>
      </c>
      <c r="AS597" s="116" t="s">
        <v>15</v>
      </c>
      <c r="AT597" s="111" t="s">
        <v>14</v>
      </c>
      <c r="AU597" s="112" t="s">
        <v>15</v>
      </c>
      <c r="AV597" s="113" t="s">
        <v>14</v>
      </c>
      <c r="AW597" s="114" t="s">
        <v>15</v>
      </c>
      <c r="AX597" s="111" t="s">
        <v>14</v>
      </c>
      <c r="AY597" s="112" t="s">
        <v>15</v>
      </c>
      <c r="AZ597" s="113" t="s">
        <v>14</v>
      </c>
      <c r="BA597" s="114" t="s">
        <v>15</v>
      </c>
      <c r="BB597" s="111" t="s">
        <v>14</v>
      </c>
      <c r="BC597" s="112" t="s">
        <v>15</v>
      </c>
      <c r="BD597" s="26" t="s">
        <v>14</v>
      </c>
      <c r="BE597" s="117" t="s">
        <v>15</v>
      </c>
      <c r="BF597" s="168" t="s">
        <v>14</v>
      </c>
      <c r="BG597" s="169" t="s">
        <v>15</v>
      </c>
      <c r="BI597" s="297"/>
      <c r="BJ597" s="111" t="s">
        <v>14</v>
      </c>
      <c r="BK597" s="112" t="s">
        <v>15</v>
      </c>
      <c r="BL597" s="113" t="s">
        <v>14</v>
      </c>
      <c r="BM597" s="114" t="s">
        <v>15</v>
      </c>
      <c r="BN597" s="111" t="s">
        <v>14</v>
      </c>
      <c r="BO597" s="112" t="s">
        <v>15</v>
      </c>
      <c r="BP597" s="113" t="s">
        <v>14</v>
      </c>
      <c r="BQ597" s="114" t="s">
        <v>15</v>
      </c>
      <c r="BR597" s="111" t="s">
        <v>14</v>
      </c>
      <c r="BS597" s="112" t="s">
        <v>15</v>
      </c>
      <c r="BT597" s="113" t="s">
        <v>14</v>
      </c>
      <c r="BU597" s="111" t="s">
        <v>15</v>
      </c>
      <c r="BV597" s="115" t="s">
        <v>14</v>
      </c>
      <c r="BW597" s="116" t="s">
        <v>15</v>
      </c>
      <c r="BX597" s="111" t="s">
        <v>14</v>
      </c>
      <c r="BY597" s="112" t="s">
        <v>15</v>
      </c>
      <c r="BZ597" s="113" t="s">
        <v>14</v>
      </c>
      <c r="CA597" s="114" t="s">
        <v>15</v>
      </c>
      <c r="CB597" s="111" t="s">
        <v>14</v>
      </c>
      <c r="CC597" s="112" t="s">
        <v>15</v>
      </c>
      <c r="CD597" s="113" t="s">
        <v>14</v>
      </c>
      <c r="CE597" s="114" t="s">
        <v>15</v>
      </c>
      <c r="CF597" s="111" t="s">
        <v>14</v>
      </c>
      <c r="CG597" s="112" t="s">
        <v>15</v>
      </c>
      <c r="CH597" s="26" t="s">
        <v>14</v>
      </c>
      <c r="CI597" s="117" t="s">
        <v>15</v>
      </c>
      <c r="CJ597" s="115" t="s">
        <v>14</v>
      </c>
      <c r="CK597" s="116" t="s">
        <v>15</v>
      </c>
    </row>
    <row r="598" spans="1:89" ht="13.8" thickTop="1" x14ac:dyDescent="0.25">
      <c r="A598" s="119" t="s">
        <v>16</v>
      </c>
      <c r="B598" s="120"/>
      <c r="C598" s="177"/>
      <c r="D598" s="121"/>
      <c r="E598" s="172"/>
      <c r="F598" s="120"/>
      <c r="G598" s="122"/>
      <c r="H598" s="121"/>
      <c r="I598" s="172"/>
      <c r="J598" s="120"/>
      <c r="K598" s="122"/>
      <c r="L598" s="121"/>
      <c r="M598" s="120"/>
      <c r="N598" s="171"/>
      <c r="O598" s="173"/>
      <c r="P598" s="120"/>
      <c r="Q598" s="122"/>
      <c r="R598" s="121"/>
      <c r="S598" s="172"/>
      <c r="T598" s="120"/>
      <c r="U598" s="122"/>
      <c r="V598" s="121"/>
      <c r="W598" s="172"/>
      <c r="X598" s="120"/>
      <c r="Y598" s="122"/>
      <c r="Z598" s="21"/>
      <c r="AA598" s="176"/>
      <c r="AB598" s="162">
        <f t="shared" ref="AB598:AB621" si="1854">B598+D598+F598+H598+J598+L598+N598+P598+R598+T598+V598+X598+Z598</f>
        <v>0</v>
      </c>
      <c r="AC598" s="163">
        <f>C598+E598+G598+I598+K598+M598+O598+Q598+S598+U598+W598+Y598+AA598</f>
        <v>0</v>
      </c>
      <c r="AE598" s="254" t="str">
        <f>$AE$9</f>
        <v>07:00 - 07:59</v>
      </c>
      <c r="AF598" s="120">
        <f t="shared" ref="AF598:AO600" si="1855">SUMIF($A$9:$A$32,$AE598,B$598:B$621)</f>
        <v>1194</v>
      </c>
      <c r="AG598" s="177">
        <f t="shared" si="1855"/>
        <v>945</v>
      </c>
      <c r="AH598" s="121">
        <f t="shared" si="1855"/>
        <v>570</v>
      </c>
      <c r="AI598" s="172">
        <f t="shared" si="1855"/>
        <v>477</v>
      </c>
      <c r="AJ598" s="120">
        <f t="shared" si="1855"/>
        <v>1054</v>
      </c>
      <c r="AK598" s="122">
        <f t="shared" si="1855"/>
        <v>900</v>
      </c>
      <c r="AL598" s="121">
        <f t="shared" si="1855"/>
        <v>1630</v>
      </c>
      <c r="AM598" s="172">
        <f t="shared" si="1855"/>
        <v>1531</v>
      </c>
      <c r="AN598" s="120">
        <f t="shared" si="1855"/>
        <v>132</v>
      </c>
      <c r="AO598" s="122">
        <f t="shared" si="1855"/>
        <v>222</v>
      </c>
      <c r="AP598" s="121">
        <f t="shared" ref="AP598:AY600" si="1856">SUMIF($A$9:$A$32,$AE598,L$598:L$621)</f>
        <v>398</v>
      </c>
      <c r="AQ598" s="120">
        <f t="shared" si="1856"/>
        <v>841</v>
      </c>
      <c r="AR598" s="171">
        <f t="shared" si="1856"/>
        <v>1523</v>
      </c>
      <c r="AS598" s="173">
        <f t="shared" si="1856"/>
        <v>1323</v>
      </c>
      <c r="AT598" s="120">
        <f t="shared" si="1856"/>
        <v>755</v>
      </c>
      <c r="AU598" s="122">
        <f t="shared" si="1856"/>
        <v>763</v>
      </c>
      <c r="AV598" s="121">
        <f t="shared" si="1856"/>
        <v>1312</v>
      </c>
      <c r="AW598" s="172">
        <f t="shared" si="1856"/>
        <v>943</v>
      </c>
      <c r="AX598" s="120">
        <f t="shared" si="1856"/>
        <v>247</v>
      </c>
      <c r="AY598" s="122">
        <f t="shared" si="1856"/>
        <v>258</v>
      </c>
      <c r="AZ598" s="121">
        <f t="shared" ref="AZ598:BE600" si="1857">SUMIF($A$9:$A$32,$AE598,V$598:V$621)</f>
        <v>725</v>
      </c>
      <c r="BA598" s="172">
        <f t="shared" si="1857"/>
        <v>1088</v>
      </c>
      <c r="BB598" s="120">
        <f t="shared" si="1857"/>
        <v>708</v>
      </c>
      <c r="BC598" s="122">
        <f t="shared" si="1857"/>
        <v>370</v>
      </c>
      <c r="BD598" s="21">
        <f t="shared" si="1857"/>
        <v>2006</v>
      </c>
      <c r="BE598" s="176">
        <f t="shared" si="1857"/>
        <v>1927</v>
      </c>
      <c r="BF598" s="162">
        <f>AF598+AH598+AJ598+AL598+AN598+AP598+AR598+AT598+AV598+AX598+AZ598+BB598+BD598</f>
        <v>12254</v>
      </c>
      <c r="BG598" s="163">
        <f>AG598+AI598+AK598+AM598+AO598+AQ598+AS598+AU598+AW598+AY598+BA598+BC598+BE598</f>
        <v>11588</v>
      </c>
      <c r="BI598" s="119" t="s">
        <v>16</v>
      </c>
      <c r="BJ598" s="290" t="e">
        <f>B598/$AB598</f>
        <v>#DIV/0!</v>
      </c>
      <c r="BK598" s="124" t="e">
        <f>C598/$AC598</f>
        <v>#DIV/0!</v>
      </c>
      <c r="BL598" s="125" t="e">
        <f t="shared" ref="BL598:BL621" si="1858">D598/$AB598</f>
        <v>#DIV/0!</v>
      </c>
      <c r="BM598" s="126" t="e">
        <f t="shared" ref="BM598:BM621" si="1859">E598/$AC598</f>
        <v>#DIV/0!</v>
      </c>
      <c r="BN598" s="123" t="e">
        <f t="shared" ref="BN598:BN621" si="1860">F598/$AB598</f>
        <v>#DIV/0!</v>
      </c>
      <c r="BO598" s="124" t="e">
        <f t="shared" ref="BO598:BO621" si="1861">G598/$AC598</f>
        <v>#DIV/0!</v>
      </c>
      <c r="BP598" s="125" t="e">
        <f t="shared" ref="BP598:BP621" si="1862">H598/$AB598</f>
        <v>#DIV/0!</v>
      </c>
      <c r="BQ598" s="126" t="e">
        <f t="shared" ref="BQ598:BQ621" si="1863">I598/$AC598</f>
        <v>#DIV/0!</v>
      </c>
      <c r="BR598" s="123" t="e">
        <f t="shared" ref="BR598:BR621" si="1864">J598/$AB598</f>
        <v>#DIV/0!</v>
      </c>
      <c r="BS598" s="124" t="e">
        <f t="shared" ref="BS598:BS621" si="1865">K598/$AC598</f>
        <v>#DIV/0!</v>
      </c>
      <c r="BT598" s="125" t="e">
        <f t="shared" ref="BT598:BT621" si="1866">L598/$AB598</f>
        <v>#DIV/0!</v>
      </c>
      <c r="BU598" s="123" t="e">
        <f t="shared" ref="BU598:BU621" si="1867">M598/$AC598</f>
        <v>#DIV/0!</v>
      </c>
      <c r="BV598" s="127" t="e">
        <f t="shared" ref="BV598:BV621" si="1868">N598/$AB598</f>
        <v>#DIV/0!</v>
      </c>
      <c r="BW598" s="128" t="e">
        <f t="shared" ref="BW598:BW621" si="1869">O598/$AC598</f>
        <v>#DIV/0!</v>
      </c>
      <c r="BX598" s="123" t="e">
        <f t="shared" ref="BX598:BX621" si="1870">P598/$AB598</f>
        <v>#DIV/0!</v>
      </c>
      <c r="BY598" s="124" t="e">
        <f t="shared" ref="BY598:BY621" si="1871">Q598/$AC598</f>
        <v>#DIV/0!</v>
      </c>
      <c r="BZ598" s="125" t="e">
        <f t="shared" ref="BZ598:BZ621" si="1872">R598/$AB598</f>
        <v>#DIV/0!</v>
      </c>
      <c r="CA598" s="126" t="e">
        <f t="shared" ref="CA598:CA621" si="1873">S598/$AC598</f>
        <v>#DIV/0!</v>
      </c>
      <c r="CB598" s="123" t="e">
        <f t="shared" ref="CB598:CB621" si="1874">T598/$AB598</f>
        <v>#DIV/0!</v>
      </c>
      <c r="CC598" s="124" t="e">
        <f t="shared" ref="CC598:CC621" si="1875">U598/$AC598</f>
        <v>#DIV/0!</v>
      </c>
      <c r="CD598" s="125" t="e">
        <f t="shared" ref="CD598:CD621" si="1876">V598/$AB598</f>
        <v>#DIV/0!</v>
      </c>
      <c r="CE598" s="126" t="e">
        <f t="shared" ref="CE598:CE621" si="1877">W598/$AC598</f>
        <v>#DIV/0!</v>
      </c>
      <c r="CF598" s="123" t="e">
        <f t="shared" ref="CF598:CF621" si="1878">X598/$AB598</f>
        <v>#DIV/0!</v>
      </c>
      <c r="CG598" s="124" t="e">
        <f t="shared" ref="CG598:CG621" si="1879">Y598/$AC598</f>
        <v>#DIV/0!</v>
      </c>
      <c r="CH598" s="123" t="e">
        <f t="shared" ref="CH598:CH621" si="1880">Z598/$AB598</f>
        <v>#DIV/0!</v>
      </c>
      <c r="CI598" s="124" t="e">
        <f t="shared" ref="CI598:CI621" si="1881">AA598/$AC598</f>
        <v>#DIV/0!</v>
      </c>
      <c r="CJ598" s="129">
        <f t="shared" ref="CJ598" si="1882">AB598/AB622</f>
        <v>0</v>
      </c>
      <c r="CK598" s="130">
        <f t="shared" ref="CK598" si="1883">AC598/AC622</f>
        <v>0</v>
      </c>
    </row>
    <row r="599" spans="1:89" x14ac:dyDescent="0.25">
      <c r="A599" s="131" t="s">
        <v>17</v>
      </c>
      <c r="B599" s="180">
        <v>195</v>
      </c>
      <c r="C599" s="181">
        <v>0</v>
      </c>
      <c r="D599" s="182">
        <v>158</v>
      </c>
      <c r="E599" s="183">
        <v>0</v>
      </c>
      <c r="F599" s="180">
        <v>253</v>
      </c>
      <c r="G599" s="184">
        <v>5</v>
      </c>
      <c r="H599" s="182">
        <v>296</v>
      </c>
      <c r="I599" s="183">
        <v>19</v>
      </c>
      <c r="J599" s="180">
        <v>14</v>
      </c>
      <c r="K599" s="184">
        <v>22</v>
      </c>
      <c r="L599" s="182">
        <v>23</v>
      </c>
      <c r="M599" s="180">
        <v>42</v>
      </c>
      <c r="N599" s="185">
        <v>180</v>
      </c>
      <c r="O599" s="186">
        <v>96</v>
      </c>
      <c r="P599" s="180">
        <v>48</v>
      </c>
      <c r="Q599" s="184">
        <v>31</v>
      </c>
      <c r="R599" s="182">
        <v>37</v>
      </c>
      <c r="S599" s="183">
        <v>67</v>
      </c>
      <c r="T599" s="180">
        <v>2</v>
      </c>
      <c r="U599" s="184">
        <v>6</v>
      </c>
      <c r="V599" s="182">
        <v>10</v>
      </c>
      <c r="W599" s="183">
        <v>0</v>
      </c>
      <c r="X599" s="180">
        <v>4</v>
      </c>
      <c r="Y599" s="184">
        <v>0</v>
      </c>
      <c r="Z599" s="182">
        <v>0</v>
      </c>
      <c r="AA599" s="180">
        <v>0</v>
      </c>
      <c r="AB599" s="162">
        <f t="shared" si="1854"/>
        <v>1220</v>
      </c>
      <c r="AC599" s="165">
        <f t="shared" ref="AC599:AC621" si="1884">SUM(C599,E599,G599,I599,K599,M599,O599,Q599,S599,U599,W599,Y599,AA599)</f>
        <v>288</v>
      </c>
      <c r="AE599" s="256" t="str">
        <f>$AE$10</f>
        <v>08:00 - 08:59</v>
      </c>
      <c r="AF599" s="120">
        <f t="shared" si="1855"/>
        <v>1644</v>
      </c>
      <c r="AG599" s="181">
        <f t="shared" si="1855"/>
        <v>1111</v>
      </c>
      <c r="AH599" s="182">
        <f t="shared" si="1855"/>
        <v>711</v>
      </c>
      <c r="AI599" s="183">
        <f t="shared" si="1855"/>
        <v>500</v>
      </c>
      <c r="AJ599" s="180">
        <f t="shared" si="1855"/>
        <v>1250</v>
      </c>
      <c r="AK599" s="184">
        <f t="shared" si="1855"/>
        <v>860</v>
      </c>
      <c r="AL599" s="182">
        <f t="shared" si="1855"/>
        <v>1966</v>
      </c>
      <c r="AM599" s="183">
        <f t="shared" si="1855"/>
        <v>1764</v>
      </c>
      <c r="AN599" s="180">
        <f t="shared" si="1855"/>
        <v>131</v>
      </c>
      <c r="AO599" s="184">
        <f t="shared" si="1855"/>
        <v>267</v>
      </c>
      <c r="AP599" s="182">
        <f t="shared" si="1856"/>
        <v>408</v>
      </c>
      <c r="AQ599" s="180">
        <f t="shared" si="1856"/>
        <v>963</v>
      </c>
      <c r="AR599" s="185">
        <f t="shared" si="1856"/>
        <v>1515</v>
      </c>
      <c r="AS599" s="186">
        <f t="shared" si="1856"/>
        <v>1818</v>
      </c>
      <c r="AT599" s="180">
        <f t="shared" si="1856"/>
        <v>907</v>
      </c>
      <c r="AU599" s="184">
        <f t="shared" si="1856"/>
        <v>664</v>
      </c>
      <c r="AV599" s="182">
        <f t="shared" si="1856"/>
        <v>1625</v>
      </c>
      <c r="AW599" s="183">
        <f t="shared" si="1856"/>
        <v>944</v>
      </c>
      <c r="AX599" s="180">
        <f t="shared" si="1856"/>
        <v>173</v>
      </c>
      <c r="AY599" s="184">
        <f t="shared" si="1856"/>
        <v>194</v>
      </c>
      <c r="AZ599" s="182">
        <f t="shared" si="1857"/>
        <v>605</v>
      </c>
      <c r="BA599" s="183">
        <f t="shared" si="1857"/>
        <v>1337</v>
      </c>
      <c r="BB599" s="180">
        <f t="shared" si="1857"/>
        <v>781</v>
      </c>
      <c r="BC599" s="184">
        <f t="shared" si="1857"/>
        <v>389</v>
      </c>
      <c r="BD599" s="182">
        <f t="shared" si="1857"/>
        <v>2319</v>
      </c>
      <c r="BE599" s="180">
        <f t="shared" si="1857"/>
        <v>2611</v>
      </c>
      <c r="BF599" s="164">
        <f>SUM(AF599,AH599,AJ599,AL599,AN599,AP599,AR599,AT599,AV599,AX599,AZ599,BB599,BD599)</f>
        <v>14035</v>
      </c>
      <c r="BG599" s="165">
        <f>SUM(AG599,AI599,AK599,AM599,AO599,AQ599,AS599,AU599,AW599,AY599,BA599,BC599,BE599)</f>
        <v>13422</v>
      </c>
      <c r="BI599" s="131" t="s">
        <v>17</v>
      </c>
      <c r="BJ599" s="123">
        <f t="shared" ref="BJ599:BJ621" si="1885">B599/$AB599</f>
        <v>0.1598360655737705</v>
      </c>
      <c r="BK599" s="124">
        <f t="shared" ref="BK599:BK621" si="1886">C599/$AC599</f>
        <v>0</v>
      </c>
      <c r="BL599" s="125">
        <f t="shared" si="1858"/>
        <v>0.12950819672131147</v>
      </c>
      <c r="BM599" s="126">
        <f t="shared" si="1859"/>
        <v>0</v>
      </c>
      <c r="BN599" s="123">
        <f t="shared" si="1860"/>
        <v>0.20737704918032787</v>
      </c>
      <c r="BO599" s="124">
        <f t="shared" si="1861"/>
        <v>1.7361111111111112E-2</v>
      </c>
      <c r="BP599" s="125">
        <f t="shared" si="1862"/>
        <v>0.24262295081967214</v>
      </c>
      <c r="BQ599" s="126">
        <f t="shared" si="1863"/>
        <v>6.5972222222222224E-2</v>
      </c>
      <c r="BR599" s="123">
        <f t="shared" si="1864"/>
        <v>1.1475409836065573E-2</v>
      </c>
      <c r="BS599" s="124">
        <f t="shared" si="1865"/>
        <v>7.6388888888888895E-2</v>
      </c>
      <c r="BT599" s="125">
        <f t="shared" si="1866"/>
        <v>1.8852459016393444E-2</v>
      </c>
      <c r="BU599" s="123">
        <f t="shared" si="1867"/>
        <v>0.14583333333333334</v>
      </c>
      <c r="BV599" s="127">
        <f t="shared" si="1868"/>
        <v>0.14754098360655737</v>
      </c>
      <c r="BW599" s="128">
        <f t="shared" si="1869"/>
        <v>0.33333333333333331</v>
      </c>
      <c r="BX599" s="123">
        <f t="shared" si="1870"/>
        <v>3.9344262295081971E-2</v>
      </c>
      <c r="BY599" s="124">
        <f t="shared" si="1871"/>
        <v>0.1076388888888889</v>
      </c>
      <c r="BZ599" s="125">
        <f t="shared" si="1872"/>
        <v>3.0327868852459017E-2</v>
      </c>
      <c r="CA599" s="126">
        <f t="shared" si="1873"/>
        <v>0.2326388888888889</v>
      </c>
      <c r="CB599" s="123">
        <f t="shared" si="1874"/>
        <v>1.639344262295082E-3</v>
      </c>
      <c r="CC599" s="124">
        <f t="shared" si="1875"/>
        <v>2.0833333333333332E-2</v>
      </c>
      <c r="CD599" s="125">
        <f t="shared" si="1876"/>
        <v>8.1967213114754103E-3</v>
      </c>
      <c r="CE599" s="126">
        <f t="shared" si="1877"/>
        <v>0</v>
      </c>
      <c r="CF599" s="123">
        <f t="shared" si="1878"/>
        <v>3.2786885245901639E-3</v>
      </c>
      <c r="CG599" s="124">
        <f t="shared" si="1879"/>
        <v>0</v>
      </c>
      <c r="CH599" s="125">
        <f t="shared" si="1880"/>
        <v>0</v>
      </c>
      <c r="CI599" s="123">
        <f t="shared" si="1881"/>
        <v>0</v>
      </c>
      <c r="CJ599" s="129">
        <f t="shared" ref="CJ599" si="1887">AB599/AB622</f>
        <v>4.7811825196831881E-3</v>
      </c>
      <c r="CK599" s="130">
        <f t="shared" ref="CK599" si="1888">AC599/AC622</f>
        <v>1.133300541072307E-3</v>
      </c>
    </row>
    <row r="600" spans="1:89" ht="13.8" thickBot="1" x14ac:dyDescent="0.3">
      <c r="A600" s="139" t="s">
        <v>18</v>
      </c>
      <c r="B600" s="187">
        <v>714</v>
      </c>
      <c r="C600" s="188">
        <v>314</v>
      </c>
      <c r="D600" s="189">
        <v>547</v>
      </c>
      <c r="E600" s="190">
        <v>168</v>
      </c>
      <c r="F600" s="187">
        <v>966</v>
      </c>
      <c r="G600" s="191">
        <v>320</v>
      </c>
      <c r="H600" s="189">
        <v>1122</v>
      </c>
      <c r="I600" s="190">
        <v>532</v>
      </c>
      <c r="J600" s="187">
        <v>57</v>
      </c>
      <c r="K600" s="191">
        <v>157</v>
      </c>
      <c r="L600" s="189">
        <v>215</v>
      </c>
      <c r="M600" s="187">
        <v>421</v>
      </c>
      <c r="N600" s="192">
        <v>972</v>
      </c>
      <c r="O600" s="193">
        <v>758</v>
      </c>
      <c r="P600" s="187">
        <v>420</v>
      </c>
      <c r="Q600" s="191">
        <v>426</v>
      </c>
      <c r="R600" s="189">
        <v>777</v>
      </c>
      <c r="S600" s="190">
        <v>696</v>
      </c>
      <c r="T600" s="187">
        <v>96</v>
      </c>
      <c r="U600" s="191">
        <v>279</v>
      </c>
      <c r="V600" s="189">
        <v>425</v>
      </c>
      <c r="W600" s="190">
        <v>614</v>
      </c>
      <c r="X600" s="187">
        <v>650</v>
      </c>
      <c r="Y600" s="191">
        <v>281</v>
      </c>
      <c r="Z600" s="189">
        <v>1700</v>
      </c>
      <c r="AA600" s="187">
        <v>1086</v>
      </c>
      <c r="AB600" s="162">
        <f t="shared" si="1854"/>
        <v>8661</v>
      </c>
      <c r="AC600" s="165">
        <f t="shared" si="1884"/>
        <v>6052</v>
      </c>
      <c r="AE600" s="254">
        <f>$AE$11</f>
        <v>0</v>
      </c>
      <c r="AF600" s="120">
        <f t="shared" si="1855"/>
        <v>0</v>
      </c>
      <c r="AG600" s="188">
        <f t="shared" si="1855"/>
        <v>0</v>
      </c>
      <c r="AH600" s="189">
        <f t="shared" si="1855"/>
        <v>0</v>
      </c>
      <c r="AI600" s="190">
        <f t="shared" si="1855"/>
        <v>0</v>
      </c>
      <c r="AJ600" s="187">
        <f t="shared" si="1855"/>
        <v>0</v>
      </c>
      <c r="AK600" s="191">
        <f t="shared" si="1855"/>
        <v>0</v>
      </c>
      <c r="AL600" s="189">
        <f t="shared" si="1855"/>
        <v>0</v>
      </c>
      <c r="AM600" s="190">
        <f t="shared" si="1855"/>
        <v>0</v>
      </c>
      <c r="AN600" s="187">
        <f t="shared" si="1855"/>
        <v>0</v>
      </c>
      <c r="AO600" s="191">
        <f t="shared" si="1855"/>
        <v>0</v>
      </c>
      <c r="AP600" s="189">
        <f t="shared" si="1856"/>
        <v>0</v>
      </c>
      <c r="AQ600" s="187">
        <f t="shared" si="1856"/>
        <v>0</v>
      </c>
      <c r="AR600" s="192">
        <f t="shared" si="1856"/>
        <v>0</v>
      </c>
      <c r="AS600" s="193">
        <f t="shared" si="1856"/>
        <v>0</v>
      </c>
      <c r="AT600" s="187">
        <f t="shared" si="1856"/>
        <v>0</v>
      </c>
      <c r="AU600" s="191">
        <f t="shared" si="1856"/>
        <v>0</v>
      </c>
      <c r="AV600" s="189">
        <f t="shared" si="1856"/>
        <v>0</v>
      </c>
      <c r="AW600" s="190">
        <f t="shared" si="1856"/>
        <v>0</v>
      </c>
      <c r="AX600" s="187">
        <f t="shared" si="1856"/>
        <v>0</v>
      </c>
      <c r="AY600" s="191">
        <f t="shared" si="1856"/>
        <v>0</v>
      </c>
      <c r="AZ600" s="189">
        <f t="shared" si="1857"/>
        <v>0</v>
      </c>
      <c r="BA600" s="190">
        <f t="shared" si="1857"/>
        <v>0</v>
      </c>
      <c r="BB600" s="187">
        <f t="shared" si="1857"/>
        <v>0</v>
      </c>
      <c r="BC600" s="191">
        <f t="shared" si="1857"/>
        <v>0</v>
      </c>
      <c r="BD600" s="189">
        <f t="shared" si="1857"/>
        <v>0</v>
      </c>
      <c r="BE600" s="187">
        <f t="shared" si="1857"/>
        <v>0</v>
      </c>
      <c r="BF600" s="164">
        <f>SUM(AF600,AH600,AJ600,AL600,AN600,AP600,AR600,AT600,AV600,AX600,AZ600,BB600,BD600)</f>
        <v>0</v>
      </c>
      <c r="BG600" s="165">
        <f>SUM(AG600,AI600,AK600,AM600,AO600,AQ600,AS600,AU600,AW600,AY600,BA600,BC600,BE600)</f>
        <v>0</v>
      </c>
      <c r="BI600" s="139" t="s">
        <v>18</v>
      </c>
      <c r="BJ600" s="123">
        <f t="shared" si="1885"/>
        <v>8.2438517492206445E-2</v>
      </c>
      <c r="BK600" s="124">
        <f t="shared" si="1886"/>
        <v>5.1883674818241902E-2</v>
      </c>
      <c r="BL600" s="125">
        <f t="shared" si="1858"/>
        <v>6.3156679367278604E-2</v>
      </c>
      <c r="BM600" s="126">
        <f t="shared" si="1859"/>
        <v>2.775941837409121E-2</v>
      </c>
      <c r="BN600" s="123">
        <f t="shared" si="1860"/>
        <v>0.11153446484239696</v>
      </c>
      <c r="BO600" s="124">
        <f t="shared" si="1861"/>
        <v>5.2875082617316591E-2</v>
      </c>
      <c r="BP600" s="125">
        <f t="shared" si="1862"/>
        <v>0.12954624177346727</v>
      </c>
      <c r="BQ600" s="126">
        <f t="shared" si="1863"/>
        <v>8.7904824851288824E-2</v>
      </c>
      <c r="BR600" s="123">
        <f t="shared" si="1864"/>
        <v>6.5812261863526155E-3</v>
      </c>
      <c r="BS600" s="124">
        <f t="shared" si="1865"/>
        <v>2.5941837409120951E-2</v>
      </c>
      <c r="BT600" s="125">
        <f t="shared" si="1866"/>
        <v>2.4823923334487935E-2</v>
      </c>
      <c r="BU600" s="123">
        <f t="shared" si="1867"/>
        <v>6.9563780568407133E-2</v>
      </c>
      <c r="BV600" s="127">
        <f t="shared" si="1868"/>
        <v>0.11222722549359196</v>
      </c>
      <c r="BW600" s="128">
        <f t="shared" si="1869"/>
        <v>0.12524785194976867</v>
      </c>
      <c r="BX600" s="123">
        <f t="shared" si="1870"/>
        <v>4.8493245583650847E-2</v>
      </c>
      <c r="BY600" s="124">
        <f t="shared" si="1871"/>
        <v>7.0389953734302707E-2</v>
      </c>
      <c r="BZ600" s="125">
        <f t="shared" si="1872"/>
        <v>8.971250432975407E-2</v>
      </c>
      <c r="CA600" s="126">
        <f t="shared" si="1873"/>
        <v>0.11500330469266358</v>
      </c>
      <c r="CB600" s="123">
        <f t="shared" si="1874"/>
        <v>1.1084170419120194E-2</v>
      </c>
      <c r="CC600" s="124">
        <f t="shared" si="1875"/>
        <v>4.6100462656972901E-2</v>
      </c>
      <c r="CD600" s="125">
        <f t="shared" si="1876"/>
        <v>4.9070546126313362E-2</v>
      </c>
      <c r="CE600" s="126">
        <f t="shared" si="1877"/>
        <v>0.1014540647719762</v>
      </c>
      <c r="CF600" s="123">
        <f t="shared" si="1878"/>
        <v>7.504907054612632E-2</v>
      </c>
      <c r="CG600" s="124">
        <f t="shared" si="1879"/>
        <v>4.6430931923331129E-2</v>
      </c>
      <c r="CH600" s="125">
        <f t="shared" si="1880"/>
        <v>0.19628218450525345</v>
      </c>
      <c r="CI600" s="123">
        <f t="shared" si="1881"/>
        <v>0.17944481163251819</v>
      </c>
      <c r="CJ600" s="129">
        <f t="shared" ref="CJ600" si="1889">AB600/AB622</f>
        <v>3.394247688768532E-2</v>
      </c>
      <c r="CK600" s="130">
        <f t="shared" ref="CK600" si="1890">AC600/AC622</f>
        <v>2.3815051647811118E-2</v>
      </c>
    </row>
    <row r="601" spans="1:89" ht="14.4" thickTop="1" thickBot="1" x14ac:dyDescent="0.3">
      <c r="A601" s="131" t="s">
        <v>19</v>
      </c>
      <c r="B601" s="180">
        <v>1077</v>
      </c>
      <c r="C601" s="181">
        <v>1016</v>
      </c>
      <c r="D601" s="182">
        <v>524</v>
      </c>
      <c r="E601" s="183">
        <v>475</v>
      </c>
      <c r="F601" s="180">
        <v>1215</v>
      </c>
      <c r="G601" s="184">
        <v>1020</v>
      </c>
      <c r="H601" s="182">
        <v>1570</v>
      </c>
      <c r="I601" s="183">
        <v>1685</v>
      </c>
      <c r="J601" s="180">
        <v>94</v>
      </c>
      <c r="K601" s="184">
        <v>249</v>
      </c>
      <c r="L601" s="182">
        <v>417</v>
      </c>
      <c r="M601" s="180">
        <v>673</v>
      </c>
      <c r="N601" s="185">
        <v>1402</v>
      </c>
      <c r="O601" s="186">
        <v>1385</v>
      </c>
      <c r="P601" s="180">
        <v>714</v>
      </c>
      <c r="Q601" s="184">
        <v>978</v>
      </c>
      <c r="R601" s="182">
        <v>1229</v>
      </c>
      <c r="S601" s="183">
        <v>947</v>
      </c>
      <c r="T601" s="180">
        <v>202</v>
      </c>
      <c r="U601" s="184">
        <v>293</v>
      </c>
      <c r="V601" s="182">
        <v>520</v>
      </c>
      <c r="W601" s="183">
        <v>943</v>
      </c>
      <c r="X601" s="180">
        <v>746</v>
      </c>
      <c r="Y601" s="184">
        <v>470</v>
      </c>
      <c r="Z601" s="182">
        <v>1880</v>
      </c>
      <c r="AA601" s="180">
        <v>1612</v>
      </c>
      <c r="AB601" s="162">
        <f t="shared" si="1854"/>
        <v>11590</v>
      </c>
      <c r="AC601" s="165">
        <f t="shared" si="1884"/>
        <v>11746</v>
      </c>
      <c r="AE601" s="251" t="s">
        <v>13</v>
      </c>
      <c r="AF601" s="14">
        <f t="shared" ref="AF601:BG601" si="1891">SUM(AF598:AF600)</f>
        <v>2838</v>
      </c>
      <c r="AG601" s="1">
        <f t="shared" si="1891"/>
        <v>2056</v>
      </c>
      <c r="AH601" s="14">
        <f t="shared" si="1891"/>
        <v>1281</v>
      </c>
      <c r="AI601" s="1">
        <f t="shared" si="1891"/>
        <v>977</v>
      </c>
      <c r="AJ601" s="14">
        <f t="shared" si="1891"/>
        <v>2304</v>
      </c>
      <c r="AK601" s="1">
        <f t="shared" si="1891"/>
        <v>1760</v>
      </c>
      <c r="AL601" s="14">
        <f t="shared" si="1891"/>
        <v>3596</v>
      </c>
      <c r="AM601" s="1">
        <f t="shared" si="1891"/>
        <v>3295</v>
      </c>
      <c r="AN601" s="14">
        <f t="shared" si="1891"/>
        <v>263</v>
      </c>
      <c r="AO601" s="1">
        <f t="shared" si="1891"/>
        <v>489</v>
      </c>
      <c r="AP601" s="14">
        <f t="shared" si="1891"/>
        <v>806</v>
      </c>
      <c r="AQ601" s="1">
        <f t="shared" si="1891"/>
        <v>1804</v>
      </c>
      <c r="AR601" s="14">
        <f t="shared" si="1891"/>
        <v>3038</v>
      </c>
      <c r="AS601" s="1">
        <f t="shared" si="1891"/>
        <v>3141</v>
      </c>
      <c r="AT601" s="14">
        <f t="shared" si="1891"/>
        <v>1662</v>
      </c>
      <c r="AU601" s="1">
        <f t="shared" si="1891"/>
        <v>1427</v>
      </c>
      <c r="AV601" s="14">
        <f t="shared" si="1891"/>
        <v>2937</v>
      </c>
      <c r="AW601" s="1">
        <f t="shared" si="1891"/>
        <v>1887</v>
      </c>
      <c r="AX601" s="14">
        <f t="shared" si="1891"/>
        <v>420</v>
      </c>
      <c r="AY601" s="1">
        <f t="shared" si="1891"/>
        <v>452</v>
      </c>
      <c r="AZ601" s="14">
        <f t="shared" si="1891"/>
        <v>1330</v>
      </c>
      <c r="BA601" s="1">
        <f t="shared" si="1891"/>
        <v>2425</v>
      </c>
      <c r="BB601" s="14">
        <f t="shared" si="1891"/>
        <v>1489</v>
      </c>
      <c r="BC601" s="1">
        <f t="shared" si="1891"/>
        <v>759</v>
      </c>
      <c r="BD601" s="14">
        <f t="shared" si="1891"/>
        <v>4325</v>
      </c>
      <c r="BE601" s="1">
        <f t="shared" si="1891"/>
        <v>4538</v>
      </c>
      <c r="BF601" s="166">
        <f t="shared" si="1891"/>
        <v>26289</v>
      </c>
      <c r="BG601" s="167">
        <f t="shared" si="1891"/>
        <v>25010</v>
      </c>
      <c r="BI601" s="131" t="s">
        <v>19</v>
      </c>
      <c r="BJ601" s="123">
        <f t="shared" si="1885"/>
        <v>9.2924935289042276E-2</v>
      </c>
      <c r="BK601" s="124">
        <f t="shared" si="1886"/>
        <v>8.6497531074408315E-2</v>
      </c>
      <c r="BL601" s="125">
        <f t="shared" si="1858"/>
        <v>4.5211389128559105E-2</v>
      </c>
      <c r="BM601" s="126">
        <f t="shared" si="1859"/>
        <v>4.0439298484590498E-2</v>
      </c>
      <c r="BN601" s="123">
        <f t="shared" si="1860"/>
        <v>0.10483175150992234</v>
      </c>
      <c r="BO601" s="124">
        <f t="shared" si="1861"/>
        <v>8.6838072535331171E-2</v>
      </c>
      <c r="BP601" s="125">
        <f t="shared" si="1862"/>
        <v>0.13546160483175151</v>
      </c>
      <c r="BQ601" s="126">
        <f t="shared" si="1863"/>
        <v>0.14345309041375787</v>
      </c>
      <c r="BR601" s="123">
        <f t="shared" si="1864"/>
        <v>8.1104400345125109E-3</v>
      </c>
      <c r="BS601" s="124">
        <f t="shared" si="1865"/>
        <v>2.1198705942448492E-2</v>
      </c>
      <c r="BT601" s="125">
        <f t="shared" si="1866"/>
        <v>3.5979292493528901E-2</v>
      </c>
      <c r="BU601" s="123">
        <f t="shared" si="1867"/>
        <v>5.7296100800272434E-2</v>
      </c>
      <c r="BV601" s="127">
        <f t="shared" si="1868"/>
        <v>0.12096635030198447</v>
      </c>
      <c r="BW601" s="128">
        <f t="shared" si="1869"/>
        <v>0.11791248084454282</v>
      </c>
      <c r="BX601" s="123">
        <f t="shared" si="1870"/>
        <v>6.1604831751509923E-2</v>
      </c>
      <c r="BY601" s="124">
        <f t="shared" si="1871"/>
        <v>8.3262387195641066E-2</v>
      </c>
      <c r="BZ601" s="125">
        <f t="shared" si="1872"/>
        <v>0.10603968938740294</v>
      </c>
      <c r="CA601" s="126">
        <f t="shared" si="1873"/>
        <v>8.0623190873488848E-2</v>
      </c>
      <c r="CB601" s="123">
        <f t="shared" si="1874"/>
        <v>1.7428817946505609E-2</v>
      </c>
      <c r="CC601" s="124">
        <f t="shared" si="1875"/>
        <v>2.4944662012600035E-2</v>
      </c>
      <c r="CD601" s="125">
        <f t="shared" si="1876"/>
        <v>4.4866264020707508E-2</v>
      </c>
      <c r="CE601" s="126">
        <f t="shared" si="1877"/>
        <v>8.0282649412565979E-2</v>
      </c>
      <c r="CF601" s="123">
        <f t="shared" si="1878"/>
        <v>6.4365832614322688E-2</v>
      </c>
      <c r="CG601" s="124">
        <f t="shared" si="1879"/>
        <v>4.0013621658436915E-2</v>
      </c>
      <c r="CH601" s="125">
        <f t="shared" si="1880"/>
        <v>0.1622088006902502</v>
      </c>
      <c r="CI601" s="123">
        <f t="shared" si="1881"/>
        <v>0.13723820875191556</v>
      </c>
      <c r="CJ601" s="129">
        <f t="shared" ref="CJ601" si="1892">AB601/AB622</f>
        <v>4.5421233936990282E-2</v>
      </c>
      <c r="CK601" s="130">
        <f t="shared" ref="CK601" si="1893">AC601/AC622</f>
        <v>4.6221347761928183E-2</v>
      </c>
    </row>
    <row r="602" spans="1:89" ht="13.8" thickTop="1" x14ac:dyDescent="0.25">
      <c r="A602" s="139" t="s">
        <v>20</v>
      </c>
      <c r="B602" s="266">
        <v>1194</v>
      </c>
      <c r="C602" s="267">
        <v>945</v>
      </c>
      <c r="D602" s="268">
        <v>570</v>
      </c>
      <c r="E602" s="269">
        <v>477</v>
      </c>
      <c r="F602" s="266">
        <v>1054</v>
      </c>
      <c r="G602" s="270">
        <v>900</v>
      </c>
      <c r="H602" s="268">
        <v>1630</v>
      </c>
      <c r="I602" s="269">
        <v>1531</v>
      </c>
      <c r="J602" s="266">
        <v>132</v>
      </c>
      <c r="K602" s="270">
        <v>222</v>
      </c>
      <c r="L602" s="268">
        <v>398</v>
      </c>
      <c r="M602" s="266">
        <v>841</v>
      </c>
      <c r="N602" s="271">
        <v>1523</v>
      </c>
      <c r="O602" s="272">
        <v>1323</v>
      </c>
      <c r="P602" s="266">
        <v>755</v>
      </c>
      <c r="Q602" s="270">
        <v>763</v>
      </c>
      <c r="R602" s="268">
        <v>1312</v>
      </c>
      <c r="S602" s="269">
        <v>943</v>
      </c>
      <c r="T602" s="266">
        <v>247</v>
      </c>
      <c r="U602" s="270">
        <v>258</v>
      </c>
      <c r="V602" s="268">
        <v>725</v>
      </c>
      <c r="W602" s="269">
        <v>1088</v>
      </c>
      <c r="X602" s="266">
        <v>708</v>
      </c>
      <c r="Y602" s="270">
        <v>370</v>
      </c>
      <c r="Z602" s="268">
        <v>2006</v>
      </c>
      <c r="AA602" s="266">
        <v>1927</v>
      </c>
      <c r="AB602" s="162">
        <f t="shared" si="1854"/>
        <v>12254</v>
      </c>
      <c r="AC602" s="165">
        <f t="shared" si="1884"/>
        <v>11588</v>
      </c>
      <c r="BI602" s="139" t="s">
        <v>20</v>
      </c>
      <c r="BJ602" s="123">
        <f t="shared" si="1885"/>
        <v>9.7437571405255427E-2</v>
      </c>
      <c r="BK602" s="124">
        <f t="shared" si="1886"/>
        <v>8.1549879185364174E-2</v>
      </c>
      <c r="BL602" s="125">
        <f t="shared" si="1858"/>
        <v>4.6515423535172191E-2</v>
      </c>
      <c r="BM602" s="126">
        <f t="shared" si="1859"/>
        <v>4.116327235070763E-2</v>
      </c>
      <c r="BN602" s="123">
        <f t="shared" si="1860"/>
        <v>8.6012730536967522E-2</v>
      </c>
      <c r="BO602" s="124">
        <f t="shared" si="1861"/>
        <v>7.7666551605108727E-2</v>
      </c>
      <c r="BP602" s="125">
        <f t="shared" si="1862"/>
        <v>0.13301779010935205</v>
      </c>
      <c r="BQ602" s="126">
        <f t="shared" si="1863"/>
        <v>0.13211943389713496</v>
      </c>
      <c r="BR602" s="123">
        <f t="shared" si="1864"/>
        <v>1.0771992818671455E-2</v>
      </c>
      <c r="BS602" s="124">
        <f t="shared" si="1865"/>
        <v>1.9157749395926821E-2</v>
      </c>
      <c r="BT602" s="125">
        <f t="shared" si="1866"/>
        <v>3.2479190468418476E-2</v>
      </c>
      <c r="BU602" s="123">
        <f t="shared" si="1867"/>
        <v>7.2575077666551607E-2</v>
      </c>
      <c r="BV602" s="127">
        <f t="shared" si="1868"/>
        <v>0.124285947445732</v>
      </c>
      <c r="BW602" s="128">
        <f t="shared" si="1869"/>
        <v>0.11416983085950984</v>
      </c>
      <c r="BX602" s="123">
        <f t="shared" si="1870"/>
        <v>6.1612534682552636E-2</v>
      </c>
      <c r="BY602" s="124">
        <f t="shared" si="1871"/>
        <v>6.5843976527442186E-2</v>
      </c>
      <c r="BZ602" s="125">
        <f t="shared" si="1872"/>
        <v>0.10706708013709809</v>
      </c>
      <c r="CA602" s="126">
        <f t="shared" si="1873"/>
        <v>8.1377286848463931E-2</v>
      </c>
      <c r="CB602" s="123">
        <f t="shared" si="1874"/>
        <v>2.015668353190795E-2</v>
      </c>
      <c r="CC602" s="124">
        <f t="shared" si="1875"/>
        <v>2.2264411460131171E-2</v>
      </c>
      <c r="CD602" s="125">
        <f t="shared" si="1876"/>
        <v>5.9164354496490941E-2</v>
      </c>
      <c r="CE602" s="126">
        <f t="shared" si="1877"/>
        <v>9.3890231273731445E-2</v>
      </c>
      <c r="CF602" s="123">
        <f t="shared" si="1878"/>
        <v>5.7777052391055982E-2</v>
      </c>
      <c r="CG602" s="124">
        <f t="shared" si="1879"/>
        <v>3.1929582326544699E-2</v>
      </c>
      <c r="CH602" s="125">
        <f t="shared" si="1880"/>
        <v>0.16370164844132529</v>
      </c>
      <c r="CI602" s="123">
        <f t="shared" si="1881"/>
        <v>0.16629271660338282</v>
      </c>
      <c r="CJ602" s="129">
        <f t="shared" ref="CJ602" si="1894">AB602/AB622</f>
        <v>4.802345130835884E-2</v>
      </c>
      <c r="CK602" s="130">
        <f t="shared" ref="CK602" si="1895">AC602/AC622</f>
        <v>4.5599606492867685E-2</v>
      </c>
    </row>
    <row r="603" spans="1:89" ht="13.8" thickBot="1" x14ac:dyDescent="0.3">
      <c r="A603" s="131" t="s">
        <v>21</v>
      </c>
      <c r="B603" s="273">
        <v>1644</v>
      </c>
      <c r="C603" s="274">
        <v>1111</v>
      </c>
      <c r="D603" s="275">
        <v>711</v>
      </c>
      <c r="E603" s="276">
        <v>500</v>
      </c>
      <c r="F603" s="273">
        <v>1250</v>
      </c>
      <c r="G603" s="277">
        <v>860</v>
      </c>
      <c r="H603" s="275">
        <v>1966</v>
      </c>
      <c r="I603" s="276">
        <v>1764</v>
      </c>
      <c r="J603" s="273">
        <v>131</v>
      </c>
      <c r="K603" s="277">
        <v>267</v>
      </c>
      <c r="L603" s="275">
        <v>408</v>
      </c>
      <c r="M603" s="273">
        <v>963</v>
      </c>
      <c r="N603" s="278">
        <v>1515</v>
      </c>
      <c r="O603" s="279">
        <v>1818</v>
      </c>
      <c r="P603" s="273">
        <v>907</v>
      </c>
      <c r="Q603" s="277">
        <v>664</v>
      </c>
      <c r="R603" s="275">
        <v>1625</v>
      </c>
      <c r="S603" s="276">
        <v>944</v>
      </c>
      <c r="T603" s="273">
        <v>173</v>
      </c>
      <c r="U603" s="277">
        <v>194</v>
      </c>
      <c r="V603" s="275">
        <v>605</v>
      </c>
      <c r="W603" s="276">
        <v>1337</v>
      </c>
      <c r="X603" s="273">
        <v>781</v>
      </c>
      <c r="Y603" s="277">
        <v>389</v>
      </c>
      <c r="Z603" s="275">
        <v>2319</v>
      </c>
      <c r="AA603" s="273">
        <v>2611</v>
      </c>
      <c r="AB603" s="162">
        <f t="shared" si="1854"/>
        <v>14035</v>
      </c>
      <c r="AC603" s="165">
        <f t="shared" si="1884"/>
        <v>13422</v>
      </c>
      <c r="AE603" t="s">
        <v>85</v>
      </c>
      <c r="BI603" s="131" t="s">
        <v>21</v>
      </c>
      <c r="BJ603" s="123">
        <f t="shared" si="1885"/>
        <v>0.11713573209832562</v>
      </c>
      <c r="BK603" s="124">
        <f t="shared" si="1886"/>
        <v>8.2774549247504103E-2</v>
      </c>
      <c r="BL603" s="125">
        <f t="shared" si="1858"/>
        <v>5.0659066619166367E-2</v>
      </c>
      <c r="BM603" s="126">
        <f t="shared" si="1859"/>
        <v>3.7252272388615705E-2</v>
      </c>
      <c r="BN603" s="123">
        <f t="shared" si="1860"/>
        <v>8.9063056644104022E-2</v>
      </c>
      <c r="BO603" s="124">
        <f t="shared" si="1861"/>
        <v>6.4073908508419014E-2</v>
      </c>
      <c r="BP603" s="125">
        <f t="shared" si="1862"/>
        <v>0.14007837548984681</v>
      </c>
      <c r="BQ603" s="126">
        <f t="shared" si="1863"/>
        <v>0.13142601698703621</v>
      </c>
      <c r="BR603" s="123">
        <f t="shared" si="1864"/>
        <v>9.3338083363021015E-3</v>
      </c>
      <c r="BS603" s="124">
        <f t="shared" si="1865"/>
        <v>1.9892713455520787E-2</v>
      </c>
      <c r="BT603" s="125">
        <f t="shared" si="1866"/>
        <v>2.9070181688635555E-2</v>
      </c>
      <c r="BU603" s="123">
        <f t="shared" si="1867"/>
        <v>7.1747876620473855E-2</v>
      </c>
      <c r="BV603" s="127">
        <f t="shared" si="1868"/>
        <v>0.10794442465265408</v>
      </c>
      <c r="BW603" s="128">
        <f t="shared" si="1869"/>
        <v>0.13544926240500671</v>
      </c>
      <c r="BX603" s="123">
        <f t="shared" si="1870"/>
        <v>6.4624153900961878E-2</v>
      </c>
      <c r="BY603" s="124">
        <f t="shared" si="1871"/>
        <v>4.9471017732081658E-2</v>
      </c>
      <c r="BZ603" s="125">
        <f t="shared" si="1872"/>
        <v>0.11578197363733524</v>
      </c>
      <c r="CA603" s="126">
        <f t="shared" si="1873"/>
        <v>7.0332290269706457E-2</v>
      </c>
      <c r="CB603" s="123">
        <f t="shared" si="1874"/>
        <v>1.2326327039543996E-2</v>
      </c>
      <c r="CC603" s="124">
        <f t="shared" si="1875"/>
        <v>1.4453881686782894E-2</v>
      </c>
      <c r="CD603" s="125">
        <f t="shared" si="1876"/>
        <v>4.310651941574635E-2</v>
      </c>
      <c r="CE603" s="126">
        <f t="shared" si="1877"/>
        <v>9.9612576367158395E-2</v>
      </c>
      <c r="CF603" s="123">
        <f t="shared" si="1878"/>
        <v>5.5646597791236194E-2</v>
      </c>
      <c r="CG603" s="124">
        <f t="shared" si="1879"/>
        <v>2.8982267918343019E-2</v>
      </c>
      <c r="CH603" s="125">
        <f t="shared" si="1880"/>
        <v>0.1652297826861418</v>
      </c>
      <c r="CI603" s="123">
        <f t="shared" si="1881"/>
        <v>0.19453136641335123</v>
      </c>
      <c r="CJ603" s="129">
        <f t="shared" ref="CJ603" si="1896">AB603/AB622</f>
        <v>5.5003193986683234E-2</v>
      </c>
      <c r="CK603" s="130">
        <f t="shared" ref="CK603" si="1897">AC603/AC622</f>
        <v>5.2816527299557305E-2</v>
      </c>
    </row>
    <row r="604" spans="1:89" ht="14.4" thickTop="1" thickBot="1" x14ac:dyDescent="0.3">
      <c r="A604" s="139" t="s">
        <v>22</v>
      </c>
      <c r="B604" s="187">
        <v>1788</v>
      </c>
      <c r="C604" s="188">
        <v>1461</v>
      </c>
      <c r="D604" s="189">
        <v>785</v>
      </c>
      <c r="E604" s="190">
        <v>464</v>
      </c>
      <c r="F604" s="187">
        <v>1342</v>
      </c>
      <c r="G604" s="191">
        <v>693</v>
      </c>
      <c r="H604" s="189">
        <v>2428</v>
      </c>
      <c r="I604" s="190">
        <v>1869</v>
      </c>
      <c r="J604" s="187">
        <v>135</v>
      </c>
      <c r="K604" s="191">
        <v>472</v>
      </c>
      <c r="L604" s="189">
        <v>348</v>
      </c>
      <c r="M604" s="187">
        <v>1440</v>
      </c>
      <c r="N604" s="192">
        <v>1506</v>
      </c>
      <c r="O604" s="193">
        <v>2219</v>
      </c>
      <c r="P604" s="187">
        <v>1020</v>
      </c>
      <c r="Q604" s="191">
        <v>778</v>
      </c>
      <c r="R604" s="189">
        <v>1771</v>
      </c>
      <c r="S604" s="190">
        <v>1068</v>
      </c>
      <c r="T604" s="187">
        <v>129</v>
      </c>
      <c r="U604" s="191">
        <v>205</v>
      </c>
      <c r="V604" s="189">
        <v>599</v>
      </c>
      <c r="W604" s="190">
        <v>1820</v>
      </c>
      <c r="X604" s="187">
        <v>863</v>
      </c>
      <c r="Y604" s="191">
        <v>341</v>
      </c>
      <c r="Z604" s="189">
        <v>2671</v>
      </c>
      <c r="AA604" s="187">
        <v>2615</v>
      </c>
      <c r="AB604" s="162">
        <f t="shared" si="1854"/>
        <v>15385</v>
      </c>
      <c r="AC604" s="165">
        <f t="shared" si="1884"/>
        <v>15445</v>
      </c>
      <c r="AE604" s="296" t="s">
        <v>0</v>
      </c>
      <c r="AF604" s="298" t="s">
        <v>1</v>
      </c>
      <c r="AG604" s="299"/>
      <c r="AH604" s="298" t="s">
        <v>2</v>
      </c>
      <c r="AI604" s="299"/>
      <c r="AJ604" s="298" t="s">
        <v>3</v>
      </c>
      <c r="AK604" s="299"/>
      <c r="AL604" s="298" t="s">
        <v>4</v>
      </c>
      <c r="AM604" s="299"/>
      <c r="AN604" s="298" t="s">
        <v>5</v>
      </c>
      <c r="AO604" s="299"/>
      <c r="AP604" s="298" t="s">
        <v>6</v>
      </c>
      <c r="AQ604" s="299"/>
      <c r="AR604" s="298" t="s">
        <v>7</v>
      </c>
      <c r="AS604" s="299"/>
      <c r="AT604" s="298" t="s">
        <v>8</v>
      </c>
      <c r="AU604" s="299"/>
      <c r="AV604" s="298" t="s">
        <v>9</v>
      </c>
      <c r="AW604" s="299"/>
      <c r="AX604" s="298" t="s">
        <v>10</v>
      </c>
      <c r="AY604" s="299"/>
      <c r="AZ604" s="298" t="s">
        <v>11</v>
      </c>
      <c r="BA604" s="299"/>
      <c r="BB604" s="298" t="s">
        <v>12</v>
      </c>
      <c r="BC604" s="299"/>
      <c r="BD604" s="300" t="s">
        <v>40</v>
      </c>
      <c r="BE604" s="301"/>
      <c r="BF604" s="302" t="s">
        <v>41</v>
      </c>
      <c r="BG604" s="303"/>
      <c r="BI604" s="139" t="s">
        <v>22</v>
      </c>
      <c r="BJ604" s="123">
        <f t="shared" si="1885"/>
        <v>0.11621709457263568</v>
      </c>
      <c r="BK604" s="124">
        <f t="shared" si="1886"/>
        <v>9.459371965037229E-2</v>
      </c>
      <c r="BL604" s="125">
        <f t="shared" si="1858"/>
        <v>5.1023724406889827E-2</v>
      </c>
      <c r="BM604" s="126">
        <f t="shared" si="1859"/>
        <v>3.0042084817092911E-2</v>
      </c>
      <c r="BN604" s="123">
        <f t="shared" si="1860"/>
        <v>8.7227819304517382E-2</v>
      </c>
      <c r="BO604" s="124">
        <f t="shared" si="1861"/>
        <v>4.4868889608287471E-2</v>
      </c>
      <c r="BP604" s="125">
        <f t="shared" si="1862"/>
        <v>0.15781605459863504</v>
      </c>
      <c r="BQ604" s="126">
        <f t="shared" si="1863"/>
        <v>0.12101003561022985</v>
      </c>
      <c r="BR604" s="123">
        <f t="shared" si="1864"/>
        <v>8.7747806304842371E-3</v>
      </c>
      <c r="BS604" s="124">
        <f t="shared" si="1865"/>
        <v>3.0560051796697959E-2</v>
      </c>
      <c r="BT604" s="125">
        <f t="shared" si="1866"/>
        <v>2.2619434514137147E-2</v>
      </c>
      <c r="BU604" s="123">
        <f t="shared" si="1867"/>
        <v>9.3234056328909035E-2</v>
      </c>
      <c r="BV604" s="127">
        <f t="shared" si="1868"/>
        <v>9.7887552811179723E-2</v>
      </c>
      <c r="BW604" s="128">
        <f t="shared" si="1869"/>
        <v>0.1436710909679508</v>
      </c>
      <c r="BX604" s="123">
        <f t="shared" si="1870"/>
        <v>6.6298342541436461E-2</v>
      </c>
      <c r="BY604" s="124">
        <f t="shared" si="1871"/>
        <v>5.0372288766591132E-2</v>
      </c>
      <c r="BZ604" s="125">
        <f t="shared" si="1872"/>
        <v>0.11511212219694508</v>
      </c>
      <c r="CA604" s="126">
        <f t="shared" si="1873"/>
        <v>6.9148591777274199E-2</v>
      </c>
      <c r="CB604" s="123">
        <f t="shared" si="1874"/>
        <v>8.3847903802404932E-3</v>
      </c>
      <c r="CC604" s="124">
        <f t="shared" si="1875"/>
        <v>1.3272903852379411E-2</v>
      </c>
      <c r="CD604" s="125">
        <f t="shared" si="1876"/>
        <v>3.8934026649333764E-2</v>
      </c>
      <c r="CE604" s="126">
        <f t="shared" si="1877"/>
        <v>0.11783748786014892</v>
      </c>
      <c r="CF604" s="123">
        <f t="shared" si="1878"/>
        <v>5.6093597660058496E-2</v>
      </c>
      <c r="CG604" s="124">
        <f t="shared" si="1879"/>
        <v>2.2078342505665264E-2</v>
      </c>
      <c r="CH604" s="125">
        <f t="shared" si="1880"/>
        <v>0.17361065973350667</v>
      </c>
      <c r="CI604" s="123">
        <f t="shared" si="1881"/>
        <v>0.16931045645840079</v>
      </c>
      <c r="CJ604" s="129">
        <f t="shared" ref="CJ604" si="1898">AB604/AB622</f>
        <v>6.0293846774857253E-2</v>
      </c>
      <c r="CK604" s="130">
        <f t="shared" ref="CK604" si="1899">AC604/AC622</f>
        <v>6.0777176586325629E-2</v>
      </c>
    </row>
    <row r="605" spans="1:89" ht="15" thickTop="1" thickBot="1" x14ac:dyDescent="0.35">
      <c r="A605" s="131" t="s">
        <v>23</v>
      </c>
      <c r="B605" s="180">
        <v>1711</v>
      </c>
      <c r="C605" s="181">
        <v>1452</v>
      </c>
      <c r="D605" s="182">
        <v>750</v>
      </c>
      <c r="E605" s="183">
        <v>466</v>
      </c>
      <c r="F605" s="180">
        <v>1209</v>
      </c>
      <c r="G605" s="184">
        <v>683</v>
      </c>
      <c r="H605" s="182">
        <v>2241</v>
      </c>
      <c r="I605" s="183">
        <v>2044</v>
      </c>
      <c r="J605" s="180">
        <v>157</v>
      </c>
      <c r="K605" s="184">
        <v>403</v>
      </c>
      <c r="L605" s="182">
        <v>355</v>
      </c>
      <c r="M605" s="180">
        <v>1369</v>
      </c>
      <c r="N605" s="185">
        <v>1489</v>
      </c>
      <c r="O605" s="186">
        <v>1898</v>
      </c>
      <c r="P605" s="180">
        <v>1217</v>
      </c>
      <c r="Q605" s="184">
        <v>600</v>
      </c>
      <c r="R605" s="182">
        <v>1698</v>
      </c>
      <c r="S605" s="183">
        <v>956</v>
      </c>
      <c r="T605" s="180">
        <v>139</v>
      </c>
      <c r="U605" s="184">
        <v>173</v>
      </c>
      <c r="V605" s="182">
        <v>592</v>
      </c>
      <c r="W605" s="183">
        <v>1706</v>
      </c>
      <c r="X605" s="180">
        <v>776</v>
      </c>
      <c r="Y605" s="184">
        <v>276</v>
      </c>
      <c r="Z605" s="182">
        <v>2480</v>
      </c>
      <c r="AA605" s="180">
        <v>2564</v>
      </c>
      <c r="AB605" s="162">
        <f t="shared" si="1854"/>
        <v>14814</v>
      </c>
      <c r="AC605" s="165">
        <f t="shared" si="1884"/>
        <v>14590</v>
      </c>
      <c r="AE605" s="297"/>
      <c r="AF605" s="111" t="s">
        <v>14</v>
      </c>
      <c r="AG605" s="112" t="s">
        <v>15</v>
      </c>
      <c r="AH605" s="113" t="s">
        <v>14</v>
      </c>
      <c r="AI605" s="114" t="s">
        <v>15</v>
      </c>
      <c r="AJ605" s="111" t="s">
        <v>14</v>
      </c>
      <c r="AK605" s="112" t="s">
        <v>15</v>
      </c>
      <c r="AL605" s="113" t="s">
        <v>14</v>
      </c>
      <c r="AM605" s="114" t="s">
        <v>15</v>
      </c>
      <c r="AN605" s="111" t="s">
        <v>14</v>
      </c>
      <c r="AO605" s="112" t="s">
        <v>15</v>
      </c>
      <c r="AP605" s="113" t="s">
        <v>14</v>
      </c>
      <c r="AQ605" s="111" t="s">
        <v>15</v>
      </c>
      <c r="AR605" s="115" t="s">
        <v>14</v>
      </c>
      <c r="AS605" s="116" t="s">
        <v>15</v>
      </c>
      <c r="AT605" s="111" t="s">
        <v>14</v>
      </c>
      <c r="AU605" s="112" t="s">
        <v>15</v>
      </c>
      <c r="AV605" s="113" t="s">
        <v>14</v>
      </c>
      <c r="AW605" s="114" t="s">
        <v>15</v>
      </c>
      <c r="AX605" s="111" t="s">
        <v>14</v>
      </c>
      <c r="AY605" s="112" t="s">
        <v>15</v>
      </c>
      <c r="AZ605" s="113" t="s">
        <v>14</v>
      </c>
      <c r="BA605" s="114" t="s">
        <v>15</v>
      </c>
      <c r="BB605" s="111" t="s">
        <v>14</v>
      </c>
      <c r="BC605" s="112" t="s">
        <v>15</v>
      </c>
      <c r="BD605" s="26" t="s">
        <v>14</v>
      </c>
      <c r="BE605" s="117" t="s">
        <v>15</v>
      </c>
      <c r="BF605" s="168" t="s">
        <v>14</v>
      </c>
      <c r="BG605" s="169" t="s">
        <v>15</v>
      </c>
      <c r="BI605" s="131" t="s">
        <v>23</v>
      </c>
      <c r="BJ605" s="123">
        <f t="shared" si="1885"/>
        <v>0.11549885243688403</v>
      </c>
      <c r="BK605" s="124">
        <f t="shared" si="1886"/>
        <v>9.9520219328307055E-2</v>
      </c>
      <c r="BL605" s="125">
        <f t="shared" si="1858"/>
        <v>5.0627784528149047E-2</v>
      </c>
      <c r="BM605" s="126">
        <f t="shared" si="1859"/>
        <v>3.1939684715558601E-2</v>
      </c>
      <c r="BN605" s="123">
        <f t="shared" si="1860"/>
        <v>8.1611988659376272E-2</v>
      </c>
      <c r="BO605" s="124">
        <f t="shared" si="1861"/>
        <v>4.681288553803975E-2</v>
      </c>
      <c r="BP605" s="125">
        <f t="shared" si="1862"/>
        <v>0.15127582017010935</v>
      </c>
      <c r="BQ605" s="126">
        <f t="shared" si="1863"/>
        <v>0.14009595613433859</v>
      </c>
      <c r="BR605" s="123">
        <f t="shared" si="1864"/>
        <v>1.0598082894559201E-2</v>
      </c>
      <c r="BS605" s="124">
        <f t="shared" si="1865"/>
        <v>2.7621658670322138E-2</v>
      </c>
      <c r="BT605" s="125">
        <f t="shared" si="1866"/>
        <v>2.3963818009990548E-2</v>
      </c>
      <c r="BU605" s="123">
        <f t="shared" si="1867"/>
        <v>9.3831391363947914E-2</v>
      </c>
      <c r="BV605" s="127">
        <f t="shared" si="1868"/>
        <v>0.10051302821655191</v>
      </c>
      <c r="BW605" s="128">
        <f t="shared" si="1869"/>
        <v>0.13008910212474298</v>
      </c>
      <c r="BX605" s="123">
        <f t="shared" si="1870"/>
        <v>8.2152018361009854E-2</v>
      </c>
      <c r="BY605" s="124">
        <f t="shared" si="1871"/>
        <v>4.1124057573680602E-2</v>
      </c>
      <c r="BZ605" s="125">
        <f t="shared" si="1872"/>
        <v>0.11462130417172944</v>
      </c>
      <c r="CA605" s="126">
        <f t="shared" si="1873"/>
        <v>6.5524331734064425E-2</v>
      </c>
      <c r="CB605" s="123">
        <f t="shared" si="1874"/>
        <v>9.3830160658836242E-3</v>
      </c>
      <c r="CC605" s="124">
        <f t="shared" si="1875"/>
        <v>1.1857436600411241E-2</v>
      </c>
      <c r="CD605" s="125">
        <f t="shared" si="1876"/>
        <v>3.996219792088565E-2</v>
      </c>
      <c r="CE605" s="126">
        <f t="shared" si="1877"/>
        <v>0.11692940370116518</v>
      </c>
      <c r="CF605" s="123">
        <f t="shared" si="1878"/>
        <v>5.2382881058458217E-2</v>
      </c>
      <c r="CG605" s="124">
        <f t="shared" si="1879"/>
        <v>1.8917066483893078E-2</v>
      </c>
      <c r="CH605" s="125">
        <f t="shared" si="1880"/>
        <v>0.16740920750641286</v>
      </c>
      <c r="CI605" s="123">
        <f t="shared" si="1881"/>
        <v>0.17573680603152844</v>
      </c>
      <c r="CJ605" s="129">
        <f t="shared" ref="CJ605" si="1900">AB605/AB622</f>
        <v>5.8056096595562906E-2</v>
      </c>
      <c r="CK605" s="130">
        <f t="shared" ref="CK605" si="1901">AC605/AC622</f>
        <v>5.7412690605017219E-2</v>
      </c>
    </row>
    <row r="606" spans="1:89" ht="13.8" thickTop="1" x14ac:dyDescent="0.25">
      <c r="A606" s="139" t="s">
        <v>24</v>
      </c>
      <c r="B606" s="194">
        <v>2260</v>
      </c>
      <c r="C606" s="188">
        <v>1842</v>
      </c>
      <c r="D606" s="189">
        <v>925</v>
      </c>
      <c r="E606" s="190">
        <v>474</v>
      </c>
      <c r="F606" s="187">
        <v>1388</v>
      </c>
      <c r="G606" s="191">
        <v>694</v>
      </c>
      <c r="H606" s="189">
        <v>2587</v>
      </c>
      <c r="I606" s="190">
        <v>2088</v>
      </c>
      <c r="J606" s="187">
        <v>172</v>
      </c>
      <c r="K606" s="191">
        <v>323</v>
      </c>
      <c r="L606" s="189">
        <v>335</v>
      </c>
      <c r="M606" s="187">
        <v>1433</v>
      </c>
      <c r="N606" s="192">
        <v>1563</v>
      </c>
      <c r="O606" s="195">
        <v>2197</v>
      </c>
      <c r="P606" s="187">
        <v>1242</v>
      </c>
      <c r="Q606" s="191">
        <v>608</v>
      </c>
      <c r="R606" s="189">
        <v>2126</v>
      </c>
      <c r="S606" s="190">
        <v>1241</v>
      </c>
      <c r="T606" s="187">
        <v>116</v>
      </c>
      <c r="U606" s="191">
        <v>187</v>
      </c>
      <c r="V606" s="189">
        <v>700</v>
      </c>
      <c r="W606" s="196">
        <v>1710</v>
      </c>
      <c r="X606" s="187">
        <v>831</v>
      </c>
      <c r="Y606" s="191">
        <v>274</v>
      </c>
      <c r="Z606" s="189">
        <v>2420</v>
      </c>
      <c r="AA606" s="187">
        <v>2684</v>
      </c>
      <c r="AB606" s="162">
        <f t="shared" si="1854"/>
        <v>16665</v>
      </c>
      <c r="AC606" s="165">
        <f t="shared" si="1884"/>
        <v>15755</v>
      </c>
      <c r="AE606" s="254" t="str">
        <f>$AE$17</f>
        <v>17:00 - 17:59</v>
      </c>
      <c r="AF606" s="120">
        <f t="shared" ref="AF606:AO608" si="1902">SUMIF($A$9:$A$32,$AE606,B$598:B$621)</f>
        <v>1756</v>
      </c>
      <c r="AG606" s="177">
        <f t="shared" si="1902"/>
        <v>1886</v>
      </c>
      <c r="AH606" s="121">
        <f t="shared" si="1902"/>
        <v>697</v>
      </c>
      <c r="AI606" s="172">
        <f t="shared" si="1902"/>
        <v>849</v>
      </c>
      <c r="AJ606" s="120">
        <f t="shared" si="1902"/>
        <v>931</v>
      </c>
      <c r="AK606" s="122">
        <f t="shared" si="1902"/>
        <v>1376</v>
      </c>
      <c r="AL606" s="121">
        <f t="shared" si="1902"/>
        <v>2498</v>
      </c>
      <c r="AM606" s="172">
        <f t="shared" si="1902"/>
        <v>2817</v>
      </c>
      <c r="AN606" s="120">
        <f t="shared" si="1902"/>
        <v>329</v>
      </c>
      <c r="AO606" s="122">
        <f t="shared" si="1902"/>
        <v>184</v>
      </c>
      <c r="AP606" s="121">
        <f t="shared" ref="AP606:AY608" si="1903">SUMIF($A$9:$A$32,$AE606,L$598:L$621)</f>
        <v>1167</v>
      </c>
      <c r="AQ606" s="120">
        <f t="shared" si="1903"/>
        <v>726</v>
      </c>
      <c r="AR606" s="171">
        <f t="shared" si="1903"/>
        <v>2286</v>
      </c>
      <c r="AS606" s="173">
        <f t="shared" si="1903"/>
        <v>1863</v>
      </c>
      <c r="AT606" s="120">
        <f t="shared" si="1903"/>
        <v>1166</v>
      </c>
      <c r="AU606" s="122">
        <f t="shared" si="1903"/>
        <v>1033</v>
      </c>
      <c r="AV606" s="121">
        <f t="shared" si="1903"/>
        <v>1379</v>
      </c>
      <c r="AW606" s="172">
        <f t="shared" si="1903"/>
        <v>1992</v>
      </c>
      <c r="AX606" s="120">
        <f t="shared" si="1903"/>
        <v>257</v>
      </c>
      <c r="AY606" s="122">
        <f t="shared" si="1903"/>
        <v>220</v>
      </c>
      <c r="AZ606" s="121">
        <f t="shared" ref="AZ606:BE608" si="1904">SUMIF($A$9:$A$32,$AE606,V$598:V$621)</f>
        <v>1380</v>
      </c>
      <c r="BA606" s="172">
        <f t="shared" si="1904"/>
        <v>1509</v>
      </c>
      <c r="BB606" s="120">
        <f t="shared" si="1904"/>
        <v>858</v>
      </c>
      <c r="BC606" s="122">
        <f t="shared" si="1904"/>
        <v>476</v>
      </c>
      <c r="BD606" s="21">
        <f t="shared" si="1904"/>
        <v>3166</v>
      </c>
      <c r="BE606" s="176">
        <f t="shared" si="1904"/>
        <v>3083</v>
      </c>
      <c r="BF606" s="162">
        <f>AF606+AH606+AJ606+AL606+AN606+AP606+AR606+AT606+AV606+AX606+AZ606+BB606+BD606</f>
        <v>17870</v>
      </c>
      <c r="BG606" s="163">
        <f>AG606+AI606+AK606+AM606+AO606+AQ606+AS606+AU606+AW606+AY606+BA606+BC606+BE606</f>
        <v>18014</v>
      </c>
      <c r="BI606" s="139" t="s">
        <v>24</v>
      </c>
      <c r="BJ606" s="123">
        <f t="shared" si="1885"/>
        <v>0.13561356135613561</v>
      </c>
      <c r="BK606" s="124">
        <f t="shared" si="1886"/>
        <v>0.1169152649952396</v>
      </c>
      <c r="BL606" s="125">
        <f t="shared" si="1858"/>
        <v>5.5505550555055502E-2</v>
      </c>
      <c r="BM606" s="126">
        <f t="shared" si="1859"/>
        <v>3.0085687083465568E-2</v>
      </c>
      <c r="BN606" s="123">
        <f t="shared" si="1860"/>
        <v>8.3288328832883285E-2</v>
      </c>
      <c r="BO606" s="124">
        <f t="shared" si="1861"/>
        <v>4.4049508092668992E-2</v>
      </c>
      <c r="BP606" s="125">
        <f t="shared" si="1862"/>
        <v>0.15523552355235523</v>
      </c>
      <c r="BQ606" s="126">
        <f t="shared" si="1863"/>
        <v>0.13252935576007616</v>
      </c>
      <c r="BR606" s="123">
        <f t="shared" si="1864"/>
        <v>1.0321032103210321E-2</v>
      </c>
      <c r="BS606" s="124">
        <f t="shared" si="1865"/>
        <v>2.050142811805776E-2</v>
      </c>
      <c r="BT606" s="125">
        <f t="shared" si="1866"/>
        <v>2.0102010201020103E-2</v>
      </c>
      <c r="BU606" s="123">
        <f t="shared" si="1867"/>
        <v>9.0955252300856868E-2</v>
      </c>
      <c r="BV606" s="127">
        <f t="shared" si="1868"/>
        <v>9.3789378937893783E-2</v>
      </c>
      <c r="BW606" s="128">
        <f t="shared" si="1869"/>
        <v>0.13944779435099969</v>
      </c>
      <c r="BX606" s="123">
        <f t="shared" si="1870"/>
        <v>7.4527452745274531E-2</v>
      </c>
      <c r="BY606" s="124">
        <f t="shared" si="1871"/>
        <v>3.8590923516344015E-2</v>
      </c>
      <c r="BZ606" s="125">
        <f t="shared" si="1872"/>
        <v>0.12757275727572756</v>
      </c>
      <c r="CA606" s="126">
        <f t="shared" si="1873"/>
        <v>7.8768644874642968E-2</v>
      </c>
      <c r="CB606" s="123">
        <f t="shared" si="1874"/>
        <v>6.9606960696069605E-3</v>
      </c>
      <c r="CC606" s="124">
        <f t="shared" si="1875"/>
        <v>1.1869247857822913E-2</v>
      </c>
      <c r="CD606" s="125">
        <f t="shared" si="1876"/>
        <v>4.2004200420042007E-2</v>
      </c>
      <c r="CE606" s="126">
        <f t="shared" si="1877"/>
        <v>0.10853697238971755</v>
      </c>
      <c r="CF606" s="123">
        <f t="shared" si="1878"/>
        <v>4.9864986498649864E-2</v>
      </c>
      <c r="CG606" s="124">
        <f t="shared" si="1879"/>
        <v>1.7391304347826087E-2</v>
      </c>
      <c r="CH606" s="125">
        <f t="shared" si="1880"/>
        <v>0.14521452145214522</v>
      </c>
      <c r="CI606" s="123">
        <f t="shared" si="1881"/>
        <v>0.1703586163122818</v>
      </c>
      <c r="CJ606" s="129">
        <f t="shared" ref="CJ606" si="1905">AB606/AB622</f>
        <v>6.5310169418459282E-2</v>
      </c>
      <c r="CK606" s="130">
        <f t="shared" ref="CK606" si="1906">AC606/AC622</f>
        <v>6.1997048696507621E-2</v>
      </c>
    </row>
    <row r="607" spans="1:89" x14ac:dyDescent="0.25">
      <c r="A607" s="131" t="s">
        <v>25</v>
      </c>
      <c r="B607" s="197">
        <v>2056</v>
      </c>
      <c r="C607" s="181">
        <v>1766</v>
      </c>
      <c r="D607" s="182">
        <v>1000</v>
      </c>
      <c r="E607" s="183">
        <v>543</v>
      </c>
      <c r="F607" s="180">
        <v>1208</v>
      </c>
      <c r="G607" s="184">
        <v>702</v>
      </c>
      <c r="H607" s="182">
        <v>2881</v>
      </c>
      <c r="I607" s="183">
        <v>2094</v>
      </c>
      <c r="J607" s="180">
        <v>247</v>
      </c>
      <c r="K607" s="181">
        <v>292</v>
      </c>
      <c r="L607" s="182">
        <v>453</v>
      </c>
      <c r="M607" s="180">
        <v>1468</v>
      </c>
      <c r="N607" s="185">
        <v>1580</v>
      </c>
      <c r="O607" s="198">
        <v>2202</v>
      </c>
      <c r="P607" s="180">
        <v>1139</v>
      </c>
      <c r="Q607" s="181">
        <v>684</v>
      </c>
      <c r="R607" s="182">
        <v>1970</v>
      </c>
      <c r="S607" s="183">
        <v>1188</v>
      </c>
      <c r="T607" s="189">
        <v>136</v>
      </c>
      <c r="U607" s="180">
        <v>156</v>
      </c>
      <c r="V607" s="182">
        <v>802</v>
      </c>
      <c r="W607" s="199">
        <v>2101</v>
      </c>
      <c r="X607" s="180">
        <v>715</v>
      </c>
      <c r="Y607" s="184">
        <v>417</v>
      </c>
      <c r="Z607" s="182">
        <v>2758</v>
      </c>
      <c r="AA607" s="180">
        <v>3275</v>
      </c>
      <c r="AB607" s="162">
        <f t="shared" si="1854"/>
        <v>16945</v>
      </c>
      <c r="AC607" s="165">
        <f t="shared" si="1884"/>
        <v>16888</v>
      </c>
      <c r="AE607" s="256" t="str">
        <f>$AE$18</f>
        <v>18:00 - 18:59</v>
      </c>
      <c r="AF607" s="120">
        <f t="shared" si="1902"/>
        <v>1725</v>
      </c>
      <c r="AG607" s="181">
        <f t="shared" si="1902"/>
        <v>2077</v>
      </c>
      <c r="AH607" s="182">
        <f t="shared" si="1902"/>
        <v>633</v>
      </c>
      <c r="AI607" s="183">
        <f t="shared" si="1902"/>
        <v>678</v>
      </c>
      <c r="AJ607" s="180">
        <f t="shared" si="1902"/>
        <v>834</v>
      </c>
      <c r="AK607" s="184">
        <f t="shared" si="1902"/>
        <v>1199</v>
      </c>
      <c r="AL607" s="182">
        <f t="shared" si="1902"/>
        <v>2336</v>
      </c>
      <c r="AM607" s="183">
        <f t="shared" si="1902"/>
        <v>2538</v>
      </c>
      <c r="AN607" s="180">
        <f t="shared" si="1902"/>
        <v>388</v>
      </c>
      <c r="AO607" s="184">
        <f t="shared" si="1902"/>
        <v>189</v>
      </c>
      <c r="AP607" s="182">
        <f t="shared" si="1903"/>
        <v>1483</v>
      </c>
      <c r="AQ607" s="180">
        <f t="shared" si="1903"/>
        <v>719</v>
      </c>
      <c r="AR607" s="185">
        <f t="shared" si="1903"/>
        <v>2170</v>
      </c>
      <c r="AS607" s="186">
        <f t="shared" si="1903"/>
        <v>1825</v>
      </c>
      <c r="AT607" s="180">
        <f t="shared" si="1903"/>
        <v>882</v>
      </c>
      <c r="AU607" s="184">
        <f t="shared" si="1903"/>
        <v>1087</v>
      </c>
      <c r="AV607" s="182">
        <f t="shared" si="1903"/>
        <v>1294</v>
      </c>
      <c r="AW607" s="183">
        <f t="shared" si="1903"/>
        <v>1949</v>
      </c>
      <c r="AX607" s="180">
        <f t="shared" si="1903"/>
        <v>252</v>
      </c>
      <c r="AY607" s="184">
        <f t="shared" si="1903"/>
        <v>228</v>
      </c>
      <c r="AZ607" s="182">
        <f t="shared" si="1904"/>
        <v>1608</v>
      </c>
      <c r="BA607" s="183">
        <f t="shared" si="1904"/>
        <v>1313</v>
      </c>
      <c r="BB607" s="180">
        <f t="shared" si="1904"/>
        <v>717</v>
      </c>
      <c r="BC607" s="184">
        <f t="shared" si="1904"/>
        <v>476</v>
      </c>
      <c r="BD607" s="182">
        <f t="shared" si="1904"/>
        <v>2983</v>
      </c>
      <c r="BE607" s="180">
        <f t="shared" si="1904"/>
        <v>2770</v>
      </c>
      <c r="BF607" s="164">
        <f>SUM(AF607,AH607,AJ607,AL607,AN607,AP607,AR607,AT607,AV607,AX607,AZ607,BB607,BD607)</f>
        <v>17305</v>
      </c>
      <c r="BG607" s="165">
        <f>SUM(AG607,AI607,AK607,AM607,AO607,AQ607,AS607,AU607,AW607,AY607,BA607,BC607,BE607)</f>
        <v>17048</v>
      </c>
      <c r="BI607" s="131" t="s">
        <v>25</v>
      </c>
      <c r="BJ607" s="123">
        <f t="shared" si="1885"/>
        <v>0.12133372676305695</v>
      </c>
      <c r="BK607" s="124">
        <f t="shared" si="1886"/>
        <v>0.10457129322595926</v>
      </c>
      <c r="BL607" s="125">
        <f t="shared" si="1858"/>
        <v>5.9014458542342871E-2</v>
      </c>
      <c r="BM607" s="126">
        <f t="shared" si="1859"/>
        <v>3.2153008053055425E-2</v>
      </c>
      <c r="BN607" s="123">
        <f t="shared" si="1860"/>
        <v>7.1289465919150197E-2</v>
      </c>
      <c r="BO607" s="124">
        <f t="shared" si="1861"/>
        <v>4.1567977261961153E-2</v>
      </c>
      <c r="BP607" s="125">
        <f t="shared" si="1862"/>
        <v>0.17002065506048983</v>
      </c>
      <c r="BQ607" s="126">
        <f t="shared" si="1863"/>
        <v>0.12399336807200378</v>
      </c>
      <c r="BR607" s="123">
        <f t="shared" si="1864"/>
        <v>1.457657125995869E-2</v>
      </c>
      <c r="BS607" s="124">
        <f t="shared" si="1865"/>
        <v>1.7290383704405495E-2</v>
      </c>
      <c r="BT607" s="125">
        <f t="shared" si="1866"/>
        <v>2.673354971968132E-2</v>
      </c>
      <c r="BU607" s="123">
        <f t="shared" si="1867"/>
        <v>8.6925627664613925E-2</v>
      </c>
      <c r="BV607" s="127">
        <f t="shared" si="1868"/>
        <v>9.3242844496901747E-2</v>
      </c>
      <c r="BW607" s="128">
        <f t="shared" si="1869"/>
        <v>0.13038844149692089</v>
      </c>
      <c r="BX607" s="123">
        <f t="shared" si="1870"/>
        <v>6.7217468279728534E-2</v>
      </c>
      <c r="BY607" s="124">
        <f t="shared" si="1871"/>
        <v>4.0502131691141641E-2</v>
      </c>
      <c r="BZ607" s="125">
        <f t="shared" si="1872"/>
        <v>0.11625848332841546</v>
      </c>
      <c r="CA607" s="126">
        <f t="shared" si="1873"/>
        <v>7.0345807674088115E-2</v>
      </c>
      <c r="CB607" s="123">
        <f t="shared" si="1874"/>
        <v>8.0259663617586307E-3</v>
      </c>
      <c r="CC607" s="124">
        <f t="shared" si="1875"/>
        <v>9.237328280435813E-3</v>
      </c>
      <c r="CD607" s="125">
        <f t="shared" si="1876"/>
        <v>4.7329595750958985E-2</v>
      </c>
      <c r="CE607" s="126">
        <f t="shared" si="1877"/>
        <v>0.12440786357176693</v>
      </c>
      <c r="CF607" s="123">
        <f t="shared" si="1878"/>
        <v>4.2195337857775156E-2</v>
      </c>
      <c r="CG607" s="124">
        <f t="shared" si="1879"/>
        <v>2.4692089057318806E-2</v>
      </c>
      <c r="CH607" s="125">
        <f t="shared" si="1880"/>
        <v>0.16276187665978165</v>
      </c>
      <c r="CI607" s="123">
        <f t="shared" si="1881"/>
        <v>0.19392468024632875</v>
      </c>
      <c r="CJ607" s="129">
        <f t="shared" ref="CJ607" si="1907">AB607/AB622</f>
        <v>6.6407489996747227E-2</v>
      </c>
      <c r="CK607" s="130">
        <f t="shared" ref="CK607" si="1908">AC607/AC622</f>
        <v>6.6455484505656665E-2</v>
      </c>
    </row>
    <row r="608" spans="1:89" ht="13.8" thickBot="1" x14ac:dyDescent="0.3">
      <c r="A608" s="139" t="s">
        <v>26</v>
      </c>
      <c r="B608" s="194">
        <v>1743</v>
      </c>
      <c r="C608" s="188">
        <v>1714</v>
      </c>
      <c r="D608" s="189">
        <v>704</v>
      </c>
      <c r="E608" s="190">
        <v>595</v>
      </c>
      <c r="F608" s="187">
        <v>1095</v>
      </c>
      <c r="G608" s="191">
        <v>880</v>
      </c>
      <c r="H608" s="189">
        <v>2367</v>
      </c>
      <c r="I608" s="190">
        <v>2135</v>
      </c>
      <c r="J608" s="187">
        <v>197</v>
      </c>
      <c r="K608" s="188">
        <v>245</v>
      </c>
      <c r="L608" s="189">
        <v>550</v>
      </c>
      <c r="M608" s="187">
        <v>1258</v>
      </c>
      <c r="N608" s="192">
        <v>1555</v>
      </c>
      <c r="O608" s="195">
        <v>1857</v>
      </c>
      <c r="P608" s="187">
        <v>1256</v>
      </c>
      <c r="Q608" s="188">
        <v>966</v>
      </c>
      <c r="R608" s="189">
        <v>1621</v>
      </c>
      <c r="S608" s="190">
        <v>1193</v>
      </c>
      <c r="T608" s="187">
        <v>139</v>
      </c>
      <c r="U608" s="191">
        <v>177</v>
      </c>
      <c r="V608" s="189">
        <v>798</v>
      </c>
      <c r="W608" s="196">
        <v>1650</v>
      </c>
      <c r="X608" s="187">
        <v>651</v>
      </c>
      <c r="Y608" s="191">
        <v>375</v>
      </c>
      <c r="Z608" s="189">
        <v>3036</v>
      </c>
      <c r="AA608" s="187">
        <v>3190</v>
      </c>
      <c r="AB608" s="162">
        <f t="shared" si="1854"/>
        <v>15712</v>
      </c>
      <c r="AC608" s="165">
        <f t="shared" si="1884"/>
        <v>16235</v>
      </c>
      <c r="AE608" s="254">
        <f>$AE$19</f>
        <v>0</v>
      </c>
      <c r="AF608" s="120">
        <f t="shared" si="1902"/>
        <v>0</v>
      </c>
      <c r="AG608" s="188">
        <f t="shared" si="1902"/>
        <v>0</v>
      </c>
      <c r="AH608" s="189">
        <f t="shared" si="1902"/>
        <v>0</v>
      </c>
      <c r="AI608" s="190">
        <f t="shared" si="1902"/>
        <v>0</v>
      </c>
      <c r="AJ608" s="187">
        <f t="shared" si="1902"/>
        <v>0</v>
      </c>
      <c r="AK608" s="191">
        <f t="shared" si="1902"/>
        <v>0</v>
      </c>
      <c r="AL608" s="189">
        <f t="shared" si="1902"/>
        <v>0</v>
      </c>
      <c r="AM608" s="190">
        <f t="shared" si="1902"/>
        <v>0</v>
      </c>
      <c r="AN608" s="187">
        <f t="shared" si="1902"/>
        <v>0</v>
      </c>
      <c r="AO608" s="191">
        <f t="shared" si="1902"/>
        <v>0</v>
      </c>
      <c r="AP608" s="189">
        <f t="shared" si="1903"/>
        <v>0</v>
      </c>
      <c r="AQ608" s="187">
        <f t="shared" si="1903"/>
        <v>0</v>
      </c>
      <c r="AR608" s="192">
        <f t="shared" si="1903"/>
        <v>0</v>
      </c>
      <c r="AS608" s="193">
        <f t="shared" si="1903"/>
        <v>0</v>
      </c>
      <c r="AT608" s="187">
        <f t="shared" si="1903"/>
        <v>0</v>
      </c>
      <c r="AU608" s="191">
        <f t="shared" si="1903"/>
        <v>0</v>
      </c>
      <c r="AV608" s="189">
        <f t="shared" si="1903"/>
        <v>0</v>
      </c>
      <c r="AW608" s="190">
        <f t="shared" si="1903"/>
        <v>0</v>
      </c>
      <c r="AX608" s="187">
        <f t="shared" si="1903"/>
        <v>0</v>
      </c>
      <c r="AY608" s="191">
        <f t="shared" si="1903"/>
        <v>0</v>
      </c>
      <c r="AZ608" s="189">
        <f t="shared" si="1904"/>
        <v>0</v>
      </c>
      <c r="BA608" s="190">
        <f t="shared" si="1904"/>
        <v>0</v>
      </c>
      <c r="BB608" s="187">
        <f t="shared" si="1904"/>
        <v>0</v>
      </c>
      <c r="BC608" s="191">
        <f t="shared" si="1904"/>
        <v>0</v>
      </c>
      <c r="BD608" s="189">
        <f t="shared" si="1904"/>
        <v>0</v>
      </c>
      <c r="BE608" s="187">
        <f t="shared" si="1904"/>
        <v>0</v>
      </c>
      <c r="BF608" s="164">
        <f>SUM(AF608,AH608,AJ608,AL608,AN608,AP608,AR608,AT608,AV608,AX608,AZ608,BB608,BD608)</f>
        <v>0</v>
      </c>
      <c r="BG608" s="165">
        <f>SUM(AG608,AI608,AK608,AM608,AO608,AQ608,AS608,AU608,AW608,AY608,BA608,BC608,BE608)</f>
        <v>0</v>
      </c>
      <c r="BI608" s="139" t="s">
        <v>26</v>
      </c>
      <c r="BJ608" s="123">
        <f t="shared" si="1885"/>
        <v>0.11093431771894094</v>
      </c>
      <c r="BK608" s="124">
        <f t="shared" si="1886"/>
        <v>0.10557437634739759</v>
      </c>
      <c r="BL608" s="125">
        <f t="shared" si="1858"/>
        <v>4.4806517311608958E-2</v>
      </c>
      <c r="BM608" s="126">
        <f t="shared" si="1859"/>
        <v>3.6649214659685861E-2</v>
      </c>
      <c r="BN608" s="123">
        <f t="shared" si="1860"/>
        <v>6.9691955193482688E-2</v>
      </c>
      <c r="BO608" s="124">
        <f t="shared" si="1861"/>
        <v>5.4203880505081611E-2</v>
      </c>
      <c r="BP608" s="125">
        <f t="shared" si="1862"/>
        <v>0.15064918533604887</v>
      </c>
      <c r="BQ608" s="126">
        <f t="shared" si="1863"/>
        <v>0.13150600554357869</v>
      </c>
      <c r="BR608" s="123">
        <f t="shared" si="1864"/>
        <v>1.2538187372708757E-2</v>
      </c>
      <c r="BS608" s="124">
        <f t="shared" si="1865"/>
        <v>1.5090853095164768E-2</v>
      </c>
      <c r="BT608" s="125">
        <f t="shared" si="1866"/>
        <v>3.5005091649694502E-2</v>
      </c>
      <c r="BU608" s="123">
        <f t="shared" si="1867"/>
        <v>7.7486910994764402E-2</v>
      </c>
      <c r="BV608" s="127">
        <f t="shared" si="1868"/>
        <v>9.896894093686355E-2</v>
      </c>
      <c r="BW608" s="128">
        <f t="shared" si="1869"/>
        <v>0.11438250692947335</v>
      </c>
      <c r="BX608" s="123">
        <f t="shared" si="1870"/>
        <v>7.9938900203665994E-2</v>
      </c>
      <c r="BY608" s="124">
        <f t="shared" si="1871"/>
        <v>5.9501077918078224E-2</v>
      </c>
      <c r="BZ608" s="125">
        <f t="shared" si="1872"/>
        <v>0.10316955193482688</v>
      </c>
      <c r="CA608" s="126">
        <f t="shared" si="1873"/>
        <v>7.3483215275639058E-2</v>
      </c>
      <c r="CB608" s="123">
        <f t="shared" si="1874"/>
        <v>8.8467413441955193E-3</v>
      </c>
      <c r="CC608" s="124">
        <f t="shared" si="1875"/>
        <v>1.0902371419772097E-2</v>
      </c>
      <c r="CD608" s="125">
        <f t="shared" si="1876"/>
        <v>5.0789205702647659E-2</v>
      </c>
      <c r="CE608" s="126">
        <f t="shared" si="1877"/>
        <v>0.10163227594702802</v>
      </c>
      <c r="CF608" s="123">
        <f t="shared" si="1878"/>
        <v>4.1433299389002039E-2</v>
      </c>
      <c r="CG608" s="124">
        <f t="shared" si="1879"/>
        <v>2.3098244533415462E-2</v>
      </c>
      <c r="CH608" s="125">
        <f t="shared" si="1880"/>
        <v>0.19322810590631365</v>
      </c>
      <c r="CI608" s="123">
        <f t="shared" si="1881"/>
        <v>0.19648906683092085</v>
      </c>
      <c r="CJ608" s="129">
        <f t="shared" ref="CJ608" si="1909">AB608/AB622</f>
        <v>6.1575360450214958E-2</v>
      </c>
      <c r="CK608" s="130">
        <f t="shared" ref="CK608" si="1910">AC608/AC622</f>
        <v>6.3885882931628141E-2</v>
      </c>
    </row>
    <row r="609" spans="1:89" ht="14.4" thickTop="1" thickBot="1" x14ac:dyDescent="0.3">
      <c r="A609" s="131" t="s">
        <v>27</v>
      </c>
      <c r="B609" s="197">
        <v>1588</v>
      </c>
      <c r="C609" s="181">
        <v>1645</v>
      </c>
      <c r="D609" s="182">
        <v>580</v>
      </c>
      <c r="E609" s="183">
        <v>536</v>
      </c>
      <c r="F609" s="180">
        <v>907</v>
      </c>
      <c r="G609" s="184">
        <v>781</v>
      </c>
      <c r="H609" s="182">
        <v>2226</v>
      </c>
      <c r="I609" s="183">
        <v>2121</v>
      </c>
      <c r="J609" s="180">
        <v>249</v>
      </c>
      <c r="K609" s="181">
        <v>263</v>
      </c>
      <c r="L609" s="182">
        <v>632</v>
      </c>
      <c r="M609" s="180">
        <v>1018</v>
      </c>
      <c r="N609" s="185">
        <v>1729</v>
      </c>
      <c r="O609" s="198">
        <v>1647</v>
      </c>
      <c r="P609" s="180">
        <v>1181</v>
      </c>
      <c r="Q609" s="181">
        <v>728</v>
      </c>
      <c r="R609" s="182">
        <v>1470</v>
      </c>
      <c r="S609" s="183">
        <v>1369</v>
      </c>
      <c r="T609" s="180">
        <v>113</v>
      </c>
      <c r="U609" s="184">
        <v>149</v>
      </c>
      <c r="V609" s="182">
        <v>987</v>
      </c>
      <c r="W609" s="199">
        <v>1538</v>
      </c>
      <c r="X609" s="180">
        <v>739</v>
      </c>
      <c r="Y609" s="184">
        <v>298</v>
      </c>
      <c r="Z609" s="182">
        <v>2725</v>
      </c>
      <c r="AA609" s="180">
        <v>2943</v>
      </c>
      <c r="AB609" s="162">
        <f t="shared" si="1854"/>
        <v>15126</v>
      </c>
      <c r="AC609" s="165">
        <f t="shared" si="1884"/>
        <v>15036</v>
      </c>
      <c r="AE609" s="251" t="s">
        <v>13</v>
      </c>
      <c r="AF609" s="14">
        <f t="shared" ref="AF609:BG609" si="1911">SUM(AF606:AF608)</f>
        <v>3481</v>
      </c>
      <c r="AG609" s="1">
        <f t="shared" si="1911"/>
        <v>3963</v>
      </c>
      <c r="AH609" s="14">
        <f t="shared" si="1911"/>
        <v>1330</v>
      </c>
      <c r="AI609" s="1">
        <f t="shared" si="1911"/>
        <v>1527</v>
      </c>
      <c r="AJ609" s="14">
        <f t="shared" si="1911"/>
        <v>1765</v>
      </c>
      <c r="AK609" s="1">
        <f t="shared" si="1911"/>
        <v>2575</v>
      </c>
      <c r="AL609" s="14">
        <f t="shared" si="1911"/>
        <v>4834</v>
      </c>
      <c r="AM609" s="1">
        <f t="shared" si="1911"/>
        <v>5355</v>
      </c>
      <c r="AN609" s="14">
        <f t="shared" si="1911"/>
        <v>717</v>
      </c>
      <c r="AO609" s="1">
        <f t="shared" si="1911"/>
        <v>373</v>
      </c>
      <c r="AP609" s="14">
        <f t="shared" si="1911"/>
        <v>2650</v>
      </c>
      <c r="AQ609" s="1">
        <f t="shared" si="1911"/>
        <v>1445</v>
      </c>
      <c r="AR609" s="14">
        <f t="shared" si="1911"/>
        <v>4456</v>
      </c>
      <c r="AS609" s="1">
        <f t="shared" si="1911"/>
        <v>3688</v>
      </c>
      <c r="AT609" s="14">
        <f t="shared" si="1911"/>
        <v>2048</v>
      </c>
      <c r="AU609" s="1">
        <f t="shared" si="1911"/>
        <v>2120</v>
      </c>
      <c r="AV609" s="14">
        <f t="shared" si="1911"/>
        <v>2673</v>
      </c>
      <c r="AW609" s="1">
        <f t="shared" si="1911"/>
        <v>3941</v>
      </c>
      <c r="AX609" s="14">
        <f t="shared" si="1911"/>
        <v>509</v>
      </c>
      <c r="AY609" s="1">
        <f t="shared" si="1911"/>
        <v>448</v>
      </c>
      <c r="AZ609" s="14">
        <f t="shared" si="1911"/>
        <v>2988</v>
      </c>
      <c r="BA609" s="1">
        <f t="shared" si="1911"/>
        <v>2822</v>
      </c>
      <c r="BB609" s="14">
        <f t="shared" si="1911"/>
        <v>1575</v>
      </c>
      <c r="BC609" s="1">
        <f t="shared" si="1911"/>
        <v>952</v>
      </c>
      <c r="BD609" s="14">
        <f t="shared" si="1911"/>
        <v>6149</v>
      </c>
      <c r="BE609" s="1">
        <f t="shared" si="1911"/>
        <v>5853</v>
      </c>
      <c r="BF609" s="166">
        <f t="shared" si="1911"/>
        <v>35175</v>
      </c>
      <c r="BG609" s="167">
        <f t="shared" si="1911"/>
        <v>35062</v>
      </c>
      <c r="BI609" s="131" t="s">
        <v>27</v>
      </c>
      <c r="BJ609" s="123">
        <f t="shared" si="1885"/>
        <v>0.10498479439375909</v>
      </c>
      <c r="BK609" s="124">
        <f t="shared" si="1886"/>
        <v>0.10940409683426443</v>
      </c>
      <c r="BL609" s="125">
        <f t="shared" si="1858"/>
        <v>3.8344572259685308E-2</v>
      </c>
      <c r="BM609" s="126">
        <f t="shared" si="1859"/>
        <v>3.5647778664538443E-2</v>
      </c>
      <c r="BN609" s="123">
        <f t="shared" si="1860"/>
        <v>5.9962977654369962E-2</v>
      </c>
      <c r="BO609" s="124">
        <f t="shared" si="1861"/>
        <v>5.1942005852620377E-2</v>
      </c>
      <c r="BP609" s="125">
        <f t="shared" si="1862"/>
        <v>0.14716382387941293</v>
      </c>
      <c r="BQ609" s="126">
        <f t="shared" si="1863"/>
        <v>0.14106145251396648</v>
      </c>
      <c r="BR609" s="123">
        <f t="shared" si="1864"/>
        <v>1.6461721539071796E-2</v>
      </c>
      <c r="BS609" s="124">
        <f t="shared" si="1865"/>
        <v>1.7491354083532855E-2</v>
      </c>
      <c r="BT609" s="125">
        <f t="shared" si="1866"/>
        <v>4.1782361496760546E-2</v>
      </c>
      <c r="BU609" s="123">
        <f t="shared" si="1867"/>
        <v>6.7704176642724129E-2</v>
      </c>
      <c r="BV609" s="127">
        <f t="shared" si="1868"/>
        <v>0.11430649213275156</v>
      </c>
      <c r="BW609" s="128">
        <f t="shared" si="1869"/>
        <v>0.10953711093375898</v>
      </c>
      <c r="BX609" s="123">
        <f t="shared" si="1870"/>
        <v>7.807748248049716E-2</v>
      </c>
      <c r="BY609" s="124">
        <f t="shared" si="1871"/>
        <v>4.8417132216014895E-2</v>
      </c>
      <c r="BZ609" s="125">
        <f t="shared" si="1872"/>
        <v>9.7183657278857596E-2</v>
      </c>
      <c r="CA609" s="126">
        <f t="shared" si="1873"/>
        <v>9.1048151104017025E-2</v>
      </c>
      <c r="CB609" s="123">
        <f t="shared" si="1874"/>
        <v>7.4705804574904137E-3</v>
      </c>
      <c r="CC609" s="124">
        <f t="shared" si="1875"/>
        <v>9.9095504123437091E-3</v>
      </c>
      <c r="CD609" s="125">
        <f t="shared" si="1876"/>
        <v>6.525188417294725E-2</v>
      </c>
      <c r="CE609" s="126">
        <f t="shared" si="1877"/>
        <v>0.1022878425113062</v>
      </c>
      <c r="CF609" s="123">
        <f t="shared" si="1878"/>
        <v>4.8856273965357661E-2</v>
      </c>
      <c r="CG609" s="124">
        <f t="shared" si="1879"/>
        <v>1.9819100824687418E-2</v>
      </c>
      <c r="CH609" s="125">
        <f t="shared" si="1880"/>
        <v>0.18015337828903874</v>
      </c>
      <c r="CI609" s="123">
        <f t="shared" si="1881"/>
        <v>0.19573024740622505</v>
      </c>
      <c r="CJ609" s="129">
        <f t="shared" ref="CJ609" si="1912">AB609/AB622</f>
        <v>5.9278825239940901E-2</v>
      </c>
      <c r="CK609" s="130">
        <f t="shared" ref="CK609" si="1913">AC609/AC622</f>
        <v>5.9167732415150026E-2</v>
      </c>
    </row>
    <row r="610" spans="1:89" ht="13.8" thickTop="1" x14ac:dyDescent="0.25">
      <c r="A610" s="139" t="s">
        <v>28</v>
      </c>
      <c r="B610" s="194">
        <v>1725</v>
      </c>
      <c r="C610" s="188">
        <v>2027</v>
      </c>
      <c r="D610" s="189">
        <v>551</v>
      </c>
      <c r="E610" s="190">
        <v>583</v>
      </c>
      <c r="F610" s="187">
        <v>911</v>
      </c>
      <c r="G610" s="191">
        <v>1089</v>
      </c>
      <c r="H610" s="189">
        <v>2308</v>
      </c>
      <c r="I610" s="190">
        <v>2310</v>
      </c>
      <c r="J610" s="187">
        <v>316</v>
      </c>
      <c r="K610" s="188">
        <v>276</v>
      </c>
      <c r="L610" s="189">
        <v>1017</v>
      </c>
      <c r="M610" s="187">
        <v>847</v>
      </c>
      <c r="N610" s="192">
        <v>2070</v>
      </c>
      <c r="O610" s="195">
        <v>1798</v>
      </c>
      <c r="P610" s="187">
        <v>1152</v>
      </c>
      <c r="Q610" s="188">
        <v>890</v>
      </c>
      <c r="R610" s="189">
        <v>1493</v>
      </c>
      <c r="S610" s="190">
        <v>1480</v>
      </c>
      <c r="T610" s="187">
        <v>174</v>
      </c>
      <c r="U610" s="191">
        <v>137</v>
      </c>
      <c r="V610" s="189">
        <v>1339</v>
      </c>
      <c r="W610" s="196">
        <v>1364</v>
      </c>
      <c r="X610" s="187">
        <v>833</v>
      </c>
      <c r="Y610" s="191">
        <v>377</v>
      </c>
      <c r="Z610" s="189">
        <v>2758</v>
      </c>
      <c r="AA610" s="187">
        <v>2954</v>
      </c>
      <c r="AB610" s="162">
        <f t="shared" si="1854"/>
        <v>16647</v>
      </c>
      <c r="AC610" s="165">
        <f t="shared" si="1884"/>
        <v>16132</v>
      </c>
      <c r="BI610" s="139" t="s">
        <v>28</v>
      </c>
      <c r="BJ610" s="123">
        <f t="shared" si="1885"/>
        <v>0.10362227428365471</v>
      </c>
      <c r="BK610" s="124">
        <f t="shared" si="1886"/>
        <v>0.12565088023803619</v>
      </c>
      <c r="BL610" s="125">
        <f t="shared" si="1858"/>
        <v>3.3099056887126811E-2</v>
      </c>
      <c r="BM610" s="126">
        <f t="shared" si="1859"/>
        <v>3.6139350359533848E-2</v>
      </c>
      <c r="BN610" s="123">
        <f t="shared" si="1860"/>
        <v>5.4724574998498227E-2</v>
      </c>
      <c r="BO610" s="124">
        <f t="shared" si="1861"/>
        <v>6.7505578973468885E-2</v>
      </c>
      <c r="BP610" s="125">
        <f t="shared" si="1862"/>
        <v>0.13864359944734786</v>
      </c>
      <c r="BQ610" s="126">
        <f t="shared" si="1863"/>
        <v>0.1431936523679643</v>
      </c>
      <c r="BR610" s="123">
        <f t="shared" si="1864"/>
        <v>1.8982399231092691E-2</v>
      </c>
      <c r="BS610" s="124">
        <f t="shared" si="1865"/>
        <v>1.7108851971237293E-2</v>
      </c>
      <c r="BT610" s="125">
        <f t="shared" si="1866"/>
        <v>6.1092088664624254E-2</v>
      </c>
      <c r="BU610" s="123">
        <f t="shared" si="1867"/>
        <v>5.2504339201586911E-2</v>
      </c>
      <c r="BV610" s="127">
        <f t="shared" si="1868"/>
        <v>0.12434672914038565</v>
      </c>
      <c r="BW610" s="128">
        <f t="shared" si="1869"/>
        <v>0.11145549218943715</v>
      </c>
      <c r="BX610" s="123">
        <f t="shared" si="1870"/>
        <v>6.9201657956388538E-2</v>
      </c>
      <c r="BY610" s="124">
        <f t="shared" si="1871"/>
        <v>5.5169848747830402E-2</v>
      </c>
      <c r="BZ610" s="125">
        <f t="shared" si="1872"/>
        <v>8.9685829278548693E-2</v>
      </c>
      <c r="CA610" s="126">
        <f t="shared" si="1873"/>
        <v>9.1743119266055051E-2</v>
      </c>
      <c r="CB610" s="123">
        <f t="shared" si="1874"/>
        <v>1.0452333753829519E-2</v>
      </c>
      <c r="CC610" s="124">
        <f t="shared" si="1875"/>
        <v>8.4924373915199608E-3</v>
      </c>
      <c r="CD610" s="125">
        <f t="shared" si="1876"/>
        <v>8.0434913197573135E-2</v>
      </c>
      <c r="CE610" s="126">
        <f t="shared" si="1877"/>
        <v>8.4552442350607493E-2</v>
      </c>
      <c r="CF610" s="123">
        <f t="shared" si="1878"/>
        <v>5.0039046074367752E-2</v>
      </c>
      <c r="CG610" s="124">
        <f t="shared" si="1879"/>
        <v>2.3369699975204564E-2</v>
      </c>
      <c r="CH610" s="125">
        <f t="shared" si="1880"/>
        <v>0.16567549708656215</v>
      </c>
      <c r="CI610" s="123">
        <f t="shared" si="1881"/>
        <v>0.18311430696751799</v>
      </c>
      <c r="CJ610" s="129">
        <f t="shared" ref="CJ610" si="1914">AB610/AB622</f>
        <v>6.5239627381283624E-2</v>
      </c>
      <c r="CK610" s="130">
        <f t="shared" ref="CK610" si="1915">AC610/AC622</f>
        <v>6.3480570585341858E-2</v>
      </c>
    </row>
    <row r="611" spans="1:89" x14ac:dyDescent="0.25">
      <c r="A611" s="131" t="s">
        <v>29</v>
      </c>
      <c r="B611" s="197">
        <v>1811</v>
      </c>
      <c r="C611" s="181">
        <v>2093</v>
      </c>
      <c r="D611" s="182">
        <v>626</v>
      </c>
      <c r="E611" s="183">
        <v>739</v>
      </c>
      <c r="F611" s="180">
        <v>931</v>
      </c>
      <c r="G611" s="184">
        <v>1383</v>
      </c>
      <c r="H611" s="182">
        <v>2275</v>
      </c>
      <c r="I611" s="183">
        <v>2608</v>
      </c>
      <c r="J611" s="180">
        <v>432</v>
      </c>
      <c r="K611" s="181">
        <v>215</v>
      </c>
      <c r="L611" s="182">
        <v>1116</v>
      </c>
      <c r="M611" s="180">
        <v>830</v>
      </c>
      <c r="N611" s="185">
        <v>2343</v>
      </c>
      <c r="O611" s="198">
        <v>1891</v>
      </c>
      <c r="P611" s="180">
        <v>1329</v>
      </c>
      <c r="Q611" s="181">
        <v>851</v>
      </c>
      <c r="R611" s="182">
        <v>1460</v>
      </c>
      <c r="S611" s="183">
        <v>1689</v>
      </c>
      <c r="T611" s="180">
        <v>269</v>
      </c>
      <c r="U611" s="184">
        <v>159</v>
      </c>
      <c r="V611" s="182">
        <v>1447</v>
      </c>
      <c r="W611" s="199">
        <v>1419</v>
      </c>
      <c r="X611" s="180">
        <v>950</v>
      </c>
      <c r="Y611" s="184">
        <v>455</v>
      </c>
      <c r="Z611" s="182">
        <v>3065</v>
      </c>
      <c r="AA611" s="180">
        <v>3394</v>
      </c>
      <c r="AB611" s="162">
        <f t="shared" si="1854"/>
        <v>18054</v>
      </c>
      <c r="AC611" s="165">
        <f t="shared" si="1884"/>
        <v>17726</v>
      </c>
      <c r="BI611" s="131" t="s">
        <v>29</v>
      </c>
      <c r="BJ611" s="123">
        <f t="shared" si="1885"/>
        <v>0.1003101805694029</v>
      </c>
      <c r="BK611" s="124">
        <f t="shared" si="1886"/>
        <v>0.118075143856482</v>
      </c>
      <c r="BL611" s="125">
        <f t="shared" si="1858"/>
        <v>3.4673756508253016E-2</v>
      </c>
      <c r="BM611" s="126">
        <f t="shared" si="1859"/>
        <v>4.1690172627778403E-2</v>
      </c>
      <c r="BN611" s="123">
        <f t="shared" si="1860"/>
        <v>5.1567519663232524E-2</v>
      </c>
      <c r="BO611" s="124">
        <f t="shared" si="1861"/>
        <v>7.8020986122080555E-2</v>
      </c>
      <c r="BP611" s="125">
        <f t="shared" si="1862"/>
        <v>0.12601085631992912</v>
      </c>
      <c r="BQ611" s="126">
        <f t="shared" si="1863"/>
        <v>0.14712851179059008</v>
      </c>
      <c r="BR611" s="123">
        <f t="shared" si="1864"/>
        <v>2.3928215353938187E-2</v>
      </c>
      <c r="BS611" s="124">
        <f t="shared" si="1865"/>
        <v>1.2129075933656775E-2</v>
      </c>
      <c r="BT611" s="125">
        <f t="shared" si="1866"/>
        <v>6.1814556331006978E-2</v>
      </c>
      <c r="BU611" s="123">
        <f t="shared" si="1867"/>
        <v>4.682387453458197E-2</v>
      </c>
      <c r="BV611" s="127">
        <f t="shared" si="1868"/>
        <v>0.12977733466267863</v>
      </c>
      <c r="BW611" s="128">
        <f t="shared" si="1869"/>
        <v>0.10667945390951145</v>
      </c>
      <c r="BX611" s="123">
        <f t="shared" si="1870"/>
        <v>7.3612495845795947E-2</v>
      </c>
      <c r="BY611" s="124">
        <f t="shared" si="1871"/>
        <v>4.8008574974613562E-2</v>
      </c>
      <c r="BZ611" s="125">
        <f t="shared" si="1872"/>
        <v>8.0868505594328122E-2</v>
      </c>
      <c r="CA611" s="126">
        <f t="shared" si="1873"/>
        <v>9.5283763962540902E-2</v>
      </c>
      <c r="CB611" s="123">
        <f t="shared" si="1874"/>
        <v>1.489974520881799E-2</v>
      </c>
      <c r="CC611" s="124">
        <f t="shared" si="1875"/>
        <v>8.9698747602391972E-3</v>
      </c>
      <c r="CD611" s="125">
        <f t="shared" si="1876"/>
        <v>8.0148443558214252E-2</v>
      </c>
      <c r="CE611" s="126">
        <f t="shared" si="1877"/>
        <v>8.0051901162134717E-2</v>
      </c>
      <c r="CF611" s="123">
        <f t="shared" si="1878"/>
        <v>5.2619918023706656E-2</v>
      </c>
      <c r="CG611" s="124">
        <f t="shared" si="1879"/>
        <v>2.5668509534017826E-2</v>
      </c>
      <c r="CH611" s="125">
        <f t="shared" si="1880"/>
        <v>0.1697684723606957</v>
      </c>
      <c r="CI611" s="123">
        <f t="shared" si="1881"/>
        <v>0.19147015683177254</v>
      </c>
      <c r="CJ611" s="129">
        <f t="shared" ref="CJ611" si="1916">AB611/AB622</f>
        <v>7.0753663287180552E-2</v>
      </c>
      <c r="CK611" s="130">
        <f t="shared" ref="CK611" si="1917">AC611/AC622</f>
        <v>6.9753074274471222E-2</v>
      </c>
    </row>
    <row r="612" spans="1:89" x14ac:dyDescent="0.25">
      <c r="A612" s="139" t="s">
        <v>30</v>
      </c>
      <c r="B612" s="280">
        <v>1756</v>
      </c>
      <c r="C612" s="267">
        <v>1886</v>
      </c>
      <c r="D612" s="268">
        <v>697</v>
      </c>
      <c r="E612" s="269">
        <v>849</v>
      </c>
      <c r="F612" s="266">
        <v>931</v>
      </c>
      <c r="G612" s="270">
        <v>1376</v>
      </c>
      <c r="H612" s="268">
        <v>2498</v>
      </c>
      <c r="I612" s="269">
        <v>2817</v>
      </c>
      <c r="J612" s="266">
        <v>329</v>
      </c>
      <c r="K612" s="267">
        <v>184</v>
      </c>
      <c r="L612" s="268">
        <v>1167</v>
      </c>
      <c r="M612" s="266">
        <v>726</v>
      </c>
      <c r="N612" s="271">
        <v>2286</v>
      </c>
      <c r="O612" s="281">
        <v>1863</v>
      </c>
      <c r="P612" s="266">
        <v>1166</v>
      </c>
      <c r="Q612" s="267">
        <v>1033</v>
      </c>
      <c r="R612" s="268">
        <v>1379</v>
      </c>
      <c r="S612" s="269">
        <v>1992</v>
      </c>
      <c r="T612" s="266">
        <v>257</v>
      </c>
      <c r="U612" s="270">
        <v>220</v>
      </c>
      <c r="V612" s="268">
        <v>1380</v>
      </c>
      <c r="W612" s="282">
        <v>1509</v>
      </c>
      <c r="X612" s="266">
        <v>858</v>
      </c>
      <c r="Y612" s="270">
        <v>476</v>
      </c>
      <c r="Z612" s="268">
        <v>3166</v>
      </c>
      <c r="AA612" s="266">
        <v>3083</v>
      </c>
      <c r="AB612" s="162">
        <f t="shared" si="1854"/>
        <v>17870</v>
      </c>
      <c r="AC612" s="165">
        <f t="shared" si="1884"/>
        <v>18014</v>
      </c>
      <c r="BI612" s="139" t="s">
        <v>30</v>
      </c>
      <c r="BJ612" s="123">
        <f t="shared" si="1885"/>
        <v>9.8265249020705089E-2</v>
      </c>
      <c r="BK612" s="124">
        <f t="shared" si="1886"/>
        <v>0.10469634728544465</v>
      </c>
      <c r="BL612" s="125">
        <f t="shared" si="1858"/>
        <v>3.9003917179630664E-2</v>
      </c>
      <c r="BM612" s="126">
        <f t="shared" si="1859"/>
        <v>4.7130009992228265E-2</v>
      </c>
      <c r="BN612" s="123">
        <f t="shared" si="1860"/>
        <v>5.2098489087856741E-2</v>
      </c>
      <c r="BO612" s="124">
        <f t="shared" si="1861"/>
        <v>7.6385033862551355E-2</v>
      </c>
      <c r="BP612" s="125">
        <f t="shared" si="1862"/>
        <v>0.13978735310576385</v>
      </c>
      <c r="BQ612" s="126">
        <f t="shared" si="1863"/>
        <v>0.15637837237704008</v>
      </c>
      <c r="BR612" s="123">
        <f t="shared" si="1864"/>
        <v>1.8410744264129825E-2</v>
      </c>
      <c r="BS612" s="124">
        <f t="shared" si="1865"/>
        <v>1.021427778394582E-2</v>
      </c>
      <c r="BT612" s="125">
        <f t="shared" si="1866"/>
        <v>6.5304980414101849E-2</v>
      </c>
      <c r="BU612" s="123">
        <f t="shared" si="1867"/>
        <v>4.0301987343177526E-2</v>
      </c>
      <c r="BV612" s="127">
        <f t="shared" si="1868"/>
        <v>0.12792389479574706</v>
      </c>
      <c r="BW612" s="128">
        <f t="shared" si="1869"/>
        <v>0.10341956256245143</v>
      </c>
      <c r="BX612" s="123">
        <f t="shared" si="1870"/>
        <v>6.5249020705092337E-2</v>
      </c>
      <c r="BY612" s="124">
        <f t="shared" si="1871"/>
        <v>5.7344287776174084E-2</v>
      </c>
      <c r="BZ612" s="125">
        <f t="shared" si="1872"/>
        <v>7.7168438724118632E-2</v>
      </c>
      <c r="CA612" s="126">
        <f t="shared" si="1873"/>
        <v>0.11058065948706562</v>
      </c>
      <c r="CB612" s="123">
        <f t="shared" si="1874"/>
        <v>1.4381645215444879E-2</v>
      </c>
      <c r="CC612" s="124">
        <f t="shared" si="1875"/>
        <v>1.2212723437326524E-2</v>
      </c>
      <c r="CD612" s="125">
        <f t="shared" si="1876"/>
        <v>7.7224398433128144E-2</v>
      </c>
      <c r="CE612" s="126">
        <f t="shared" si="1877"/>
        <v>8.3768180304207837E-2</v>
      </c>
      <c r="CF612" s="123">
        <f t="shared" si="1878"/>
        <v>4.8013430330162282E-2</v>
      </c>
      <c r="CG612" s="124">
        <f t="shared" si="1879"/>
        <v>2.6423892528033753E-2</v>
      </c>
      <c r="CH612" s="125">
        <f t="shared" si="1880"/>
        <v>0.17716843872411864</v>
      </c>
      <c r="CI612" s="123">
        <f t="shared" si="1881"/>
        <v>0.17114466526035305</v>
      </c>
      <c r="CJ612" s="129">
        <f t="shared" ref="CJ612" si="1918">AB612/AB622</f>
        <v>7.0032566907162766E-2</v>
      </c>
      <c r="CK612" s="130">
        <f t="shared" ref="CK612" si="1919">AC612/AC622</f>
        <v>7.0886374815543537E-2</v>
      </c>
    </row>
    <row r="613" spans="1:89" x14ac:dyDescent="0.25">
      <c r="A613" s="131" t="s">
        <v>31</v>
      </c>
      <c r="B613" s="283">
        <v>1725</v>
      </c>
      <c r="C613" s="274">
        <v>2077</v>
      </c>
      <c r="D613" s="275">
        <v>633</v>
      </c>
      <c r="E613" s="276">
        <v>678</v>
      </c>
      <c r="F613" s="273">
        <v>834</v>
      </c>
      <c r="G613" s="277">
        <v>1199</v>
      </c>
      <c r="H613" s="275">
        <v>2336</v>
      </c>
      <c r="I613" s="276">
        <v>2538</v>
      </c>
      <c r="J613" s="273">
        <v>388</v>
      </c>
      <c r="K613" s="274">
        <v>189</v>
      </c>
      <c r="L613" s="275">
        <v>1483</v>
      </c>
      <c r="M613" s="273">
        <v>719</v>
      </c>
      <c r="N613" s="278">
        <v>2170</v>
      </c>
      <c r="O613" s="284">
        <v>1825</v>
      </c>
      <c r="P613" s="273">
        <v>882</v>
      </c>
      <c r="Q613" s="274">
        <v>1087</v>
      </c>
      <c r="R613" s="275">
        <v>1294</v>
      </c>
      <c r="S613" s="276">
        <v>1949</v>
      </c>
      <c r="T613" s="273">
        <v>252</v>
      </c>
      <c r="U613" s="277">
        <v>228</v>
      </c>
      <c r="V613" s="275">
        <v>1608</v>
      </c>
      <c r="W613" s="285">
        <v>1313</v>
      </c>
      <c r="X613" s="273">
        <v>717</v>
      </c>
      <c r="Y613" s="277">
        <v>476</v>
      </c>
      <c r="Z613" s="275">
        <v>2983</v>
      </c>
      <c r="AA613" s="273">
        <v>2770</v>
      </c>
      <c r="AB613" s="162">
        <f t="shared" si="1854"/>
        <v>17305</v>
      </c>
      <c r="AC613" s="165">
        <f t="shared" si="1884"/>
        <v>17048</v>
      </c>
      <c r="BI613" s="131" t="s">
        <v>31</v>
      </c>
      <c r="BJ613" s="123">
        <f t="shared" si="1885"/>
        <v>9.9682172782432826E-2</v>
      </c>
      <c r="BK613" s="124">
        <f t="shared" si="1886"/>
        <v>0.12183247301736275</v>
      </c>
      <c r="BL613" s="125">
        <f t="shared" si="1858"/>
        <v>3.6579023403640568E-2</v>
      </c>
      <c r="BM613" s="126">
        <f t="shared" si="1859"/>
        <v>3.9770061004223367E-2</v>
      </c>
      <c r="BN613" s="123">
        <f t="shared" si="1860"/>
        <v>4.8194163536550129E-2</v>
      </c>
      <c r="BO613" s="124">
        <f t="shared" si="1861"/>
        <v>7.033083059596433E-2</v>
      </c>
      <c r="BP613" s="125">
        <f t="shared" si="1862"/>
        <v>0.13498988731580469</v>
      </c>
      <c r="BQ613" s="126">
        <f t="shared" si="1863"/>
        <v>0.14887376818395121</v>
      </c>
      <c r="BR613" s="123">
        <f t="shared" si="1864"/>
        <v>2.2421265530193586E-2</v>
      </c>
      <c r="BS613" s="124">
        <f t="shared" si="1865"/>
        <v>1.1086344439230409E-2</v>
      </c>
      <c r="BT613" s="125">
        <f t="shared" si="1866"/>
        <v>8.5697775209477023E-2</v>
      </c>
      <c r="BU613" s="123">
        <f t="shared" si="1867"/>
        <v>4.2175035194744248E-2</v>
      </c>
      <c r="BV613" s="127">
        <f t="shared" si="1868"/>
        <v>0.12539728402195896</v>
      </c>
      <c r="BW613" s="128">
        <f t="shared" si="1869"/>
        <v>0.10705068043172219</v>
      </c>
      <c r="BX613" s="123">
        <f t="shared" si="1870"/>
        <v>5.0967928344409129E-2</v>
      </c>
      <c r="BY613" s="124">
        <f t="shared" si="1871"/>
        <v>6.3761145002346323E-2</v>
      </c>
      <c r="BZ613" s="125">
        <f t="shared" si="1872"/>
        <v>7.4776076278532222E-2</v>
      </c>
      <c r="CA613" s="126">
        <f t="shared" si="1873"/>
        <v>0.11432426091037072</v>
      </c>
      <c r="CB613" s="123">
        <f t="shared" si="1874"/>
        <v>1.4562265241259751E-2</v>
      </c>
      <c r="CC613" s="124">
        <f t="shared" si="1875"/>
        <v>1.3374002815579541E-2</v>
      </c>
      <c r="CD613" s="125">
        <f t="shared" si="1876"/>
        <v>9.2921121063276504E-2</v>
      </c>
      <c r="CE613" s="126">
        <f t="shared" si="1877"/>
        <v>7.7017832003754103E-2</v>
      </c>
      <c r="CF613" s="123">
        <f t="shared" si="1878"/>
        <v>4.1433111817393814E-2</v>
      </c>
      <c r="CG613" s="124">
        <f t="shared" si="1879"/>
        <v>2.7921163772876584E-2</v>
      </c>
      <c r="CH613" s="125">
        <f t="shared" si="1880"/>
        <v>0.1723779254550708</v>
      </c>
      <c r="CI613" s="123">
        <f t="shared" si="1881"/>
        <v>0.16248240262787425</v>
      </c>
      <c r="CJ613" s="129">
        <f t="shared" ref="CJ613" si="1920">AB613/AB622</f>
        <v>6.7818330740260294E-2</v>
      </c>
      <c r="CK613" s="130">
        <f t="shared" ref="CK613" si="1921">AC613/AC622</f>
        <v>6.7085095917363502E-2</v>
      </c>
    </row>
    <row r="614" spans="1:89" x14ac:dyDescent="0.25">
      <c r="A614" s="139" t="s">
        <v>32</v>
      </c>
      <c r="B614" s="194">
        <v>1866</v>
      </c>
      <c r="C614" s="188">
        <v>1873</v>
      </c>
      <c r="D614" s="189">
        <v>529</v>
      </c>
      <c r="E614" s="190">
        <v>790</v>
      </c>
      <c r="F614" s="187">
        <v>762</v>
      </c>
      <c r="G614" s="191">
        <v>1543</v>
      </c>
      <c r="H614" s="189">
        <v>1952</v>
      </c>
      <c r="I614" s="190">
        <v>3000</v>
      </c>
      <c r="J614" s="187">
        <v>329</v>
      </c>
      <c r="K614" s="188">
        <v>154</v>
      </c>
      <c r="L614" s="189">
        <v>1394</v>
      </c>
      <c r="M614" s="187">
        <v>561</v>
      </c>
      <c r="N614" s="192">
        <v>2234</v>
      </c>
      <c r="O614" s="195">
        <v>1578</v>
      </c>
      <c r="P614" s="187">
        <v>717</v>
      </c>
      <c r="Q614" s="188">
        <v>1212</v>
      </c>
      <c r="R614" s="189">
        <v>1161</v>
      </c>
      <c r="S614" s="190">
        <v>1776</v>
      </c>
      <c r="T614" s="187">
        <v>216</v>
      </c>
      <c r="U614" s="191">
        <v>202</v>
      </c>
      <c r="V614" s="189">
        <v>1834</v>
      </c>
      <c r="W614" s="196">
        <v>1117</v>
      </c>
      <c r="X614" s="187">
        <v>597</v>
      </c>
      <c r="Y614" s="191">
        <v>466</v>
      </c>
      <c r="Z614" s="189">
        <v>2651</v>
      </c>
      <c r="AA614" s="187">
        <v>2904</v>
      </c>
      <c r="AB614" s="162">
        <f t="shared" si="1854"/>
        <v>16242</v>
      </c>
      <c r="AC614" s="165">
        <f t="shared" si="1884"/>
        <v>17176</v>
      </c>
      <c r="BI614" s="139" t="s">
        <v>32</v>
      </c>
      <c r="BJ614" s="123">
        <f t="shared" si="1885"/>
        <v>0.11488732914665682</v>
      </c>
      <c r="BK614" s="124">
        <f t="shared" si="1886"/>
        <v>0.10904750815090825</v>
      </c>
      <c r="BL614" s="125">
        <f t="shared" si="1858"/>
        <v>3.25698805565817E-2</v>
      </c>
      <c r="BM614" s="126">
        <f t="shared" si="1859"/>
        <v>4.5994410805775501E-2</v>
      </c>
      <c r="BN614" s="123">
        <f t="shared" si="1860"/>
        <v>4.6915404506834131E-2</v>
      </c>
      <c r="BO614" s="124">
        <f t="shared" si="1861"/>
        <v>8.9834653004191897E-2</v>
      </c>
      <c r="BP614" s="125">
        <f t="shared" si="1862"/>
        <v>0.12018224356606329</v>
      </c>
      <c r="BQ614" s="126">
        <f t="shared" si="1863"/>
        <v>0.17466231951560315</v>
      </c>
      <c r="BR614" s="123">
        <f t="shared" si="1864"/>
        <v>2.025612609284571E-2</v>
      </c>
      <c r="BS614" s="124">
        <f t="shared" si="1865"/>
        <v>8.9659990684676297E-3</v>
      </c>
      <c r="BT614" s="125">
        <f t="shared" si="1866"/>
        <v>8.5826868612239871E-2</v>
      </c>
      <c r="BU614" s="123">
        <f t="shared" si="1867"/>
        <v>3.2661853749417789E-2</v>
      </c>
      <c r="BV614" s="127">
        <f t="shared" si="1868"/>
        <v>0.13754463735993105</v>
      </c>
      <c r="BW614" s="128">
        <f t="shared" si="1869"/>
        <v>9.187238006520726E-2</v>
      </c>
      <c r="BX614" s="123">
        <f t="shared" si="1870"/>
        <v>4.4144809752493533E-2</v>
      </c>
      <c r="BY614" s="124">
        <f t="shared" si="1871"/>
        <v>7.0563577084303677E-2</v>
      </c>
      <c r="BZ614" s="125">
        <f t="shared" si="1872"/>
        <v>7.1481344661987439E-2</v>
      </c>
      <c r="CA614" s="126">
        <f t="shared" si="1873"/>
        <v>0.10340009315323707</v>
      </c>
      <c r="CB614" s="123">
        <f t="shared" si="1874"/>
        <v>1.3298854820834873E-2</v>
      </c>
      <c r="CC614" s="124">
        <f t="shared" si="1875"/>
        <v>1.176059618071728E-2</v>
      </c>
      <c r="CD614" s="125">
        <f t="shared" si="1876"/>
        <v>0.11291712843245906</v>
      </c>
      <c r="CE614" s="126">
        <f t="shared" si="1877"/>
        <v>6.5032603632976249E-2</v>
      </c>
      <c r="CF614" s="123">
        <f t="shared" si="1878"/>
        <v>3.675655707425194E-2</v>
      </c>
      <c r="CG614" s="124">
        <f t="shared" si="1879"/>
        <v>2.7130880298090358E-2</v>
      </c>
      <c r="CH614" s="125">
        <f t="shared" si="1880"/>
        <v>0.1632188154168206</v>
      </c>
      <c r="CI614" s="123">
        <f t="shared" si="1881"/>
        <v>0.16907312529110385</v>
      </c>
      <c r="CJ614" s="129">
        <f t="shared" ref="CJ614" si="1922">AB614/AB622</f>
        <v>6.3652431544831425E-2</v>
      </c>
      <c r="CK614" s="130">
        <f t="shared" ref="CK614" si="1923">AC614/AC622</f>
        <v>6.7588785046728966E-2</v>
      </c>
    </row>
    <row r="615" spans="1:89" x14ac:dyDescent="0.25">
      <c r="A615" s="131" t="s">
        <v>33</v>
      </c>
      <c r="B615" s="197">
        <v>1787</v>
      </c>
      <c r="C615" s="181">
        <v>1411</v>
      </c>
      <c r="D615" s="182">
        <v>460</v>
      </c>
      <c r="E615" s="183">
        <v>747</v>
      </c>
      <c r="F615" s="180">
        <v>686</v>
      </c>
      <c r="G615" s="184">
        <v>1193</v>
      </c>
      <c r="H615" s="182">
        <v>1878</v>
      </c>
      <c r="I615" s="183">
        <v>2158</v>
      </c>
      <c r="J615" s="180">
        <v>295</v>
      </c>
      <c r="K615" s="181">
        <v>146</v>
      </c>
      <c r="L615" s="182">
        <v>1236</v>
      </c>
      <c r="M615" s="180">
        <v>490</v>
      </c>
      <c r="N615" s="185">
        <v>1954</v>
      </c>
      <c r="O615" s="198">
        <v>1686</v>
      </c>
      <c r="P615" s="180">
        <v>601</v>
      </c>
      <c r="Q615" s="181">
        <v>1090</v>
      </c>
      <c r="R615" s="182">
        <v>1027</v>
      </c>
      <c r="S615" s="183">
        <v>1574</v>
      </c>
      <c r="T615" s="180">
        <v>113</v>
      </c>
      <c r="U615" s="184">
        <v>201</v>
      </c>
      <c r="V615" s="182">
        <v>1630</v>
      </c>
      <c r="W615" s="199">
        <v>987</v>
      </c>
      <c r="X615" s="180">
        <v>540</v>
      </c>
      <c r="Y615" s="184">
        <v>445</v>
      </c>
      <c r="Z615" s="182">
        <v>2326</v>
      </c>
      <c r="AA615" s="180">
        <v>2487</v>
      </c>
      <c r="AB615" s="162">
        <f t="shared" si="1854"/>
        <v>14533</v>
      </c>
      <c r="AC615" s="165">
        <f t="shared" si="1884"/>
        <v>14615</v>
      </c>
      <c r="BI615" s="131" t="s">
        <v>33</v>
      </c>
      <c r="BJ615" s="123">
        <f t="shared" si="1885"/>
        <v>0.12296153581504163</v>
      </c>
      <c r="BK615" s="124">
        <f t="shared" si="1886"/>
        <v>9.654464591173452E-2</v>
      </c>
      <c r="BL615" s="125">
        <f t="shared" si="1858"/>
        <v>3.1652102112433772E-2</v>
      </c>
      <c r="BM615" s="126">
        <f t="shared" si="1859"/>
        <v>5.1111871365035921E-2</v>
      </c>
      <c r="BN615" s="123">
        <f t="shared" si="1860"/>
        <v>4.7202917498107753E-2</v>
      </c>
      <c r="BO615" s="124">
        <f t="shared" si="1861"/>
        <v>8.162846390694492E-2</v>
      </c>
      <c r="BP615" s="125">
        <f t="shared" si="1862"/>
        <v>0.12922314731989265</v>
      </c>
      <c r="BQ615" s="126">
        <f t="shared" si="1863"/>
        <v>0.14765651727677045</v>
      </c>
      <c r="BR615" s="123">
        <f t="shared" si="1864"/>
        <v>2.0298630702539049E-2</v>
      </c>
      <c r="BS615" s="124">
        <f t="shared" si="1865"/>
        <v>9.9897365720150524E-3</v>
      </c>
      <c r="BT615" s="125">
        <f t="shared" si="1866"/>
        <v>8.5047822197756834E-2</v>
      </c>
      <c r="BU615" s="123">
        <f t="shared" si="1867"/>
        <v>3.3527198084160111E-2</v>
      </c>
      <c r="BV615" s="127">
        <f t="shared" si="1868"/>
        <v>0.1344526250602078</v>
      </c>
      <c r="BW615" s="128">
        <f t="shared" si="1869"/>
        <v>0.11536093055080397</v>
      </c>
      <c r="BX615" s="123">
        <f t="shared" si="1870"/>
        <v>4.1354159499071078E-2</v>
      </c>
      <c r="BY615" s="124">
        <f t="shared" si="1871"/>
        <v>7.4580910023947997E-2</v>
      </c>
      <c r="BZ615" s="125">
        <f t="shared" si="1872"/>
        <v>7.0666758411890185E-2</v>
      </c>
      <c r="CA615" s="126">
        <f t="shared" si="1873"/>
        <v>0.10769757098871023</v>
      </c>
      <c r="CB615" s="123">
        <f t="shared" si="1874"/>
        <v>7.7754076928369916E-3</v>
      </c>
      <c r="CC615" s="124">
        <f t="shared" si="1875"/>
        <v>1.3752993499828944E-2</v>
      </c>
      <c r="CD615" s="125">
        <f t="shared" si="1876"/>
        <v>0.11215853574623272</v>
      </c>
      <c r="CE615" s="126">
        <f t="shared" si="1877"/>
        <v>6.7533356140951073E-2</v>
      </c>
      <c r="CF615" s="123">
        <f t="shared" si="1878"/>
        <v>3.7156815523291815E-2</v>
      </c>
      <c r="CG615" s="124">
        <f t="shared" si="1879"/>
        <v>3.0448169688676016E-2</v>
      </c>
      <c r="CH615" s="125">
        <f t="shared" si="1880"/>
        <v>0.16004954242069772</v>
      </c>
      <c r="CI615" s="123">
        <f t="shared" si="1881"/>
        <v>0.17016763599042081</v>
      </c>
      <c r="CJ615" s="129">
        <f t="shared" ref="CJ615" si="1924">AB615/AB622</f>
        <v>5.6954857015209644E-2</v>
      </c>
      <c r="CK615" s="130">
        <f t="shared" ref="CK615" si="1925">AC615/AC622</f>
        <v>5.7511067388096408E-2</v>
      </c>
    </row>
    <row r="616" spans="1:89" x14ac:dyDescent="0.25">
      <c r="A616" s="139" t="s">
        <v>34</v>
      </c>
      <c r="B616" s="194">
        <v>723</v>
      </c>
      <c r="C616" s="188">
        <v>1376</v>
      </c>
      <c r="D616" s="189">
        <v>211</v>
      </c>
      <c r="E616" s="190">
        <v>641</v>
      </c>
      <c r="F616" s="187">
        <v>302</v>
      </c>
      <c r="G616" s="191">
        <v>1227</v>
      </c>
      <c r="H616" s="189">
        <v>939</v>
      </c>
      <c r="I616" s="190">
        <v>2078</v>
      </c>
      <c r="J616" s="187">
        <v>330</v>
      </c>
      <c r="K616" s="188">
        <v>92</v>
      </c>
      <c r="L616" s="189">
        <v>942</v>
      </c>
      <c r="M616" s="187">
        <v>355</v>
      </c>
      <c r="N616" s="192">
        <v>1860</v>
      </c>
      <c r="O616" s="195">
        <v>1216</v>
      </c>
      <c r="P616" s="187">
        <v>352</v>
      </c>
      <c r="Q616" s="188">
        <v>998</v>
      </c>
      <c r="R616" s="189">
        <v>775</v>
      </c>
      <c r="S616" s="190">
        <v>1463</v>
      </c>
      <c r="T616" s="187">
        <v>133</v>
      </c>
      <c r="U616" s="191">
        <v>178</v>
      </c>
      <c r="V616" s="189">
        <v>1593</v>
      </c>
      <c r="W616" s="196">
        <v>779</v>
      </c>
      <c r="X616" s="187">
        <v>354</v>
      </c>
      <c r="Y616" s="191">
        <v>360</v>
      </c>
      <c r="Z616" s="189">
        <v>1697</v>
      </c>
      <c r="AA616" s="187">
        <v>2105</v>
      </c>
      <c r="AB616" s="162">
        <f t="shared" si="1854"/>
        <v>10211</v>
      </c>
      <c r="AC616" s="165">
        <f t="shared" si="1884"/>
        <v>12868</v>
      </c>
      <c r="BI616" s="139" t="s">
        <v>34</v>
      </c>
      <c r="BJ616" s="123">
        <f t="shared" si="1885"/>
        <v>7.0805993536382339E-2</v>
      </c>
      <c r="BK616" s="124">
        <f t="shared" si="1886"/>
        <v>0.10693192415293752</v>
      </c>
      <c r="BL616" s="125">
        <f t="shared" si="1858"/>
        <v>2.0663989814905494E-2</v>
      </c>
      <c r="BM616" s="126">
        <f t="shared" si="1859"/>
        <v>4.9813490829965806E-2</v>
      </c>
      <c r="BN616" s="123">
        <f t="shared" si="1860"/>
        <v>2.9575947507589854E-2</v>
      </c>
      <c r="BO616" s="124">
        <f t="shared" si="1861"/>
        <v>9.5352813179981344E-2</v>
      </c>
      <c r="BP616" s="125">
        <f t="shared" si="1862"/>
        <v>9.1959651356380373E-2</v>
      </c>
      <c r="BQ616" s="126">
        <f t="shared" si="1863"/>
        <v>0.16148585638793908</v>
      </c>
      <c r="BR616" s="123">
        <f t="shared" si="1864"/>
        <v>3.2318088336108115E-2</v>
      </c>
      <c r="BS616" s="124">
        <f t="shared" si="1865"/>
        <v>7.1495181846440783E-3</v>
      </c>
      <c r="BT616" s="125">
        <f t="shared" si="1866"/>
        <v>9.2253452159435909E-2</v>
      </c>
      <c r="BU616" s="123">
        <f t="shared" si="1867"/>
        <v>2.7587814734224433E-2</v>
      </c>
      <c r="BV616" s="127">
        <f t="shared" si="1868"/>
        <v>0.18215649789442759</v>
      </c>
      <c r="BW616" s="128">
        <f t="shared" si="1869"/>
        <v>9.4497979483991301E-2</v>
      </c>
      <c r="BX616" s="123">
        <f t="shared" si="1870"/>
        <v>3.447262755851533E-2</v>
      </c>
      <c r="BY616" s="124">
        <f t="shared" si="1871"/>
        <v>7.7556729872552063E-2</v>
      </c>
      <c r="BZ616" s="125">
        <f t="shared" si="1872"/>
        <v>7.5898540789344826E-2</v>
      </c>
      <c r="CA616" s="126">
        <f t="shared" si="1873"/>
        <v>0.11369288156667703</v>
      </c>
      <c r="CB616" s="123">
        <f t="shared" si="1874"/>
        <v>1.3025168935461757E-2</v>
      </c>
      <c r="CC616" s="124">
        <f t="shared" si="1875"/>
        <v>1.3832763444202673E-2</v>
      </c>
      <c r="CD616" s="125">
        <f t="shared" si="1876"/>
        <v>0.15600822642248555</v>
      </c>
      <c r="CE616" s="126">
        <f t="shared" si="1877"/>
        <v>6.0537768106931927E-2</v>
      </c>
      <c r="CF616" s="123">
        <f t="shared" si="1878"/>
        <v>3.4668494760552344E-2</v>
      </c>
      <c r="CG616" s="124">
        <f t="shared" si="1879"/>
        <v>2.7976375505129002E-2</v>
      </c>
      <c r="CH616" s="125">
        <f t="shared" si="1880"/>
        <v>0.16619332092841055</v>
      </c>
      <c r="CI616" s="123">
        <f t="shared" si="1881"/>
        <v>0.16358408455082374</v>
      </c>
      <c r="CJ616" s="129">
        <f t="shared" ref="CJ616" si="1926">AB616/AB622</f>
        <v>4.0016930088922154E-2</v>
      </c>
      <c r="CK616" s="130">
        <f t="shared" ref="CK616" si="1927">AC616/AC622</f>
        <v>5.0636497786522378E-2</v>
      </c>
    </row>
    <row r="617" spans="1:89" x14ac:dyDescent="0.25">
      <c r="A617" s="131" t="s">
        <v>35</v>
      </c>
      <c r="B617" s="197">
        <v>0</v>
      </c>
      <c r="C617" s="181">
        <v>741</v>
      </c>
      <c r="D617" s="182">
        <v>2</v>
      </c>
      <c r="E617" s="183">
        <v>365</v>
      </c>
      <c r="F617" s="180">
        <v>9</v>
      </c>
      <c r="G617" s="184">
        <v>664</v>
      </c>
      <c r="H617" s="182">
        <v>55</v>
      </c>
      <c r="I617" s="183">
        <v>856</v>
      </c>
      <c r="J617" s="180">
        <v>70</v>
      </c>
      <c r="K617" s="181">
        <v>38</v>
      </c>
      <c r="L617" s="182">
        <v>682</v>
      </c>
      <c r="M617" s="180">
        <v>77</v>
      </c>
      <c r="N617" s="185">
        <v>368</v>
      </c>
      <c r="O617" s="198">
        <v>232</v>
      </c>
      <c r="P617" s="180">
        <v>94</v>
      </c>
      <c r="Q617" s="181">
        <v>172</v>
      </c>
      <c r="R617" s="182">
        <v>132</v>
      </c>
      <c r="S617" s="183">
        <v>192</v>
      </c>
      <c r="T617" s="180">
        <v>16</v>
      </c>
      <c r="U617" s="184">
        <v>11</v>
      </c>
      <c r="V617" s="182">
        <v>380</v>
      </c>
      <c r="W617" s="199">
        <v>26</v>
      </c>
      <c r="X617" s="180">
        <v>31</v>
      </c>
      <c r="Y617" s="184">
        <v>3</v>
      </c>
      <c r="Z617" s="182">
        <v>59</v>
      </c>
      <c r="AA617" s="180">
        <v>124</v>
      </c>
      <c r="AB617" s="162">
        <f t="shared" si="1854"/>
        <v>1898</v>
      </c>
      <c r="AC617" s="165">
        <f t="shared" si="1884"/>
        <v>3501</v>
      </c>
      <c r="BI617" s="131" t="s">
        <v>35</v>
      </c>
      <c r="BJ617" s="123">
        <f t="shared" si="1885"/>
        <v>0</v>
      </c>
      <c r="BK617" s="124">
        <f t="shared" si="1886"/>
        <v>0.21165381319622964</v>
      </c>
      <c r="BL617" s="125">
        <f t="shared" si="1858"/>
        <v>1.053740779768177E-3</v>
      </c>
      <c r="BM617" s="126">
        <f t="shared" si="1859"/>
        <v>0.10425592687803485</v>
      </c>
      <c r="BN617" s="123">
        <f t="shared" si="1860"/>
        <v>4.7418335089567968E-3</v>
      </c>
      <c r="BO617" s="124">
        <f t="shared" si="1861"/>
        <v>0.18966009711510998</v>
      </c>
      <c r="BP617" s="125">
        <f t="shared" si="1862"/>
        <v>2.8977871443624868E-2</v>
      </c>
      <c r="BQ617" s="126">
        <f t="shared" si="1863"/>
        <v>0.24450157097972008</v>
      </c>
      <c r="BR617" s="123">
        <f t="shared" si="1864"/>
        <v>3.6880927291886197E-2</v>
      </c>
      <c r="BS617" s="124">
        <f t="shared" si="1865"/>
        <v>1.0854041702370752E-2</v>
      </c>
      <c r="BT617" s="125">
        <f t="shared" si="1866"/>
        <v>0.35932560590094836</v>
      </c>
      <c r="BU617" s="123">
        <f t="shared" si="1867"/>
        <v>2.199371608111968E-2</v>
      </c>
      <c r="BV617" s="127">
        <f t="shared" si="1868"/>
        <v>0.19388830347734456</v>
      </c>
      <c r="BW617" s="128">
        <f t="shared" si="1869"/>
        <v>6.6266780919737214E-2</v>
      </c>
      <c r="BX617" s="123">
        <f t="shared" si="1870"/>
        <v>4.9525816649104319E-2</v>
      </c>
      <c r="BY617" s="124">
        <f t="shared" si="1871"/>
        <v>4.9128820337046561E-2</v>
      </c>
      <c r="BZ617" s="125">
        <f t="shared" si="1872"/>
        <v>6.9546891464699681E-2</v>
      </c>
      <c r="CA617" s="126">
        <f t="shared" si="1873"/>
        <v>5.4841473864610114E-2</v>
      </c>
      <c r="CB617" s="123">
        <f t="shared" si="1874"/>
        <v>8.4299262381454156E-3</v>
      </c>
      <c r="CC617" s="124">
        <f t="shared" si="1875"/>
        <v>3.1419594401599542E-3</v>
      </c>
      <c r="CD617" s="125">
        <f t="shared" si="1876"/>
        <v>0.20021074815595363</v>
      </c>
      <c r="CE617" s="126">
        <f t="shared" si="1877"/>
        <v>7.4264495858326193E-3</v>
      </c>
      <c r="CF617" s="123">
        <f t="shared" si="1878"/>
        <v>1.6332982086406742E-2</v>
      </c>
      <c r="CG617" s="124">
        <f t="shared" si="1879"/>
        <v>8.5689802913453304E-4</v>
      </c>
      <c r="CH617" s="125">
        <f t="shared" si="1880"/>
        <v>3.1085353003161221E-2</v>
      </c>
      <c r="CI617" s="123">
        <f t="shared" si="1881"/>
        <v>3.5418451870894027E-2</v>
      </c>
      <c r="CJ617" s="129">
        <f t="shared" ref="CJ617" si="1928">AB617/AB622</f>
        <v>7.4382659199661401E-3</v>
      </c>
      <c r="CK617" s="130">
        <f t="shared" ref="CK617" si="1929">AC617/AC622</f>
        <v>1.3776684702410232E-2</v>
      </c>
    </row>
    <row r="618" spans="1:89" x14ac:dyDescent="0.25">
      <c r="A618" s="139" t="s">
        <v>36</v>
      </c>
      <c r="B618" s="194"/>
      <c r="C618" s="188"/>
      <c r="D618" s="189"/>
      <c r="E618" s="190"/>
      <c r="F618" s="187"/>
      <c r="G618" s="191"/>
      <c r="H618" s="189"/>
      <c r="I618" s="190"/>
      <c r="J618" s="187"/>
      <c r="K618" s="191"/>
      <c r="L618" s="189"/>
      <c r="M618" s="187"/>
      <c r="N618" s="192"/>
      <c r="O618" s="195"/>
      <c r="P618" s="187"/>
      <c r="Q618" s="191"/>
      <c r="R618" s="189"/>
      <c r="S618" s="190"/>
      <c r="T618" s="187"/>
      <c r="U618" s="191"/>
      <c r="V618" s="189"/>
      <c r="W618" s="190"/>
      <c r="X618" s="187"/>
      <c r="Y618" s="191"/>
      <c r="Z618" s="189"/>
      <c r="AA618" s="187"/>
      <c r="AB618" s="162">
        <f t="shared" si="1854"/>
        <v>0</v>
      </c>
      <c r="AC618" s="165">
        <f t="shared" si="1884"/>
        <v>0</v>
      </c>
      <c r="BI618" s="139" t="s">
        <v>36</v>
      </c>
      <c r="BJ618" s="123" t="e">
        <f t="shared" si="1885"/>
        <v>#DIV/0!</v>
      </c>
      <c r="BK618" s="124" t="e">
        <f t="shared" si="1886"/>
        <v>#DIV/0!</v>
      </c>
      <c r="BL618" s="125" t="e">
        <f t="shared" si="1858"/>
        <v>#DIV/0!</v>
      </c>
      <c r="BM618" s="126" t="e">
        <f t="shared" si="1859"/>
        <v>#DIV/0!</v>
      </c>
      <c r="BN618" s="123" t="e">
        <f t="shared" si="1860"/>
        <v>#DIV/0!</v>
      </c>
      <c r="BO618" s="124" t="e">
        <f t="shared" si="1861"/>
        <v>#DIV/0!</v>
      </c>
      <c r="BP618" s="125" t="e">
        <f t="shared" si="1862"/>
        <v>#DIV/0!</v>
      </c>
      <c r="BQ618" s="126" t="e">
        <f t="shared" si="1863"/>
        <v>#DIV/0!</v>
      </c>
      <c r="BR618" s="123" t="e">
        <f t="shared" si="1864"/>
        <v>#DIV/0!</v>
      </c>
      <c r="BS618" s="124" t="e">
        <f t="shared" si="1865"/>
        <v>#DIV/0!</v>
      </c>
      <c r="BT618" s="125" t="e">
        <f t="shared" si="1866"/>
        <v>#DIV/0!</v>
      </c>
      <c r="BU618" s="123" t="e">
        <f t="shared" si="1867"/>
        <v>#DIV/0!</v>
      </c>
      <c r="BV618" s="127" t="e">
        <f t="shared" si="1868"/>
        <v>#DIV/0!</v>
      </c>
      <c r="BW618" s="128" t="e">
        <f t="shared" si="1869"/>
        <v>#DIV/0!</v>
      </c>
      <c r="BX618" s="123" t="e">
        <f t="shared" si="1870"/>
        <v>#DIV/0!</v>
      </c>
      <c r="BY618" s="124" t="e">
        <f t="shared" si="1871"/>
        <v>#DIV/0!</v>
      </c>
      <c r="BZ618" s="125" t="e">
        <f t="shared" si="1872"/>
        <v>#DIV/0!</v>
      </c>
      <c r="CA618" s="126" t="e">
        <f t="shared" si="1873"/>
        <v>#DIV/0!</v>
      </c>
      <c r="CB618" s="123" t="e">
        <f t="shared" si="1874"/>
        <v>#DIV/0!</v>
      </c>
      <c r="CC618" s="124" t="e">
        <f t="shared" si="1875"/>
        <v>#DIV/0!</v>
      </c>
      <c r="CD618" s="125" t="e">
        <f t="shared" si="1876"/>
        <v>#DIV/0!</v>
      </c>
      <c r="CE618" s="126" t="e">
        <f t="shared" si="1877"/>
        <v>#DIV/0!</v>
      </c>
      <c r="CF618" s="123" t="e">
        <f t="shared" si="1878"/>
        <v>#DIV/0!</v>
      </c>
      <c r="CG618" s="124" t="e">
        <f t="shared" si="1879"/>
        <v>#DIV/0!</v>
      </c>
      <c r="CH618" s="125" t="e">
        <f t="shared" si="1880"/>
        <v>#DIV/0!</v>
      </c>
      <c r="CI618" s="123" t="e">
        <f t="shared" si="1881"/>
        <v>#DIV/0!</v>
      </c>
      <c r="CJ618" s="129">
        <f t="shared" ref="CJ618" si="1930">AB618/AB622</f>
        <v>0</v>
      </c>
      <c r="CK618" s="130">
        <f t="shared" ref="CK618" si="1931">AC618/AC622</f>
        <v>0</v>
      </c>
    </row>
    <row r="619" spans="1:89" x14ac:dyDescent="0.25">
      <c r="A619" s="131" t="s">
        <v>37</v>
      </c>
      <c r="B619" s="56"/>
      <c r="C619" s="57"/>
      <c r="D619" s="133"/>
      <c r="E619" s="134"/>
      <c r="F619" s="132"/>
      <c r="G619" s="135"/>
      <c r="H619" s="133"/>
      <c r="I619" s="134"/>
      <c r="J619" s="132"/>
      <c r="K619" s="135"/>
      <c r="L619" s="133"/>
      <c r="M619" s="132"/>
      <c r="N619" s="136"/>
      <c r="O619" s="137"/>
      <c r="P619" s="132"/>
      <c r="Q619" s="135"/>
      <c r="R619" s="133"/>
      <c r="S619" s="134"/>
      <c r="T619" s="132"/>
      <c r="U619" s="135"/>
      <c r="V619" s="133"/>
      <c r="W619" s="134"/>
      <c r="X619" s="132"/>
      <c r="Y619" s="135"/>
      <c r="Z619" s="138"/>
      <c r="AA619" s="2"/>
      <c r="AB619" s="162">
        <f t="shared" si="1854"/>
        <v>0</v>
      </c>
      <c r="AC619" s="165">
        <f t="shared" si="1884"/>
        <v>0</v>
      </c>
      <c r="BI619" s="131" t="s">
        <v>37</v>
      </c>
      <c r="BJ619" s="123" t="e">
        <f t="shared" si="1885"/>
        <v>#DIV/0!</v>
      </c>
      <c r="BK619" s="124" t="e">
        <f t="shared" si="1886"/>
        <v>#DIV/0!</v>
      </c>
      <c r="BL619" s="125" t="e">
        <f t="shared" si="1858"/>
        <v>#DIV/0!</v>
      </c>
      <c r="BM619" s="126" t="e">
        <f t="shared" si="1859"/>
        <v>#DIV/0!</v>
      </c>
      <c r="BN619" s="123" t="e">
        <f t="shared" si="1860"/>
        <v>#DIV/0!</v>
      </c>
      <c r="BO619" s="124" t="e">
        <f t="shared" si="1861"/>
        <v>#DIV/0!</v>
      </c>
      <c r="BP619" s="125" t="e">
        <f t="shared" si="1862"/>
        <v>#DIV/0!</v>
      </c>
      <c r="BQ619" s="126" t="e">
        <f t="shared" si="1863"/>
        <v>#DIV/0!</v>
      </c>
      <c r="BR619" s="123" t="e">
        <f t="shared" si="1864"/>
        <v>#DIV/0!</v>
      </c>
      <c r="BS619" s="124" t="e">
        <f t="shared" si="1865"/>
        <v>#DIV/0!</v>
      </c>
      <c r="BT619" s="125" t="e">
        <f t="shared" si="1866"/>
        <v>#DIV/0!</v>
      </c>
      <c r="BU619" s="123" t="e">
        <f t="shared" si="1867"/>
        <v>#DIV/0!</v>
      </c>
      <c r="BV619" s="127" t="e">
        <f t="shared" si="1868"/>
        <v>#DIV/0!</v>
      </c>
      <c r="BW619" s="128" t="e">
        <f t="shared" si="1869"/>
        <v>#DIV/0!</v>
      </c>
      <c r="BX619" s="123" t="e">
        <f t="shared" si="1870"/>
        <v>#DIV/0!</v>
      </c>
      <c r="BY619" s="124" t="e">
        <f t="shared" si="1871"/>
        <v>#DIV/0!</v>
      </c>
      <c r="BZ619" s="125" t="e">
        <f t="shared" si="1872"/>
        <v>#DIV/0!</v>
      </c>
      <c r="CA619" s="126" t="e">
        <f t="shared" si="1873"/>
        <v>#DIV/0!</v>
      </c>
      <c r="CB619" s="123" t="e">
        <f t="shared" si="1874"/>
        <v>#DIV/0!</v>
      </c>
      <c r="CC619" s="124" t="e">
        <f t="shared" si="1875"/>
        <v>#DIV/0!</v>
      </c>
      <c r="CD619" s="125" t="e">
        <f t="shared" si="1876"/>
        <v>#DIV/0!</v>
      </c>
      <c r="CE619" s="126" t="e">
        <f t="shared" si="1877"/>
        <v>#DIV/0!</v>
      </c>
      <c r="CF619" s="123" t="e">
        <f t="shared" si="1878"/>
        <v>#DIV/0!</v>
      </c>
      <c r="CG619" s="124" t="e">
        <f t="shared" si="1879"/>
        <v>#DIV/0!</v>
      </c>
      <c r="CH619" s="125" t="e">
        <f t="shared" si="1880"/>
        <v>#DIV/0!</v>
      </c>
      <c r="CI619" s="123" t="e">
        <f t="shared" si="1881"/>
        <v>#DIV/0!</v>
      </c>
      <c r="CJ619" s="129">
        <f t="shared" ref="CJ619" si="1932">AB619/AB622</f>
        <v>0</v>
      </c>
      <c r="CK619" s="130">
        <f t="shared" ref="CK619" si="1933">AC619/AC622</f>
        <v>0</v>
      </c>
    </row>
    <row r="620" spans="1:89" x14ac:dyDescent="0.25">
      <c r="A620" s="139" t="s">
        <v>38</v>
      </c>
      <c r="B620" s="54"/>
      <c r="C620" s="55"/>
      <c r="D620" s="144"/>
      <c r="E620" s="141"/>
      <c r="F620" s="142"/>
      <c r="G620" s="143"/>
      <c r="H620" s="144"/>
      <c r="I620" s="141"/>
      <c r="J620" s="142"/>
      <c r="K620" s="143"/>
      <c r="L620" s="144"/>
      <c r="M620" s="142"/>
      <c r="N620" s="146"/>
      <c r="O620" s="145"/>
      <c r="P620" s="142"/>
      <c r="Q620" s="143"/>
      <c r="R620" s="144"/>
      <c r="S620" s="141"/>
      <c r="T620" s="142"/>
      <c r="U620" s="143"/>
      <c r="V620" s="144"/>
      <c r="W620" s="141"/>
      <c r="X620" s="142"/>
      <c r="Y620" s="143"/>
      <c r="Z620" s="3"/>
      <c r="AA620" s="140"/>
      <c r="AB620" s="162">
        <f t="shared" si="1854"/>
        <v>0</v>
      </c>
      <c r="AC620" s="165">
        <f t="shared" si="1884"/>
        <v>0</v>
      </c>
      <c r="BI620" s="139" t="s">
        <v>38</v>
      </c>
      <c r="BJ620" s="123" t="e">
        <f t="shared" si="1885"/>
        <v>#DIV/0!</v>
      </c>
      <c r="BK620" s="124" t="e">
        <f t="shared" si="1886"/>
        <v>#DIV/0!</v>
      </c>
      <c r="BL620" s="125" t="e">
        <f t="shared" si="1858"/>
        <v>#DIV/0!</v>
      </c>
      <c r="BM620" s="126" t="e">
        <f t="shared" si="1859"/>
        <v>#DIV/0!</v>
      </c>
      <c r="BN620" s="123" t="e">
        <f t="shared" si="1860"/>
        <v>#DIV/0!</v>
      </c>
      <c r="BO620" s="124" t="e">
        <f t="shared" si="1861"/>
        <v>#DIV/0!</v>
      </c>
      <c r="BP620" s="125" t="e">
        <f t="shared" si="1862"/>
        <v>#DIV/0!</v>
      </c>
      <c r="BQ620" s="126" t="e">
        <f t="shared" si="1863"/>
        <v>#DIV/0!</v>
      </c>
      <c r="BR620" s="123" t="e">
        <f t="shared" si="1864"/>
        <v>#DIV/0!</v>
      </c>
      <c r="BS620" s="124" t="e">
        <f t="shared" si="1865"/>
        <v>#DIV/0!</v>
      </c>
      <c r="BT620" s="125" t="e">
        <f t="shared" si="1866"/>
        <v>#DIV/0!</v>
      </c>
      <c r="BU620" s="123" t="e">
        <f t="shared" si="1867"/>
        <v>#DIV/0!</v>
      </c>
      <c r="BV620" s="127" t="e">
        <f t="shared" si="1868"/>
        <v>#DIV/0!</v>
      </c>
      <c r="BW620" s="128" t="e">
        <f t="shared" si="1869"/>
        <v>#DIV/0!</v>
      </c>
      <c r="BX620" s="123" t="e">
        <f t="shared" si="1870"/>
        <v>#DIV/0!</v>
      </c>
      <c r="BY620" s="124" t="e">
        <f t="shared" si="1871"/>
        <v>#DIV/0!</v>
      </c>
      <c r="BZ620" s="125" t="e">
        <f t="shared" si="1872"/>
        <v>#DIV/0!</v>
      </c>
      <c r="CA620" s="126" t="e">
        <f t="shared" si="1873"/>
        <v>#DIV/0!</v>
      </c>
      <c r="CB620" s="123" t="e">
        <f t="shared" si="1874"/>
        <v>#DIV/0!</v>
      </c>
      <c r="CC620" s="124" t="e">
        <f t="shared" si="1875"/>
        <v>#DIV/0!</v>
      </c>
      <c r="CD620" s="125" t="e">
        <f t="shared" si="1876"/>
        <v>#DIV/0!</v>
      </c>
      <c r="CE620" s="126" t="e">
        <f t="shared" si="1877"/>
        <v>#DIV/0!</v>
      </c>
      <c r="CF620" s="123" t="e">
        <f t="shared" si="1878"/>
        <v>#DIV/0!</v>
      </c>
      <c r="CG620" s="124" t="e">
        <f t="shared" si="1879"/>
        <v>#DIV/0!</v>
      </c>
      <c r="CH620" s="125" t="e">
        <f t="shared" si="1880"/>
        <v>#DIV/0!</v>
      </c>
      <c r="CI620" s="123" t="e">
        <f t="shared" si="1881"/>
        <v>#DIV/0!</v>
      </c>
      <c r="CJ620" s="129">
        <f t="shared" ref="CJ620" si="1934">AB620/AB622</f>
        <v>0</v>
      </c>
      <c r="CK620" s="130">
        <f t="shared" ref="CK620" si="1935">AC620/AC622</f>
        <v>0</v>
      </c>
    </row>
    <row r="621" spans="1:89" ht="13.8" thickBot="1" x14ac:dyDescent="0.3">
      <c r="A621" s="131" t="s">
        <v>39</v>
      </c>
      <c r="B621" s="56"/>
      <c r="C621" s="57"/>
      <c r="D621" s="133"/>
      <c r="E621" s="134"/>
      <c r="F621" s="132"/>
      <c r="G621" s="135"/>
      <c r="H621" s="133"/>
      <c r="I621" s="134"/>
      <c r="J621" s="132"/>
      <c r="K621" s="135"/>
      <c r="L621" s="133"/>
      <c r="M621" s="132"/>
      <c r="N621" s="136"/>
      <c r="O621" s="137"/>
      <c r="P621" s="132"/>
      <c r="Q621" s="135"/>
      <c r="R621" s="133"/>
      <c r="S621" s="134"/>
      <c r="T621" s="132"/>
      <c r="U621" s="135"/>
      <c r="V621" s="133"/>
      <c r="W621" s="134"/>
      <c r="X621" s="132"/>
      <c r="Y621" s="135"/>
      <c r="Z621" s="138"/>
      <c r="AA621" s="2"/>
      <c r="AB621" s="162">
        <f t="shared" si="1854"/>
        <v>0</v>
      </c>
      <c r="AC621" s="165">
        <f t="shared" si="1884"/>
        <v>0</v>
      </c>
      <c r="BI621" s="131" t="s">
        <v>39</v>
      </c>
      <c r="BJ621" s="123" t="e">
        <f t="shared" si="1885"/>
        <v>#DIV/0!</v>
      </c>
      <c r="BK621" s="124" t="e">
        <f t="shared" si="1886"/>
        <v>#DIV/0!</v>
      </c>
      <c r="BL621" s="125" t="e">
        <f t="shared" si="1858"/>
        <v>#DIV/0!</v>
      </c>
      <c r="BM621" s="126" t="e">
        <f t="shared" si="1859"/>
        <v>#DIV/0!</v>
      </c>
      <c r="BN621" s="123" t="e">
        <f t="shared" si="1860"/>
        <v>#DIV/0!</v>
      </c>
      <c r="BO621" s="124" t="e">
        <f t="shared" si="1861"/>
        <v>#DIV/0!</v>
      </c>
      <c r="BP621" s="125" t="e">
        <f t="shared" si="1862"/>
        <v>#DIV/0!</v>
      </c>
      <c r="BQ621" s="126" t="e">
        <f t="shared" si="1863"/>
        <v>#DIV/0!</v>
      </c>
      <c r="BR621" s="123" t="e">
        <f t="shared" si="1864"/>
        <v>#DIV/0!</v>
      </c>
      <c r="BS621" s="124" t="e">
        <f t="shared" si="1865"/>
        <v>#DIV/0!</v>
      </c>
      <c r="BT621" s="125" t="e">
        <f t="shared" si="1866"/>
        <v>#DIV/0!</v>
      </c>
      <c r="BU621" s="123" t="e">
        <f t="shared" si="1867"/>
        <v>#DIV/0!</v>
      </c>
      <c r="BV621" s="127" t="e">
        <f t="shared" si="1868"/>
        <v>#DIV/0!</v>
      </c>
      <c r="BW621" s="128" t="e">
        <f t="shared" si="1869"/>
        <v>#DIV/0!</v>
      </c>
      <c r="BX621" s="123" t="e">
        <f t="shared" si="1870"/>
        <v>#DIV/0!</v>
      </c>
      <c r="BY621" s="124" t="e">
        <f t="shared" si="1871"/>
        <v>#DIV/0!</v>
      </c>
      <c r="BZ621" s="125" t="e">
        <f t="shared" si="1872"/>
        <v>#DIV/0!</v>
      </c>
      <c r="CA621" s="126" t="e">
        <f t="shared" si="1873"/>
        <v>#DIV/0!</v>
      </c>
      <c r="CB621" s="123" t="e">
        <f t="shared" si="1874"/>
        <v>#DIV/0!</v>
      </c>
      <c r="CC621" s="124" t="e">
        <f t="shared" si="1875"/>
        <v>#DIV/0!</v>
      </c>
      <c r="CD621" s="125" t="e">
        <f t="shared" si="1876"/>
        <v>#DIV/0!</v>
      </c>
      <c r="CE621" s="126" t="e">
        <f t="shared" si="1877"/>
        <v>#DIV/0!</v>
      </c>
      <c r="CF621" s="123" t="e">
        <f t="shared" si="1878"/>
        <v>#DIV/0!</v>
      </c>
      <c r="CG621" s="124" t="e">
        <f t="shared" si="1879"/>
        <v>#DIV/0!</v>
      </c>
      <c r="CH621" s="125" t="e">
        <f t="shared" si="1880"/>
        <v>#DIV/0!</v>
      </c>
      <c r="CI621" s="123" t="e">
        <f t="shared" si="1881"/>
        <v>#DIV/0!</v>
      </c>
      <c r="CJ621" s="129">
        <f t="shared" ref="CJ621" si="1936">AB621/AB622</f>
        <v>0</v>
      </c>
      <c r="CK621" s="130">
        <f t="shared" ref="CK621" si="1937">AC621/AC622</f>
        <v>0</v>
      </c>
    </row>
    <row r="622" spans="1:89" ht="14.4" thickTop="1" thickBot="1" x14ac:dyDescent="0.3">
      <c r="A622" s="251" t="s">
        <v>13</v>
      </c>
      <c r="B622" s="14">
        <f t="shared" ref="B622:AA622" si="1938">SUM(B599:B621)</f>
        <v>27363</v>
      </c>
      <c r="C622" s="1">
        <f t="shared" si="1938"/>
        <v>26750</v>
      </c>
      <c r="D622" s="14">
        <f t="shared" si="1938"/>
        <v>10963</v>
      </c>
      <c r="E622" s="1">
        <f t="shared" si="1938"/>
        <v>10090</v>
      </c>
      <c r="F622" s="14">
        <f t="shared" si="1938"/>
        <v>17253</v>
      </c>
      <c r="G622" s="1">
        <f t="shared" si="1938"/>
        <v>17212</v>
      </c>
      <c r="H622" s="14">
        <f t="shared" si="1938"/>
        <v>35555</v>
      </c>
      <c r="I622" s="1">
        <f t="shared" si="1938"/>
        <v>36247</v>
      </c>
      <c r="J622" s="14">
        <f t="shared" si="1938"/>
        <v>4074</v>
      </c>
      <c r="K622" s="1">
        <f t="shared" si="1938"/>
        <v>4209</v>
      </c>
      <c r="L622" s="14">
        <f t="shared" si="1938"/>
        <v>13171</v>
      </c>
      <c r="M622" s="1">
        <f t="shared" si="1938"/>
        <v>15531</v>
      </c>
      <c r="N622" s="14">
        <f t="shared" si="1938"/>
        <v>30299</v>
      </c>
      <c r="O622" s="1">
        <f t="shared" si="1938"/>
        <v>29489</v>
      </c>
      <c r="P622" s="14">
        <f t="shared" si="1938"/>
        <v>16192</v>
      </c>
      <c r="Q622" s="1">
        <f t="shared" si="1938"/>
        <v>14559</v>
      </c>
      <c r="R622" s="14">
        <f t="shared" si="1938"/>
        <v>24357</v>
      </c>
      <c r="S622" s="1">
        <f t="shared" si="1938"/>
        <v>22727</v>
      </c>
      <c r="T622" s="14">
        <f t="shared" si="1938"/>
        <v>2922</v>
      </c>
      <c r="U622" s="1">
        <f t="shared" si="1938"/>
        <v>3413</v>
      </c>
      <c r="V622" s="14">
        <f t="shared" si="1938"/>
        <v>17974</v>
      </c>
      <c r="W622" s="1">
        <f t="shared" si="1938"/>
        <v>23021</v>
      </c>
      <c r="X622" s="14">
        <f t="shared" si="1938"/>
        <v>12344</v>
      </c>
      <c r="Y622" s="1">
        <f t="shared" si="1938"/>
        <v>6549</v>
      </c>
      <c r="Z622" s="14">
        <f t="shared" si="1938"/>
        <v>42700</v>
      </c>
      <c r="AA622" s="1">
        <f t="shared" si="1938"/>
        <v>44328</v>
      </c>
      <c r="AB622" s="166">
        <f t="shared" ref="AB622:AC622" si="1939">SUM(AB598:AB621)</f>
        <v>255167</v>
      </c>
      <c r="AC622" s="167">
        <f t="shared" si="1939"/>
        <v>254125</v>
      </c>
      <c r="BI622" s="251" t="s">
        <v>13</v>
      </c>
      <c r="BJ622" s="147" t="e">
        <f>SUM(BJ598:BJ621)</f>
        <v>#DIV/0!</v>
      </c>
      <c r="BK622" s="148" t="e">
        <f t="shared" ref="BK622:CK622" si="1940">SUM(BK598:BK621)</f>
        <v>#DIV/0!</v>
      </c>
      <c r="BL622" s="147" t="e">
        <f t="shared" si="1940"/>
        <v>#DIV/0!</v>
      </c>
      <c r="BM622" s="148" t="e">
        <f t="shared" si="1940"/>
        <v>#DIV/0!</v>
      </c>
      <c r="BN622" s="147" t="e">
        <f t="shared" si="1940"/>
        <v>#DIV/0!</v>
      </c>
      <c r="BO622" s="148" t="e">
        <f t="shared" si="1940"/>
        <v>#DIV/0!</v>
      </c>
      <c r="BP622" s="147" t="e">
        <f t="shared" si="1940"/>
        <v>#DIV/0!</v>
      </c>
      <c r="BQ622" s="148" t="e">
        <f t="shared" si="1940"/>
        <v>#DIV/0!</v>
      </c>
      <c r="BR622" s="147" t="e">
        <f t="shared" si="1940"/>
        <v>#DIV/0!</v>
      </c>
      <c r="BS622" s="148" t="e">
        <f t="shared" si="1940"/>
        <v>#DIV/0!</v>
      </c>
      <c r="BT622" s="147" t="e">
        <f t="shared" si="1940"/>
        <v>#DIV/0!</v>
      </c>
      <c r="BU622" s="148" t="e">
        <f t="shared" si="1940"/>
        <v>#DIV/0!</v>
      </c>
      <c r="BV622" s="147" t="e">
        <f t="shared" si="1940"/>
        <v>#DIV/0!</v>
      </c>
      <c r="BW622" s="148" t="e">
        <f t="shared" si="1940"/>
        <v>#DIV/0!</v>
      </c>
      <c r="BX622" s="147" t="e">
        <f t="shared" si="1940"/>
        <v>#DIV/0!</v>
      </c>
      <c r="BY622" s="148" t="e">
        <f t="shared" si="1940"/>
        <v>#DIV/0!</v>
      </c>
      <c r="BZ622" s="147" t="e">
        <f t="shared" si="1940"/>
        <v>#DIV/0!</v>
      </c>
      <c r="CA622" s="148" t="e">
        <f t="shared" si="1940"/>
        <v>#DIV/0!</v>
      </c>
      <c r="CB622" s="147" t="e">
        <f t="shared" si="1940"/>
        <v>#DIV/0!</v>
      </c>
      <c r="CC622" s="148" t="e">
        <f t="shared" si="1940"/>
        <v>#DIV/0!</v>
      </c>
      <c r="CD622" s="147" t="e">
        <f t="shared" si="1940"/>
        <v>#DIV/0!</v>
      </c>
      <c r="CE622" s="148" t="e">
        <f t="shared" si="1940"/>
        <v>#DIV/0!</v>
      </c>
      <c r="CF622" s="147" t="e">
        <f t="shared" si="1940"/>
        <v>#DIV/0!</v>
      </c>
      <c r="CG622" s="148" t="e">
        <f t="shared" si="1940"/>
        <v>#DIV/0!</v>
      </c>
      <c r="CH622" s="147" t="e">
        <f t="shared" si="1940"/>
        <v>#DIV/0!</v>
      </c>
      <c r="CI622" s="148" t="e">
        <f t="shared" si="1940"/>
        <v>#DIV/0!</v>
      </c>
      <c r="CJ622" s="147">
        <f t="shared" si="1940"/>
        <v>1</v>
      </c>
      <c r="CK622" s="148">
        <f t="shared" si="1940"/>
        <v>0.99999999999999978</v>
      </c>
    </row>
    <row r="623" spans="1:89" ht="13.8" thickTop="1" x14ac:dyDescent="0.25">
      <c r="A623" s="178"/>
    </row>
    <row r="625" spans="1:89" x14ac:dyDescent="0.25">
      <c r="A625" s="305">
        <f>+A594+1</f>
        <v>45159</v>
      </c>
      <c r="B625" s="305"/>
      <c r="C625" s="305"/>
      <c r="D625" s="305"/>
      <c r="BI625" s="304">
        <f>+BI563+2</f>
        <v>45159</v>
      </c>
      <c r="BJ625" s="304"/>
      <c r="BK625" s="304"/>
      <c r="BL625" s="304"/>
    </row>
    <row r="626" spans="1:89" ht="13.8" thickBot="1" x14ac:dyDescent="0.3">
      <c r="AE626" t="s">
        <v>84</v>
      </c>
    </row>
    <row r="627" spans="1:89" ht="14.4" thickTop="1" thickBot="1" x14ac:dyDescent="0.3">
      <c r="A627" s="296" t="s">
        <v>0</v>
      </c>
      <c r="B627" s="298" t="s">
        <v>1</v>
      </c>
      <c r="C627" s="299"/>
      <c r="D627" s="298" t="s">
        <v>2</v>
      </c>
      <c r="E627" s="299"/>
      <c r="F627" s="298" t="s">
        <v>3</v>
      </c>
      <c r="G627" s="299"/>
      <c r="H627" s="298" t="s">
        <v>4</v>
      </c>
      <c r="I627" s="299"/>
      <c r="J627" s="298" t="s">
        <v>5</v>
      </c>
      <c r="K627" s="299"/>
      <c r="L627" s="298" t="s">
        <v>6</v>
      </c>
      <c r="M627" s="299"/>
      <c r="N627" s="298" t="s">
        <v>7</v>
      </c>
      <c r="O627" s="299"/>
      <c r="P627" s="298" t="s">
        <v>8</v>
      </c>
      <c r="Q627" s="299"/>
      <c r="R627" s="298" t="s">
        <v>9</v>
      </c>
      <c r="S627" s="299"/>
      <c r="T627" s="298" t="s">
        <v>10</v>
      </c>
      <c r="U627" s="299"/>
      <c r="V627" s="298" t="s">
        <v>11</v>
      </c>
      <c r="W627" s="299"/>
      <c r="X627" s="298" t="s">
        <v>12</v>
      </c>
      <c r="Y627" s="299"/>
      <c r="Z627" s="300" t="s">
        <v>40</v>
      </c>
      <c r="AA627" s="301"/>
      <c r="AB627" s="302" t="s">
        <v>41</v>
      </c>
      <c r="AC627" s="303"/>
      <c r="AE627" s="296" t="s">
        <v>0</v>
      </c>
      <c r="AF627" s="298" t="s">
        <v>1</v>
      </c>
      <c r="AG627" s="299"/>
      <c r="AH627" s="298" t="s">
        <v>2</v>
      </c>
      <c r="AI627" s="299"/>
      <c r="AJ627" s="298" t="s">
        <v>3</v>
      </c>
      <c r="AK627" s="299"/>
      <c r="AL627" s="298" t="s">
        <v>4</v>
      </c>
      <c r="AM627" s="299"/>
      <c r="AN627" s="298" t="s">
        <v>5</v>
      </c>
      <c r="AO627" s="299"/>
      <c r="AP627" s="298" t="s">
        <v>6</v>
      </c>
      <c r="AQ627" s="299"/>
      <c r="AR627" s="298" t="s">
        <v>7</v>
      </c>
      <c r="AS627" s="299"/>
      <c r="AT627" s="298" t="s">
        <v>8</v>
      </c>
      <c r="AU627" s="299"/>
      <c r="AV627" s="298" t="s">
        <v>9</v>
      </c>
      <c r="AW627" s="299"/>
      <c r="AX627" s="298" t="s">
        <v>10</v>
      </c>
      <c r="AY627" s="299"/>
      <c r="AZ627" s="298" t="s">
        <v>11</v>
      </c>
      <c r="BA627" s="299"/>
      <c r="BB627" s="298" t="s">
        <v>12</v>
      </c>
      <c r="BC627" s="299"/>
      <c r="BD627" s="300" t="s">
        <v>40</v>
      </c>
      <c r="BE627" s="301"/>
      <c r="BF627" s="302" t="s">
        <v>41</v>
      </c>
      <c r="BG627" s="303"/>
      <c r="BI627" s="296" t="s">
        <v>0</v>
      </c>
      <c r="BJ627" s="298" t="s">
        <v>1</v>
      </c>
      <c r="BK627" s="299"/>
      <c r="BL627" s="298" t="s">
        <v>2</v>
      </c>
      <c r="BM627" s="299"/>
      <c r="BN627" s="298" t="s">
        <v>3</v>
      </c>
      <c r="BO627" s="299"/>
      <c r="BP627" s="298" t="s">
        <v>4</v>
      </c>
      <c r="BQ627" s="299"/>
      <c r="BR627" s="298" t="s">
        <v>5</v>
      </c>
      <c r="BS627" s="299"/>
      <c r="BT627" s="298" t="s">
        <v>6</v>
      </c>
      <c r="BU627" s="299"/>
      <c r="BV627" s="298" t="s">
        <v>7</v>
      </c>
      <c r="BW627" s="299"/>
      <c r="BX627" s="298" t="s">
        <v>8</v>
      </c>
      <c r="BY627" s="299"/>
      <c r="BZ627" s="298" t="s">
        <v>9</v>
      </c>
      <c r="CA627" s="299"/>
      <c r="CB627" s="298" t="s">
        <v>10</v>
      </c>
      <c r="CC627" s="299"/>
      <c r="CD627" s="298" t="s">
        <v>11</v>
      </c>
      <c r="CE627" s="299"/>
      <c r="CF627" s="298" t="s">
        <v>12</v>
      </c>
      <c r="CG627" s="299"/>
      <c r="CH627" s="300" t="s">
        <v>40</v>
      </c>
      <c r="CI627" s="301"/>
      <c r="CJ627" s="298" t="s">
        <v>41</v>
      </c>
      <c r="CK627" s="299"/>
    </row>
    <row r="628" spans="1:89" ht="15" thickTop="1" thickBot="1" x14ac:dyDescent="0.35">
      <c r="A628" s="297"/>
      <c r="B628" s="111" t="s">
        <v>14</v>
      </c>
      <c r="C628" s="112" t="s">
        <v>15</v>
      </c>
      <c r="D628" s="113" t="s">
        <v>14</v>
      </c>
      <c r="E628" s="114" t="s">
        <v>15</v>
      </c>
      <c r="F628" s="111" t="s">
        <v>14</v>
      </c>
      <c r="G628" s="112" t="s">
        <v>15</v>
      </c>
      <c r="H628" s="113" t="s">
        <v>14</v>
      </c>
      <c r="I628" s="114" t="s">
        <v>15</v>
      </c>
      <c r="J628" s="111" t="s">
        <v>14</v>
      </c>
      <c r="K628" s="112" t="s">
        <v>15</v>
      </c>
      <c r="L628" s="113" t="s">
        <v>14</v>
      </c>
      <c r="M628" s="111" t="s">
        <v>15</v>
      </c>
      <c r="N628" s="115" t="s">
        <v>14</v>
      </c>
      <c r="O628" s="116" t="s">
        <v>15</v>
      </c>
      <c r="P628" s="111" t="s">
        <v>14</v>
      </c>
      <c r="Q628" s="112" t="s">
        <v>15</v>
      </c>
      <c r="R628" s="113" t="s">
        <v>14</v>
      </c>
      <c r="S628" s="114" t="s">
        <v>15</v>
      </c>
      <c r="T628" s="111" t="s">
        <v>14</v>
      </c>
      <c r="U628" s="112" t="s">
        <v>15</v>
      </c>
      <c r="V628" s="113" t="s">
        <v>14</v>
      </c>
      <c r="W628" s="114" t="s">
        <v>15</v>
      </c>
      <c r="X628" s="111" t="s">
        <v>14</v>
      </c>
      <c r="Y628" s="112" t="s">
        <v>15</v>
      </c>
      <c r="Z628" s="26" t="s">
        <v>14</v>
      </c>
      <c r="AA628" s="117" t="s">
        <v>15</v>
      </c>
      <c r="AB628" s="168" t="s">
        <v>14</v>
      </c>
      <c r="AC628" s="169" t="s">
        <v>15</v>
      </c>
      <c r="AE628" s="297"/>
      <c r="AF628" s="111" t="s">
        <v>14</v>
      </c>
      <c r="AG628" s="112" t="s">
        <v>15</v>
      </c>
      <c r="AH628" s="113" t="s">
        <v>14</v>
      </c>
      <c r="AI628" s="114" t="s">
        <v>15</v>
      </c>
      <c r="AJ628" s="111" t="s">
        <v>14</v>
      </c>
      <c r="AK628" s="112" t="s">
        <v>15</v>
      </c>
      <c r="AL628" s="113" t="s">
        <v>14</v>
      </c>
      <c r="AM628" s="114" t="s">
        <v>15</v>
      </c>
      <c r="AN628" s="111" t="s">
        <v>14</v>
      </c>
      <c r="AO628" s="112" t="s">
        <v>15</v>
      </c>
      <c r="AP628" s="113" t="s">
        <v>14</v>
      </c>
      <c r="AQ628" s="111" t="s">
        <v>15</v>
      </c>
      <c r="AR628" s="115" t="s">
        <v>14</v>
      </c>
      <c r="AS628" s="116" t="s">
        <v>15</v>
      </c>
      <c r="AT628" s="111" t="s">
        <v>14</v>
      </c>
      <c r="AU628" s="112" t="s">
        <v>15</v>
      </c>
      <c r="AV628" s="113" t="s">
        <v>14</v>
      </c>
      <c r="AW628" s="114" t="s">
        <v>15</v>
      </c>
      <c r="AX628" s="111" t="s">
        <v>14</v>
      </c>
      <c r="AY628" s="112" t="s">
        <v>15</v>
      </c>
      <c r="AZ628" s="113" t="s">
        <v>14</v>
      </c>
      <c r="BA628" s="114" t="s">
        <v>15</v>
      </c>
      <c r="BB628" s="111" t="s">
        <v>14</v>
      </c>
      <c r="BC628" s="112" t="s">
        <v>15</v>
      </c>
      <c r="BD628" s="26" t="s">
        <v>14</v>
      </c>
      <c r="BE628" s="117" t="s">
        <v>15</v>
      </c>
      <c r="BF628" s="168" t="s">
        <v>14</v>
      </c>
      <c r="BG628" s="169" t="s">
        <v>15</v>
      </c>
      <c r="BI628" s="297"/>
      <c r="BJ628" s="111" t="s">
        <v>14</v>
      </c>
      <c r="BK628" s="112" t="s">
        <v>15</v>
      </c>
      <c r="BL628" s="113" t="s">
        <v>14</v>
      </c>
      <c r="BM628" s="114" t="s">
        <v>15</v>
      </c>
      <c r="BN628" s="111" t="s">
        <v>14</v>
      </c>
      <c r="BO628" s="112" t="s">
        <v>15</v>
      </c>
      <c r="BP628" s="113" t="s">
        <v>14</v>
      </c>
      <c r="BQ628" s="114" t="s">
        <v>15</v>
      </c>
      <c r="BR628" s="111" t="s">
        <v>14</v>
      </c>
      <c r="BS628" s="112" t="s">
        <v>15</v>
      </c>
      <c r="BT628" s="113" t="s">
        <v>14</v>
      </c>
      <c r="BU628" s="111" t="s">
        <v>15</v>
      </c>
      <c r="BV628" s="115" t="s">
        <v>14</v>
      </c>
      <c r="BW628" s="116" t="s">
        <v>15</v>
      </c>
      <c r="BX628" s="111" t="s">
        <v>14</v>
      </c>
      <c r="BY628" s="112" t="s">
        <v>15</v>
      </c>
      <c r="BZ628" s="113" t="s">
        <v>14</v>
      </c>
      <c r="CA628" s="114" t="s">
        <v>15</v>
      </c>
      <c r="CB628" s="111" t="s">
        <v>14</v>
      </c>
      <c r="CC628" s="112" t="s">
        <v>15</v>
      </c>
      <c r="CD628" s="113" t="s">
        <v>14</v>
      </c>
      <c r="CE628" s="114" t="s">
        <v>15</v>
      </c>
      <c r="CF628" s="111" t="s">
        <v>14</v>
      </c>
      <c r="CG628" s="112" t="s">
        <v>15</v>
      </c>
      <c r="CH628" s="26" t="s">
        <v>14</v>
      </c>
      <c r="CI628" s="117" t="s">
        <v>15</v>
      </c>
      <c r="CJ628" s="115" t="s">
        <v>14</v>
      </c>
      <c r="CK628" s="116" t="s">
        <v>15</v>
      </c>
    </row>
    <row r="629" spans="1:89" ht="13.8" thickTop="1" x14ac:dyDescent="0.25">
      <c r="A629" s="119" t="s">
        <v>16</v>
      </c>
      <c r="B629" s="120"/>
      <c r="C629" s="177"/>
      <c r="D629" s="121"/>
      <c r="E629" s="172"/>
      <c r="F629" s="120"/>
      <c r="G629" s="122"/>
      <c r="H629" s="121"/>
      <c r="I629" s="172"/>
      <c r="J629" s="120"/>
      <c r="K629" s="122"/>
      <c r="L629" s="121"/>
      <c r="M629" s="120"/>
      <c r="N629" s="171"/>
      <c r="O629" s="173"/>
      <c r="P629" s="120"/>
      <c r="Q629" s="122"/>
      <c r="R629" s="121"/>
      <c r="S629" s="172"/>
      <c r="T629" s="120"/>
      <c r="U629" s="122"/>
      <c r="V629" s="121"/>
      <c r="W629" s="172"/>
      <c r="X629" s="120"/>
      <c r="Y629" s="122"/>
      <c r="Z629" s="21"/>
      <c r="AA629" s="176"/>
      <c r="AB629" s="162">
        <f t="shared" ref="AB629:AB652" si="1941">B629+D629+F629+H629+J629+L629+N629+P629+R629+T629+V629+X629+Z629</f>
        <v>0</v>
      </c>
      <c r="AC629" s="163">
        <f>C629+E629+G629+I629+K629+M629+O629+Q629+S629+U629+W629+Y629+AA629</f>
        <v>0</v>
      </c>
      <c r="AE629" s="254" t="str">
        <f>$AE$9</f>
        <v>07:00 - 07:59</v>
      </c>
      <c r="AF629" s="120">
        <f t="shared" ref="AF629:AO631" si="1942">SUMIF($A$9:$A$32,$AE629,B$629:B$652)</f>
        <v>1442</v>
      </c>
      <c r="AG629" s="177">
        <f t="shared" si="1942"/>
        <v>1019</v>
      </c>
      <c r="AH629" s="121">
        <f t="shared" si="1942"/>
        <v>654</v>
      </c>
      <c r="AI629" s="172">
        <f t="shared" si="1942"/>
        <v>593</v>
      </c>
      <c r="AJ629" s="120">
        <f t="shared" si="1942"/>
        <v>1538</v>
      </c>
      <c r="AK629" s="122">
        <f t="shared" si="1942"/>
        <v>941</v>
      </c>
      <c r="AL629" s="121">
        <f t="shared" si="1942"/>
        <v>1741</v>
      </c>
      <c r="AM629" s="172">
        <f t="shared" si="1942"/>
        <v>1745</v>
      </c>
      <c r="AN629" s="120">
        <f t="shared" si="1942"/>
        <v>113</v>
      </c>
      <c r="AO629" s="122">
        <f t="shared" si="1942"/>
        <v>439</v>
      </c>
      <c r="AP629" s="121">
        <f t="shared" ref="AP629:AY631" si="1943">SUMIF($A$9:$A$32,$AE629,L$629:L$652)</f>
        <v>412</v>
      </c>
      <c r="AQ629" s="120">
        <f t="shared" si="1943"/>
        <v>1305</v>
      </c>
      <c r="AR629" s="171">
        <f t="shared" si="1943"/>
        <v>1447</v>
      </c>
      <c r="AS629" s="173">
        <f t="shared" si="1943"/>
        <v>1909</v>
      </c>
      <c r="AT629" s="120">
        <f t="shared" si="1943"/>
        <v>747</v>
      </c>
      <c r="AU629" s="122">
        <f t="shared" si="1943"/>
        <v>842</v>
      </c>
      <c r="AV629" s="121">
        <f t="shared" si="1943"/>
        <v>1319</v>
      </c>
      <c r="AW629" s="172">
        <f t="shared" si="1943"/>
        <v>1168</v>
      </c>
      <c r="AX629" s="120">
        <f t="shared" si="1943"/>
        <v>251</v>
      </c>
      <c r="AY629" s="122">
        <f t="shared" si="1943"/>
        <v>475</v>
      </c>
      <c r="AZ629" s="121">
        <f t="shared" ref="AZ629:BE631" si="1944">SUMIF($A$9:$A$32,$AE629,V$629:V$652)</f>
        <v>626</v>
      </c>
      <c r="BA629" s="172">
        <f t="shared" si="1944"/>
        <v>1412</v>
      </c>
      <c r="BB629" s="120">
        <f t="shared" si="1944"/>
        <v>878</v>
      </c>
      <c r="BC629" s="122">
        <f t="shared" si="1944"/>
        <v>663</v>
      </c>
      <c r="BD629" s="21">
        <f t="shared" si="1944"/>
        <v>2233</v>
      </c>
      <c r="BE629" s="176">
        <f t="shared" si="1944"/>
        <v>2123</v>
      </c>
      <c r="BF629" s="162">
        <f>AF629+AH629+AJ629+AL629+AN629+AP629+AR629+AT629+AV629+AX629+AZ629+BB629+BD629</f>
        <v>13401</v>
      </c>
      <c r="BG629" s="163">
        <f>AG629+AI629+AK629+AM629+AO629+AQ629+AS629+AU629+AW629+AY629+BA629+BC629+BE629</f>
        <v>14634</v>
      </c>
      <c r="BI629" s="119" t="s">
        <v>16</v>
      </c>
      <c r="BJ629" s="290" t="e">
        <f>B629/$AB629</f>
        <v>#DIV/0!</v>
      </c>
      <c r="BK629" s="124" t="e">
        <f>C629/$AC629</f>
        <v>#DIV/0!</v>
      </c>
      <c r="BL629" s="125" t="e">
        <f t="shared" ref="BL629:BL652" si="1945">D629/$AB629</f>
        <v>#DIV/0!</v>
      </c>
      <c r="BM629" s="126" t="e">
        <f t="shared" ref="BM629:BM652" si="1946">E629/$AC629</f>
        <v>#DIV/0!</v>
      </c>
      <c r="BN629" s="123" t="e">
        <f t="shared" ref="BN629:BN652" si="1947">F629/$AB629</f>
        <v>#DIV/0!</v>
      </c>
      <c r="BO629" s="124" t="e">
        <f t="shared" ref="BO629:BO652" si="1948">G629/$AC629</f>
        <v>#DIV/0!</v>
      </c>
      <c r="BP629" s="125" t="e">
        <f t="shared" ref="BP629:BP652" si="1949">H629/$AB629</f>
        <v>#DIV/0!</v>
      </c>
      <c r="BQ629" s="126" t="e">
        <f t="shared" ref="BQ629:BQ652" si="1950">I629/$AC629</f>
        <v>#DIV/0!</v>
      </c>
      <c r="BR629" s="123" t="e">
        <f t="shared" ref="BR629:BR652" si="1951">J629/$AB629</f>
        <v>#DIV/0!</v>
      </c>
      <c r="BS629" s="124" t="e">
        <f t="shared" ref="BS629:BS652" si="1952">K629/$AC629</f>
        <v>#DIV/0!</v>
      </c>
      <c r="BT629" s="125" t="e">
        <f t="shared" ref="BT629:BT652" si="1953">L629/$AB629</f>
        <v>#DIV/0!</v>
      </c>
      <c r="BU629" s="123" t="e">
        <f t="shared" ref="BU629:BU652" si="1954">M629/$AC629</f>
        <v>#DIV/0!</v>
      </c>
      <c r="BV629" s="127" t="e">
        <f t="shared" ref="BV629:BV652" si="1955">N629/$AB629</f>
        <v>#DIV/0!</v>
      </c>
      <c r="BW629" s="128" t="e">
        <f t="shared" ref="BW629:BW652" si="1956">O629/$AC629</f>
        <v>#DIV/0!</v>
      </c>
      <c r="BX629" s="123" t="e">
        <f t="shared" ref="BX629:BX652" si="1957">P629/$AB629</f>
        <v>#DIV/0!</v>
      </c>
      <c r="BY629" s="124" t="e">
        <f t="shared" ref="BY629:BY652" si="1958">Q629/$AC629</f>
        <v>#DIV/0!</v>
      </c>
      <c r="BZ629" s="125" t="e">
        <f t="shared" ref="BZ629:BZ652" si="1959">R629/$AB629</f>
        <v>#DIV/0!</v>
      </c>
      <c r="CA629" s="126" t="e">
        <f t="shared" ref="CA629:CA652" si="1960">S629/$AC629</f>
        <v>#DIV/0!</v>
      </c>
      <c r="CB629" s="123" t="e">
        <f t="shared" ref="CB629:CB652" si="1961">T629/$AB629</f>
        <v>#DIV/0!</v>
      </c>
      <c r="CC629" s="124" t="e">
        <f t="shared" ref="CC629:CC652" si="1962">U629/$AC629</f>
        <v>#DIV/0!</v>
      </c>
      <c r="CD629" s="125" t="e">
        <f t="shared" ref="CD629:CD652" si="1963">V629/$AB629</f>
        <v>#DIV/0!</v>
      </c>
      <c r="CE629" s="126" t="e">
        <f t="shared" ref="CE629:CE652" si="1964">W629/$AC629</f>
        <v>#DIV/0!</v>
      </c>
      <c r="CF629" s="123" t="e">
        <f t="shared" ref="CF629:CF652" si="1965">X629/$AB629</f>
        <v>#DIV/0!</v>
      </c>
      <c r="CG629" s="124" t="e">
        <f t="shared" ref="CG629:CG652" si="1966">Y629/$AC629</f>
        <v>#DIV/0!</v>
      </c>
      <c r="CH629" s="123" t="e">
        <f t="shared" ref="CH629:CH652" si="1967">Z629/$AB629</f>
        <v>#DIV/0!</v>
      </c>
      <c r="CI629" s="124" t="e">
        <f t="shared" ref="CI629:CI652" si="1968">AA629/$AC629</f>
        <v>#DIV/0!</v>
      </c>
      <c r="CJ629" s="129">
        <f t="shared" ref="CJ629" si="1969">AB629/AB653</f>
        <v>0</v>
      </c>
      <c r="CK629" s="130">
        <f t="shared" ref="CK629" si="1970">AC629/AC653</f>
        <v>0</v>
      </c>
    </row>
    <row r="630" spans="1:89" x14ac:dyDescent="0.25">
      <c r="A630" s="131" t="s">
        <v>17</v>
      </c>
      <c r="B630" s="180">
        <v>330</v>
      </c>
      <c r="C630" s="181">
        <v>0</v>
      </c>
      <c r="D630" s="182">
        <v>282</v>
      </c>
      <c r="E630" s="183">
        <v>0</v>
      </c>
      <c r="F630" s="180">
        <v>668</v>
      </c>
      <c r="G630" s="184">
        <v>8</v>
      </c>
      <c r="H630" s="182">
        <v>454</v>
      </c>
      <c r="I630" s="183">
        <v>28</v>
      </c>
      <c r="J630" s="180">
        <v>17</v>
      </c>
      <c r="K630" s="184">
        <v>33</v>
      </c>
      <c r="L630" s="182">
        <v>22</v>
      </c>
      <c r="M630" s="180">
        <v>90</v>
      </c>
      <c r="N630" s="185">
        <v>185</v>
      </c>
      <c r="O630" s="186">
        <v>130</v>
      </c>
      <c r="P630" s="180">
        <v>58</v>
      </c>
      <c r="Q630" s="184">
        <v>81</v>
      </c>
      <c r="R630" s="182">
        <v>32</v>
      </c>
      <c r="S630" s="183">
        <v>100</v>
      </c>
      <c r="T630" s="180">
        <v>0</v>
      </c>
      <c r="U630" s="184">
        <v>1</v>
      </c>
      <c r="V630" s="182">
        <v>6</v>
      </c>
      <c r="W630" s="183">
        <v>0</v>
      </c>
      <c r="X630" s="180">
        <v>3</v>
      </c>
      <c r="Y630" s="184">
        <v>0</v>
      </c>
      <c r="Z630" s="182">
        <v>0</v>
      </c>
      <c r="AA630" s="180">
        <v>0</v>
      </c>
      <c r="AB630" s="162">
        <v>2057</v>
      </c>
      <c r="AC630" s="165">
        <f t="shared" ref="AC630:AC652" si="1971">SUM(C630,E630,G630,I630,K630,M630,O630,Q630,S630,U630,W630,Y630,AA630)</f>
        <v>471</v>
      </c>
      <c r="AE630" s="256" t="str">
        <f>$AE$10</f>
        <v>08:00 - 08:59</v>
      </c>
      <c r="AF630" s="120">
        <f t="shared" si="1942"/>
        <v>1625</v>
      </c>
      <c r="AG630" s="181">
        <f t="shared" si="1942"/>
        <v>854</v>
      </c>
      <c r="AH630" s="182">
        <f t="shared" si="1942"/>
        <v>714</v>
      </c>
      <c r="AI630" s="183">
        <f t="shared" si="1942"/>
        <v>474</v>
      </c>
      <c r="AJ630" s="180">
        <f t="shared" si="1942"/>
        <v>1317</v>
      </c>
      <c r="AK630" s="184">
        <f t="shared" si="1942"/>
        <v>657</v>
      </c>
      <c r="AL630" s="182">
        <f t="shared" si="1942"/>
        <v>1850</v>
      </c>
      <c r="AM630" s="183">
        <f t="shared" si="1942"/>
        <v>1562</v>
      </c>
      <c r="AN630" s="180">
        <f t="shared" si="1942"/>
        <v>128</v>
      </c>
      <c r="AO630" s="184">
        <f t="shared" si="1942"/>
        <v>376</v>
      </c>
      <c r="AP630" s="182">
        <f t="shared" si="1943"/>
        <v>394</v>
      </c>
      <c r="AQ630" s="180">
        <f t="shared" si="1943"/>
        <v>1251</v>
      </c>
      <c r="AR630" s="185">
        <f t="shared" si="1943"/>
        <v>1244</v>
      </c>
      <c r="AS630" s="186">
        <f t="shared" si="1943"/>
        <v>1896</v>
      </c>
      <c r="AT630" s="180">
        <f t="shared" si="1943"/>
        <v>782</v>
      </c>
      <c r="AU630" s="184">
        <f t="shared" si="1943"/>
        <v>599</v>
      </c>
      <c r="AV630" s="182">
        <f t="shared" si="1943"/>
        <v>1357</v>
      </c>
      <c r="AW630" s="183">
        <f t="shared" si="1943"/>
        <v>971</v>
      </c>
      <c r="AX630" s="180">
        <f t="shared" si="1943"/>
        <v>155</v>
      </c>
      <c r="AY630" s="184">
        <f t="shared" si="1943"/>
        <v>307</v>
      </c>
      <c r="AZ630" s="182">
        <f t="shared" si="1944"/>
        <v>501</v>
      </c>
      <c r="BA630" s="183">
        <f t="shared" si="1944"/>
        <v>1577</v>
      </c>
      <c r="BB630" s="180">
        <f t="shared" si="1944"/>
        <v>773</v>
      </c>
      <c r="BC630" s="184">
        <f t="shared" si="1944"/>
        <v>615</v>
      </c>
      <c r="BD630" s="182">
        <f t="shared" si="1944"/>
        <v>2301</v>
      </c>
      <c r="BE630" s="180">
        <f t="shared" si="1944"/>
        <v>1756</v>
      </c>
      <c r="BF630" s="164">
        <f>SUM(AF630,AH630,AJ630,AL630,AN630,AP630,AR630,AT630,AV630,AX630,AZ630,BB630,BD630)</f>
        <v>13141</v>
      </c>
      <c r="BG630" s="165">
        <f>SUM(AG630,AI630,AK630,AM630,AO630,AQ630,AS630,AU630,AW630,AY630,BA630,BC630,BE630)</f>
        <v>12895</v>
      </c>
      <c r="BI630" s="131" t="s">
        <v>17</v>
      </c>
      <c r="BJ630" s="123">
        <f t="shared" ref="BJ630:BJ652" si="1972">B630/$AB630</f>
        <v>0.16042780748663102</v>
      </c>
      <c r="BK630" s="124">
        <f t="shared" ref="BK630:BK652" si="1973">C630/$AC630</f>
        <v>0</v>
      </c>
      <c r="BL630" s="125">
        <f t="shared" si="1945"/>
        <v>0.13709285367039378</v>
      </c>
      <c r="BM630" s="126">
        <f t="shared" si="1946"/>
        <v>0</v>
      </c>
      <c r="BN630" s="123">
        <f t="shared" si="1947"/>
        <v>0.3247447739426349</v>
      </c>
      <c r="BO630" s="124">
        <f t="shared" si="1948"/>
        <v>1.6985138004246284E-2</v>
      </c>
      <c r="BP630" s="125">
        <f t="shared" si="1949"/>
        <v>0.22070977151191054</v>
      </c>
      <c r="BQ630" s="126">
        <f t="shared" si="1950"/>
        <v>5.9447983014861996E-2</v>
      </c>
      <c r="BR630" s="123">
        <f t="shared" si="1951"/>
        <v>8.2644628099173556E-3</v>
      </c>
      <c r="BS630" s="124">
        <f t="shared" si="1952"/>
        <v>7.0063694267515922E-2</v>
      </c>
      <c r="BT630" s="125">
        <f t="shared" si="1953"/>
        <v>1.06951871657754E-2</v>
      </c>
      <c r="BU630" s="123">
        <f t="shared" si="1954"/>
        <v>0.19108280254777071</v>
      </c>
      <c r="BV630" s="127">
        <f t="shared" si="1955"/>
        <v>8.9936801166747696E-2</v>
      </c>
      <c r="BW630" s="128">
        <f t="shared" si="1956"/>
        <v>0.27600849256900212</v>
      </c>
      <c r="BX630" s="123">
        <f t="shared" si="1957"/>
        <v>2.8196402527953329E-2</v>
      </c>
      <c r="BY630" s="124">
        <f t="shared" si="1958"/>
        <v>0.17197452229299362</v>
      </c>
      <c r="BZ630" s="125">
        <f t="shared" si="1959"/>
        <v>1.5556635877491492E-2</v>
      </c>
      <c r="CA630" s="126">
        <f t="shared" si="1960"/>
        <v>0.21231422505307856</v>
      </c>
      <c r="CB630" s="123">
        <f t="shared" si="1961"/>
        <v>0</v>
      </c>
      <c r="CC630" s="124">
        <f t="shared" si="1962"/>
        <v>2.1231422505307855E-3</v>
      </c>
      <c r="CD630" s="125">
        <f t="shared" si="1963"/>
        <v>2.9168692270296549E-3</v>
      </c>
      <c r="CE630" s="126">
        <f t="shared" si="1964"/>
        <v>0</v>
      </c>
      <c r="CF630" s="123">
        <f t="shared" si="1965"/>
        <v>1.4584346135148275E-3</v>
      </c>
      <c r="CG630" s="124">
        <f t="shared" si="1966"/>
        <v>0</v>
      </c>
      <c r="CH630" s="125">
        <f t="shared" si="1967"/>
        <v>0</v>
      </c>
      <c r="CI630" s="123">
        <f t="shared" si="1968"/>
        <v>0</v>
      </c>
      <c r="CJ630" s="129">
        <f t="shared" ref="CJ630" si="1974">AB630/AB653</f>
        <v>8.0246239310904442E-3</v>
      </c>
      <c r="CK630" s="130">
        <f t="shared" ref="CK630" si="1975">AC630/AC653</f>
        <v>1.8426797493016596E-3</v>
      </c>
    </row>
    <row r="631" spans="1:89" ht="13.8" thickBot="1" x14ac:dyDescent="0.3">
      <c r="A631" s="139" t="s">
        <v>18</v>
      </c>
      <c r="B631" s="187">
        <v>1306</v>
      </c>
      <c r="C631" s="188">
        <v>294</v>
      </c>
      <c r="D631" s="189">
        <v>717</v>
      </c>
      <c r="E631" s="190">
        <v>176</v>
      </c>
      <c r="F631" s="187">
        <v>1959</v>
      </c>
      <c r="G631" s="191">
        <v>292</v>
      </c>
      <c r="H631" s="189">
        <v>1641</v>
      </c>
      <c r="I631" s="190">
        <v>620</v>
      </c>
      <c r="J631" s="187">
        <v>58</v>
      </c>
      <c r="K631" s="191">
        <v>282</v>
      </c>
      <c r="L631" s="189">
        <v>222</v>
      </c>
      <c r="M631" s="187">
        <v>756</v>
      </c>
      <c r="N631" s="192">
        <v>1208</v>
      </c>
      <c r="O631" s="193">
        <v>1323</v>
      </c>
      <c r="P631" s="187">
        <v>429</v>
      </c>
      <c r="Q631" s="191">
        <v>789</v>
      </c>
      <c r="R631" s="189">
        <v>818</v>
      </c>
      <c r="S631" s="190">
        <v>774</v>
      </c>
      <c r="T631" s="187">
        <v>82</v>
      </c>
      <c r="U631" s="191">
        <v>374</v>
      </c>
      <c r="V631" s="189">
        <v>337</v>
      </c>
      <c r="W631" s="190">
        <v>1039</v>
      </c>
      <c r="X631" s="187">
        <v>625</v>
      </c>
      <c r="Y631" s="191">
        <v>561</v>
      </c>
      <c r="Z631" s="189">
        <v>1855</v>
      </c>
      <c r="AA631" s="187">
        <v>1409</v>
      </c>
      <c r="AB631" s="162">
        <v>11257</v>
      </c>
      <c r="AC631" s="165">
        <f t="shared" si="1971"/>
        <v>8689</v>
      </c>
      <c r="AE631" s="254">
        <f>$AE$11</f>
        <v>0</v>
      </c>
      <c r="AF631" s="120">
        <f t="shared" si="1942"/>
        <v>0</v>
      </c>
      <c r="AG631" s="188">
        <f t="shared" si="1942"/>
        <v>0</v>
      </c>
      <c r="AH631" s="189">
        <f t="shared" si="1942"/>
        <v>0</v>
      </c>
      <c r="AI631" s="190">
        <f t="shared" si="1942"/>
        <v>0</v>
      </c>
      <c r="AJ631" s="187">
        <f t="shared" si="1942"/>
        <v>0</v>
      </c>
      <c r="AK631" s="191">
        <f t="shared" si="1942"/>
        <v>0</v>
      </c>
      <c r="AL631" s="189">
        <f t="shared" si="1942"/>
        <v>0</v>
      </c>
      <c r="AM631" s="190">
        <f t="shared" si="1942"/>
        <v>0</v>
      </c>
      <c r="AN631" s="187">
        <f t="shared" si="1942"/>
        <v>0</v>
      </c>
      <c r="AO631" s="191">
        <f t="shared" si="1942"/>
        <v>0</v>
      </c>
      <c r="AP631" s="189">
        <f t="shared" si="1943"/>
        <v>0</v>
      </c>
      <c r="AQ631" s="187">
        <f t="shared" si="1943"/>
        <v>0</v>
      </c>
      <c r="AR631" s="192">
        <f t="shared" si="1943"/>
        <v>0</v>
      </c>
      <c r="AS631" s="193">
        <f t="shared" si="1943"/>
        <v>0</v>
      </c>
      <c r="AT631" s="187">
        <f t="shared" si="1943"/>
        <v>0</v>
      </c>
      <c r="AU631" s="191">
        <f t="shared" si="1943"/>
        <v>0</v>
      </c>
      <c r="AV631" s="189">
        <f t="shared" si="1943"/>
        <v>0</v>
      </c>
      <c r="AW631" s="190">
        <f t="shared" si="1943"/>
        <v>0</v>
      </c>
      <c r="AX631" s="187">
        <f t="shared" si="1943"/>
        <v>0</v>
      </c>
      <c r="AY631" s="191">
        <f t="shared" si="1943"/>
        <v>0</v>
      </c>
      <c r="AZ631" s="189">
        <f t="shared" si="1944"/>
        <v>0</v>
      </c>
      <c r="BA631" s="190">
        <f t="shared" si="1944"/>
        <v>0</v>
      </c>
      <c r="BB631" s="187">
        <f t="shared" si="1944"/>
        <v>0</v>
      </c>
      <c r="BC631" s="191">
        <f t="shared" si="1944"/>
        <v>0</v>
      </c>
      <c r="BD631" s="189">
        <f t="shared" si="1944"/>
        <v>0</v>
      </c>
      <c r="BE631" s="187">
        <f t="shared" si="1944"/>
        <v>0</v>
      </c>
      <c r="BF631" s="164">
        <f>SUM(AF631,AH631,AJ631,AL631,AN631,AP631,AR631,AT631,AV631,AX631,AZ631,BB631,BD631)</f>
        <v>0</v>
      </c>
      <c r="BG631" s="165">
        <f>SUM(AG631,AI631,AK631,AM631,AO631,AQ631,AS631,AU631,AW631,AY631,BA631,BC631,BE631)</f>
        <v>0</v>
      </c>
      <c r="BI631" s="139" t="s">
        <v>18</v>
      </c>
      <c r="BJ631" s="123">
        <f t="shared" si="1972"/>
        <v>0.11601670071955228</v>
      </c>
      <c r="BK631" s="124">
        <f t="shared" si="1973"/>
        <v>3.3835884451605479E-2</v>
      </c>
      <c r="BL631" s="125">
        <f t="shared" si="1945"/>
        <v>6.3693701696722047E-2</v>
      </c>
      <c r="BM631" s="126">
        <f t="shared" si="1946"/>
        <v>2.0255495454022329E-2</v>
      </c>
      <c r="BN631" s="123">
        <f t="shared" si="1947"/>
        <v>0.17402505107932842</v>
      </c>
      <c r="BO631" s="124">
        <f t="shared" si="1948"/>
        <v>3.3605708366900681E-2</v>
      </c>
      <c r="BP631" s="125">
        <f t="shared" si="1949"/>
        <v>0.14577596162387849</v>
      </c>
      <c r="BQ631" s="126">
        <f t="shared" si="1950"/>
        <v>7.1354586258487743E-2</v>
      </c>
      <c r="BR631" s="123">
        <f t="shared" si="1951"/>
        <v>5.1523496491072225E-3</v>
      </c>
      <c r="BS631" s="124">
        <f t="shared" si="1952"/>
        <v>3.2454827943376681E-2</v>
      </c>
      <c r="BT631" s="125">
        <f t="shared" si="1953"/>
        <v>1.9721062450031093E-2</v>
      </c>
      <c r="BU631" s="123">
        <f t="shared" si="1954"/>
        <v>8.7006560018414086E-2</v>
      </c>
      <c r="BV631" s="127">
        <f t="shared" si="1955"/>
        <v>0.10731100648485387</v>
      </c>
      <c r="BW631" s="128">
        <f t="shared" si="1956"/>
        <v>0.15226148003222464</v>
      </c>
      <c r="BX631" s="123">
        <f t="shared" si="1957"/>
        <v>3.8109620680465486E-2</v>
      </c>
      <c r="BY631" s="124">
        <f t="shared" si="1958"/>
        <v>9.080446541604327E-2</v>
      </c>
      <c r="BZ631" s="125">
        <f t="shared" si="1959"/>
        <v>7.2665896775339786E-2</v>
      </c>
      <c r="CA631" s="126">
        <f t="shared" si="1960"/>
        <v>8.9078144780757276E-2</v>
      </c>
      <c r="CB631" s="123">
        <f t="shared" si="1961"/>
        <v>7.284356400461935E-3</v>
      </c>
      <c r="CC631" s="124">
        <f t="shared" si="1962"/>
        <v>4.3042927839797442E-2</v>
      </c>
      <c r="CD631" s="125">
        <f t="shared" si="1963"/>
        <v>2.9936928133605756E-2</v>
      </c>
      <c r="CE631" s="126">
        <f t="shared" si="1964"/>
        <v>0.11957647600414317</v>
      </c>
      <c r="CF631" s="123">
        <f t="shared" si="1965"/>
        <v>5.5521009149862306E-2</v>
      </c>
      <c r="CG631" s="124">
        <f t="shared" si="1966"/>
        <v>6.4564391759696166E-2</v>
      </c>
      <c r="CH631" s="125">
        <f t="shared" si="1967"/>
        <v>0.16478635515679133</v>
      </c>
      <c r="CI631" s="123">
        <f t="shared" si="1968"/>
        <v>0.16215905167453101</v>
      </c>
      <c r="CJ631" s="129">
        <f t="shared" ref="CJ631" si="1976">AB631/AB653</f>
        <v>4.3915017789151738E-2</v>
      </c>
      <c r="CK631" s="130">
        <f t="shared" ref="CK631" si="1977">AC631/AC653</f>
        <v>3.3993724716947178E-2</v>
      </c>
    </row>
    <row r="632" spans="1:89" ht="14.4" thickTop="1" thickBot="1" x14ac:dyDescent="0.3">
      <c r="A632" s="131" t="s">
        <v>19</v>
      </c>
      <c r="B632" s="180">
        <v>1596</v>
      </c>
      <c r="C632" s="181">
        <v>898</v>
      </c>
      <c r="D632" s="182">
        <v>735</v>
      </c>
      <c r="E632" s="183">
        <v>375</v>
      </c>
      <c r="F632" s="180">
        <v>1812</v>
      </c>
      <c r="G632" s="184">
        <v>602</v>
      </c>
      <c r="H632" s="182">
        <v>1980</v>
      </c>
      <c r="I632" s="183">
        <v>1128</v>
      </c>
      <c r="J632" s="180">
        <v>119</v>
      </c>
      <c r="K632" s="184">
        <v>327</v>
      </c>
      <c r="L632" s="182">
        <v>402</v>
      </c>
      <c r="M632" s="180">
        <v>1218</v>
      </c>
      <c r="N632" s="185">
        <v>1529</v>
      </c>
      <c r="O632" s="186">
        <v>2026</v>
      </c>
      <c r="P632" s="180">
        <v>847</v>
      </c>
      <c r="Q632" s="184">
        <v>974</v>
      </c>
      <c r="R632" s="182">
        <v>1211</v>
      </c>
      <c r="S632" s="183">
        <v>1161</v>
      </c>
      <c r="T632" s="180">
        <v>193</v>
      </c>
      <c r="U632" s="184">
        <v>431</v>
      </c>
      <c r="V632" s="182">
        <v>556</v>
      </c>
      <c r="W632" s="183">
        <v>1687</v>
      </c>
      <c r="X632" s="180">
        <v>848</v>
      </c>
      <c r="Y632" s="184">
        <v>758</v>
      </c>
      <c r="Z632" s="182">
        <v>2252</v>
      </c>
      <c r="AA632" s="180">
        <v>1690</v>
      </c>
      <c r="AB632" s="162">
        <v>14080</v>
      </c>
      <c r="AC632" s="165">
        <f t="shared" si="1971"/>
        <v>13275</v>
      </c>
      <c r="AE632" s="251" t="s">
        <v>13</v>
      </c>
      <c r="AF632" s="14">
        <f t="shared" ref="AF632:BG632" si="1978">SUM(AF629:AF631)</f>
        <v>3067</v>
      </c>
      <c r="AG632" s="1">
        <f t="shared" si="1978"/>
        <v>1873</v>
      </c>
      <c r="AH632" s="14">
        <f t="shared" si="1978"/>
        <v>1368</v>
      </c>
      <c r="AI632" s="1">
        <f t="shared" si="1978"/>
        <v>1067</v>
      </c>
      <c r="AJ632" s="14">
        <f t="shared" si="1978"/>
        <v>2855</v>
      </c>
      <c r="AK632" s="1">
        <f t="shared" si="1978"/>
        <v>1598</v>
      </c>
      <c r="AL632" s="14">
        <f t="shared" si="1978"/>
        <v>3591</v>
      </c>
      <c r="AM632" s="1">
        <f t="shared" si="1978"/>
        <v>3307</v>
      </c>
      <c r="AN632" s="14">
        <f t="shared" si="1978"/>
        <v>241</v>
      </c>
      <c r="AO632" s="1">
        <f t="shared" si="1978"/>
        <v>815</v>
      </c>
      <c r="AP632" s="14">
        <f t="shared" si="1978"/>
        <v>806</v>
      </c>
      <c r="AQ632" s="1">
        <f t="shared" si="1978"/>
        <v>2556</v>
      </c>
      <c r="AR632" s="14">
        <f t="shared" si="1978"/>
        <v>2691</v>
      </c>
      <c r="AS632" s="1">
        <f t="shared" si="1978"/>
        <v>3805</v>
      </c>
      <c r="AT632" s="14">
        <f t="shared" si="1978"/>
        <v>1529</v>
      </c>
      <c r="AU632" s="1">
        <f t="shared" si="1978"/>
        <v>1441</v>
      </c>
      <c r="AV632" s="14">
        <f t="shared" si="1978"/>
        <v>2676</v>
      </c>
      <c r="AW632" s="1">
        <f t="shared" si="1978"/>
        <v>2139</v>
      </c>
      <c r="AX632" s="14">
        <f t="shared" si="1978"/>
        <v>406</v>
      </c>
      <c r="AY632" s="1">
        <f t="shared" si="1978"/>
        <v>782</v>
      </c>
      <c r="AZ632" s="14">
        <f t="shared" si="1978"/>
        <v>1127</v>
      </c>
      <c r="BA632" s="1">
        <f t="shared" si="1978"/>
        <v>2989</v>
      </c>
      <c r="BB632" s="14">
        <f t="shared" si="1978"/>
        <v>1651</v>
      </c>
      <c r="BC632" s="1">
        <f t="shared" si="1978"/>
        <v>1278</v>
      </c>
      <c r="BD632" s="14">
        <f t="shared" si="1978"/>
        <v>4534</v>
      </c>
      <c r="BE632" s="1">
        <f t="shared" si="1978"/>
        <v>3879</v>
      </c>
      <c r="BF632" s="166">
        <f t="shared" si="1978"/>
        <v>26542</v>
      </c>
      <c r="BG632" s="167">
        <f t="shared" si="1978"/>
        <v>27529</v>
      </c>
      <c r="BI632" s="131" t="s">
        <v>19</v>
      </c>
      <c r="BJ632" s="123">
        <f t="shared" si="1972"/>
        <v>0.11335227272727273</v>
      </c>
      <c r="BK632" s="124">
        <f t="shared" si="1973"/>
        <v>6.764595103578154E-2</v>
      </c>
      <c r="BL632" s="125">
        <f t="shared" si="1945"/>
        <v>5.2201704545454544E-2</v>
      </c>
      <c r="BM632" s="126">
        <f t="shared" si="1946"/>
        <v>2.8248587570621469E-2</v>
      </c>
      <c r="BN632" s="123">
        <f t="shared" si="1947"/>
        <v>0.12869318181818182</v>
      </c>
      <c r="BO632" s="124">
        <f t="shared" si="1948"/>
        <v>4.5348399246704328E-2</v>
      </c>
      <c r="BP632" s="125">
        <f t="shared" si="1949"/>
        <v>0.140625</v>
      </c>
      <c r="BQ632" s="126">
        <f t="shared" si="1950"/>
        <v>8.497175141242938E-2</v>
      </c>
      <c r="BR632" s="123">
        <f t="shared" si="1951"/>
        <v>8.4517045454545452E-3</v>
      </c>
      <c r="BS632" s="124">
        <f t="shared" si="1952"/>
        <v>2.463276836158192E-2</v>
      </c>
      <c r="BT632" s="125">
        <f t="shared" si="1953"/>
        <v>2.8551136363636365E-2</v>
      </c>
      <c r="BU632" s="123">
        <f t="shared" si="1954"/>
        <v>9.1751412429378537E-2</v>
      </c>
      <c r="BV632" s="127">
        <f t="shared" si="1955"/>
        <v>0.10859375</v>
      </c>
      <c r="BW632" s="128">
        <f t="shared" si="1956"/>
        <v>0.15261770244821093</v>
      </c>
      <c r="BX632" s="123">
        <f t="shared" si="1957"/>
        <v>6.0156250000000001E-2</v>
      </c>
      <c r="BY632" s="124">
        <f t="shared" si="1958"/>
        <v>7.337099811676083E-2</v>
      </c>
      <c r="BZ632" s="125">
        <f t="shared" si="1959"/>
        <v>8.6008522727272732E-2</v>
      </c>
      <c r="CA632" s="126">
        <f t="shared" si="1960"/>
        <v>8.7457627118644063E-2</v>
      </c>
      <c r="CB632" s="123">
        <f t="shared" si="1961"/>
        <v>1.3707386363636364E-2</v>
      </c>
      <c r="CC632" s="124">
        <f t="shared" si="1962"/>
        <v>3.246704331450094E-2</v>
      </c>
      <c r="CD632" s="125">
        <f t="shared" si="1963"/>
        <v>3.9488636363636365E-2</v>
      </c>
      <c r="CE632" s="126">
        <f t="shared" si="1964"/>
        <v>0.12708097928436912</v>
      </c>
      <c r="CF632" s="123">
        <f t="shared" si="1965"/>
        <v>6.0227272727272727E-2</v>
      </c>
      <c r="CG632" s="124">
        <f t="shared" si="1966"/>
        <v>5.7099811676082864E-2</v>
      </c>
      <c r="CH632" s="125">
        <f t="shared" si="1967"/>
        <v>0.15994318181818182</v>
      </c>
      <c r="CI632" s="123">
        <f t="shared" si="1968"/>
        <v>0.1273069679849341</v>
      </c>
      <c r="CJ632" s="129">
        <f t="shared" ref="CJ632" si="1979">AB632/AB653</f>
        <v>5.49279071219025E-2</v>
      </c>
      <c r="CK632" s="130">
        <f t="shared" ref="CK632" si="1980">AC632/AC653</f>
        <v>5.1935400577451232E-2</v>
      </c>
    </row>
    <row r="633" spans="1:89" ht="13.8" thickTop="1" x14ac:dyDescent="0.25">
      <c r="A633" s="139" t="s">
        <v>20</v>
      </c>
      <c r="B633" s="266">
        <v>1442</v>
      </c>
      <c r="C633" s="267">
        <v>1019</v>
      </c>
      <c r="D633" s="268">
        <v>654</v>
      </c>
      <c r="E633" s="269">
        <v>593</v>
      </c>
      <c r="F633" s="266">
        <v>1538</v>
      </c>
      <c r="G633" s="270">
        <v>941</v>
      </c>
      <c r="H633" s="268">
        <v>1741</v>
      </c>
      <c r="I633" s="269">
        <v>1745</v>
      </c>
      <c r="J633" s="266">
        <v>113</v>
      </c>
      <c r="K633" s="270">
        <v>439</v>
      </c>
      <c r="L633" s="268">
        <v>412</v>
      </c>
      <c r="M633" s="266">
        <v>1305</v>
      </c>
      <c r="N633" s="271">
        <v>1447</v>
      </c>
      <c r="O633" s="272">
        <v>1909</v>
      </c>
      <c r="P633" s="266">
        <v>747</v>
      </c>
      <c r="Q633" s="270">
        <v>842</v>
      </c>
      <c r="R633" s="268">
        <v>1319</v>
      </c>
      <c r="S633" s="269">
        <v>1168</v>
      </c>
      <c r="T633" s="266">
        <v>251</v>
      </c>
      <c r="U633" s="270">
        <v>475</v>
      </c>
      <c r="V633" s="268">
        <v>626</v>
      </c>
      <c r="W633" s="269">
        <v>1412</v>
      </c>
      <c r="X633" s="266">
        <v>878</v>
      </c>
      <c r="Y633" s="270">
        <v>663</v>
      </c>
      <c r="Z633" s="268">
        <v>2233</v>
      </c>
      <c r="AA633" s="266">
        <v>2123</v>
      </c>
      <c r="AB633" s="162">
        <v>13401</v>
      </c>
      <c r="AC633" s="165">
        <f t="shared" si="1971"/>
        <v>14634</v>
      </c>
      <c r="BI633" s="139" t="s">
        <v>20</v>
      </c>
      <c r="BJ633" s="123">
        <f t="shared" si="1972"/>
        <v>0.10760391015595851</v>
      </c>
      <c r="BK633" s="124">
        <f t="shared" si="1973"/>
        <v>6.963236299029657E-2</v>
      </c>
      <c r="BL633" s="125">
        <f t="shared" si="1945"/>
        <v>4.8802328184463846E-2</v>
      </c>
      <c r="BM633" s="126">
        <f t="shared" si="1946"/>
        <v>4.052207188738554E-2</v>
      </c>
      <c r="BN633" s="123">
        <f t="shared" si="1947"/>
        <v>0.1147675546601</v>
      </c>
      <c r="BO633" s="124">
        <f t="shared" si="1948"/>
        <v>6.4302309689763568E-2</v>
      </c>
      <c r="BP633" s="125">
        <f t="shared" si="1949"/>
        <v>0.1299156779344825</v>
      </c>
      <c r="BQ633" s="126">
        <f t="shared" si="1950"/>
        <v>0.11924285909525761</v>
      </c>
      <c r="BR633" s="123">
        <f t="shared" si="1951"/>
        <v>8.4322065517498691E-3</v>
      </c>
      <c r="BS633" s="124">
        <f t="shared" si="1952"/>
        <v>2.999863331966653E-2</v>
      </c>
      <c r="BT633" s="125">
        <f t="shared" si="1953"/>
        <v>3.0743974330273861E-2</v>
      </c>
      <c r="BU633" s="123">
        <f t="shared" si="1954"/>
        <v>8.9175891758917589E-2</v>
      </c>
      <c r="BV633" s="127">
        <f t="shared" si="1955"/>
        <v>0.10797701664054921</v>
      </c>
      <c r="BW633" s="128">
        <f t="shared" si="1956"/>
        <v>0.13044963782971164</v>
      </c>
      <c r="BX633" s="123">
        <f t="shared" si="1957"/>
        <v>5.5742108797850909E-2</v>
      </c>
      <c r="BY633" s="124">
        <f t="shared" si="1958"/>
        <v>5.7537242039087055E-2</v>
      </c>
      <c r="BZ633" s="125">
        <f t="shared" si="1959"/>
        <v>9.8425490635027243E-2</v>
      </c>
      <c r="CA633" s="126">
        <f t="shared" si="1960"/>
        <v>7.9814131474648081E-2</v>
      </c>
      <c r="CB633" s="123">
        <f t="shared" si="1961"/>
        <v>1.872994552645325E-2</v>
      </c>
      <c r="CC633" s="124">
        <f t="shared" si="1962"/>
        <v>3.245865791991253E-2</v>
      </c>
      <c r="CD633" s="125">
        <f t="shared" si="1963"/>
        <v>4.6712931870755911E-2</v>
      </c>
      <c r="CE633" s="126">
        <f t="shared" si="1964"/>
        <v>9.6487631542982094E-2</v>
      </c>
      <c r="CF633" s="123">
        <f t="shared" si="1965"/>
        <v>6.5517498694127305E-2</v>
      </c>
      <c r="CG633" s="124">
        <f t="shared" si="1966"/>
        <v>4.5305453054530542E-2</v>
      </c>
      <c r="CH633" s="125">
        <f t="shared" si="1967"/>
        <v>0.16662935601820761</v>
      </c>
      <c r="CI633" s="123">
        <f t="shared" si="1968"/>
        <v>0.14507311739784065</v>
      </c>
      <c r="CJ633" s="129">
        <f t="shared" ref="CJ633" si="1981">AB633/AB653</f>
        <v>5.2279040009986892E-2</v>
      </c>
      <c r="CK633" s="130">
        <f t="shared" ref="CK633" si="1982">AC633/AC653</f>
        <v>5.7252177178939462E-2</v>
      </c>
    </row>
    <row r="634" spans="1:89" ht="13.8" thickBot="1" x14ac:dyDescent="0.3">
      <c r="A634" s="131" t="s">
        <v>21</v>
      </c>
      <c r="B634" s="273">
        <v>1625</v>
      </c>
      <c r="C634" s="274">
        <v>854</v>
      </c>
      <c r="D634" s="275">
        <v>714</v>
      </c>
      <c r="E634" s="276">
        <v>474</v>
      </c>
      <c r="F634" s="273">
        <v>1317</v>
      </c>
      <c r="G634" s="277">
        <v>657</v>
      </c>
      <c r="H634" s="275">
        <v>1850</v>
      </c>
      <c r="I634" s="276">
        <v>1562</v>
      </c>
      <c r="J634" s="273">
        <v>128</v>
      </c>
      <c r="K634" s="277">
        <v>376</v>
      </c>
      <c r="L634" s="275">
        <v>394</v>
      </c>
      <c r="M634" s="273">
        <v>1251</v>
      </c>
      <c r="N634" s="278">
        <v>1244</v>
      </c>
      <c r="O634" s="279">
        <v>1896</v>
      </c>
      <c r="P634" s="273">
        <v>782</v>
      </c>
      <c r="Q634" s="277">
        <v>599</v>
      </c>
      <c r="R634" s="275">
        <v>1357</v>
      </c>
      <c r="S634" s="276">
        <v>971</v>
      </c>
      <c r="T634" s="273">
        <v>155</v>
      </c>
      <c r="U634" s="277">
        <v>307</v>
      </c>
      <c r="V634" s="275">
        <v>501</v>
      </c>
      <c r="W634" s="276">
        <v>1577</v>
      </c>
      <c r="X634" s="273">
        <v>773</v>
      </c>
      <c r="Y634" s="277">
        <v>615</v>
      </c>
      <c r="Z634" s="275">
        <v>2301</v>
      </c>
      <c r="AA634" s="273">
        <v>1756</v>
      </c>
      <c r="AB634" s="162">
        <v>13141</v>
      </c>
      <c r="AC634" s="165">
        <f t="shared" si="1971"/>
        <v>12895</v>
      </c>
      <c r="AE634" t="s">
        <v>85</v>
      </c>
      <c r="BI634" s="131" t="s">
        <v>21</v>
      </c>
      <c r="BJ634" s="123">
        <f t="shared" si="1972"/>
        <v>0.12365877787078609</v>
      </c>
      <c r="BK634" s="124">
        <f t="shared" si="1973"/>
        <v>6.6227219852656075E-2</v>
      </c>
      <c r="BL634" s="125">
        <f t="shared" si="1945"/>
        <v>5.4333764553686936E-2</v>
      </c>
      <c r="BM634" s="126">
        <f t="shared" si="1946"/>
        <v>3.6758433501357116E-2</v>
      </c>
      <c r="BN634" s="123">
        <f t="shared" si="1947"/>
        <v>0.10022068335743094</v>
      </c>
      <c r="BO634" s="124">
        <f t="shared" si="1948"/>
        <v>5.0949980612640555E-2</v>
      </c>
      <c r="BP634" s="125">
        <f t="shared" si="1949"/>
        <v>0.14078076249904878</v>
      </c>
      <c r="BQ634" s="126">
        <f t="shared" si="1950"/>
        <v>0.12113222179139201</v>
      </c>
      <c r="BR634" s="123">
        <f t="shared" si="1951"/>
        <v>9.7405068107449966E-3</v>
      </c>
      <c r="BS634" s="124">
        <f t="shared" si="1952"/>
        <v>2.9158588600232647E-2</v>
      </c>
      <c r="BT634" s="125">
        <f t="shared" si="1953"/>
        <v>2.9982497526824442E-2</v>
      </c>
      <c r="BU634" s="123">
        <f t="shared" si="1954"/>
        <v>9.7014346645986821E-2</v>
      </c>
      <c r="BV634" s="127">
        <f t="shared" si="1955"/>
        <v>9.4665550566927936E-2</v>
      </c>
      <c r="BW634" s="128">
        <f t="shared" si="1956"/>
        <v>0.14703373400542846</v>
      </c>
      <c r="BX634" s="123">
        <f t="shared" si="1957"/>
        <v>5.9508408796895215E-2</v>
      </c>
      <c r="BY634" s="124">
        <f t="shared" si="1958"/>
        <v>4.6452113222179139E-2</v>
      </c>
      <c r="BZ634" s="125">
        <f t="shared" si="1959"/>
        <v>0.10326459173578875</v>
      </c>
      <c r="CA634" s="126">
        <f t="shared" si="1960"/>
        <v>7.5300504071345489E-2</v>
      </c>
      <c r="CB634" s="123">
        <f t="shared" si="1961"/>
        <v>1.1795144966136518E-2</v>
      </c>
      <c r="CC634" s="124">
        <f t="shared" si="1962"/>
        <v>2.3807677394338891E-2</v>
      </c>
      <c r="CD634" s="125">
        <f t="shared" si="1963"/>
        <v>3.8124952438931589E-2</v>
      </c>
      <c r="CE634" s="126">
        <f t="shared" si="1964"/>
        <v>0.12229546335789065</v>
      </c>
      <c r="CF634" s="123">
        <f t="shared" si="1965"/>
        <v>5.8823529411764705E-2</v>
      </c>
      <c r="CG634" s="124">
        <f t="shared" si="1966"/>
        <v>4.7692904226444358E-2</v>
      </c>
      <c r="CH634" s="125">
        <f t="shared" si="1967"/>
        <v>0.17510082946503311</v>
      </c>
      <c r="CI634" s="123">
        <f t="shared" si="1968"/>
        <v>0.1361768127181078</v>
      </c>
      <c r="CJ634" s="129">
        <f t="shared" ref="CJ634" si="1983">AB634/AB653</f>
        <v>5.126474627051994E-2</v>
      </c>
      <c r="CK634" s="130">
        <f t="shared" ref="CK634" si="1984">AC634/AC653</f>
        <v>5.0448737510074101E-2</v>
      </c>
    </row>
    <row r="635" spans="1:89" ht="14.4" thickTop="1" thickBot="1" x14ac:dyDescent="0.3">
      <c r="A635" s="139" t="s">
        <v>22</v>
      </c>
      <c r="B635" s="187">
        <v>1697</v>
      </c>
      <c r="C635" s="188">
        <v>1029</v>
      </c>
      <c r="D635" s="189">
        <v>713</v>
      </c>
      <c r="E635" s="190">
        <v>441</v>
      </c>
      <c r="F635" s="187">
        <v>1301</v>
      </c>
      <c r="G635" s="191">
        <v>538</v>
      </c>
      <c r="H635" s="189">
        <v>2058</v>
      </c>
      <c r="I635" s="190">
        <v>1621</v>
      </c>
      <c r="J635" s="187">
        <v>170</v>
      </c>
      <c r="K635" s="191">
        <v>512</v>
      </c>
      <c r="L635" s="189">
        <v>301</v>
      </c>
      <c r="M635" s="187">
        <v>1318</v>
      </c>
      <c r="N635" s="192">
        <v>1218</v>
      </c>
      <c r="O635" s="193">
        <v>2138</v>
      </c>
      <c r="P635" s="187">
        <v>833</v>
      </c>
      <c r="Q635" s="191">
        <v>598</v>
      </c>
      <c r="R635" s="189">
        <v>1427</v>
      </c>
      <c r="S635" s="190">
        <v>1068</v>
      </c>
      <c r="T635" s="187">
        <v>136</v>
      </c>
      <c r="U635" s="191">
        <v>280</v>
      </c>
      <c r="V635" s="189">
        <v>447</v>
      </c>
      <c r="W635" s="190">
        <v>1850</v>
      </c>
      <c r="X635" s="187">
        <v>688</v>
      </c>
      <c r="Y635" s="191">
        <v>490</v>
      </c>
      <c r="Z635" s="189">
        <v>2388</v>
      </c>
      <c r="AA635" s="187">
        <v>1795</v>
      </c>
      <c r="AB635" s="162">
        <v>13377</v>
      </c>
      <c r="AC635" s="165">
        <f t="shared" si="1971"/>
        <v>13678</v>
      </c>
      <c r="AE635" s="296" t="s">
        <v>0</v>
      </c>
      <c r="AF635" s="298" t="s">
        <v>1</v>
      </c>
      <c r="AG635" s="299"/>
      <c r="AH635" s="298" t="s">
        <v>2</v>
      </c>
      <c r="AI635" s="299"/>
      <c r="AJ635" s="298" t="s">
        <v>3</v>
      </c>
      <c r="AK635" s="299"/>
      <c r="AL635" s="298" t="s">
        <v>4</v>
      </c>
      <c r="AM635" s="299"/>
      <c r="AN635" s="298" t="s">
        <v>5</v>
      </c>
      <c r="AO635" s="299"/>
      <c r="AP635" s="298" t="s">
        <v>6</v>
      </c>
      <c r="AQ635" s="299"/>
      <c r="AR635" s="298" t="s">
        <v>7</v>
      </c>
      <c r="AS635" s="299"/>
      <c r="AT635" s="298" t="s">
        <v>8</v>
      </c>
      <c r="AU635" s="299"/>
      <c r="AV635" s="298" t="s">
        <v>9</v>
      </c>
      <c r="AW635" s="299"/>
      <c r="AX635" s="298" t="s">
        <v>10</v>
      </c>
      <c r="AY635" s="299"/>
      <c r="AZ635" s="298" t="s">
        <v>11</v>
      </c>
      <c r="BA635" s="299"/>
      <c r="BB635" s="298" t="s">
        <v>12</v>
      </c>
      <c r="BC635" s="299"/>
      <c r="BD635" s="300" t="s">
        <v>40</v>
      </c>
      <c r="BE635" s="301"/>
      <c r="BF635" s="302" t="s">
        <v>41</v>
      </c>
      <c r="BG635" s="303"/>
      <c r="BI635" s="139" t="s">
        <v>22</v>
      </c>
      <c r="BJ635" s="123">
        <f t="shared" si="1972"/>
        <v>0.12685953502280034</v>
      </c>
      <c r="BK635" s="124">
        <f t="shared" si="1973"/>
        <v>7.5230296827021495E-2</v>
      </c>
      <c r="BL635" s="125">
        <f t="shared" si="1945"/>
        <v>5.3300441055543095E-2</v>
      </c>
      <c r="BM635" s="126">
        <f t="shared" si="1946"/>
        <v>3.2241555783009211E-2</v>
      </c>
      <c r="BN635" s="123">
        <f t="shared" si="1947"/>
        <v>9.7256485011587054E-2</v>
      </c>
      <c r="BO635" s="124">
        <f t="shared" si="1948"/>
        <v>3.9333235853194912E-2</v>
      </c>
      <c r="BP635" s="125">
        <f t="shared" si="1949"/>
        <v>0.15384615384615385</v>
      </c>
      <c r="BQ635" s="126">
        <f t="shared" si="1950"/>
        <v>0.11851147828629917</v>
      </c>
      <c r="BR635" s="123">
        <f t="shared" si="1951"/>
        <v>1.2708380055318831E-2</v>
      </c>
      <c r="BS635" s="124">
        <f t="shared" si="1952"/>
        <v>3.7432373153969876E-2</v>
      </c>
      <c r="BT635" s="125">
        <f t="shared" si="1953"/>
        <v>2.2501308215593929E-2</v>
      </c>
      <c r="BU635" s="123">
        <f t="shared" si="1954"/>
        <v>9.6359116829945898E-2</v>
      </c>
      <c r="BV635" s="127">
        <f t="shared" si="1955"/>
        <v>9.1051805337519623E-2</v>
      </c>
      <c r="BW635" s="128">
        <f t="shared" si="1956"/>
        <v>0.15630940195935078</v>
      </c>
      <c r="BX635" s="123">
        <f t="shared" si="1957"/>
        <v>6.2271062271062272E-2</v>
      </c>
      <c r="BY635" s="124">
        <f t="shared" si="1958"/>
        <v>4.3719842082175754E-2</v>
      </c>
      <c r="BZ635" s="125">
        <f t="shared" si="1959"/>
        <v>0.10667563728788218</v>
      </c>
      <c r="CA635" s="126">
        <f t="shared" si="1960"/>
        <v>7.8081590875859044E-2</v>
      </c>
      <c r="CB635" s="123">
        <f t="shared" si="1961"/>
        <v>1.0166704044255065E-2</v>
      </c>
      <c r="CC635" s="124">
        <f t="shared" si="1962"/>
        <v>2.0470829068577279E-2</v>
      </c>
      <c r="CD635" s="125">
        <f t="shared" si="1963"/>
        <v>3.3415564027808924E-2</v>
      </c>
      <c r="CE635" s="126">
        <f t="shared" si="1964"/>
        <v>0.13525369206024274</v>
      </c>
      <c r="CF635" s="123">
        <f t="shared" si="1965"/>
        <v>5.1431561635643268E-2</v>
      </c>
      <c r="CG635" s="124">
        <f t="shared" si="1966"/>
        <v>3.5823950870010238E-2</v>
      </c>
      <c r="CH635" s="125">
        <f t="shared" si="1967"/>
        <v>0.17851536218883157</v>
      </c>
      <c r="CI635" s="123">
        <f t="shared" si="1968"/>
        <v>0.13123263635034363</v>
      </c>
      <c r="CJ635" s="129">
        <f t="shared" ref="CJ635" si="1985">AB635/AB653</f>
        <v>5.2185412895574559E-2</v>
      </c>
      <c r="CK635" s="130">
        <f t="shared" ref="CK635" si="1986">AC635/AC653</f>
        <v>5.3512045883116983E-2</v>
      </c>
    </row>
    <row r="636" spans="1:89" ht="15" thickTop="1" thickBot="1" x14ac:dyDescent="0.35">
      <c r="A636" s="131" t="s">
        <v>23</v>
      </c>
      <c r="B636" s="180">
        <v>1596</v>
      </c>
      <c r="C636" s="181">
        <v>1097</v>
      </c>
      <c r="D636" s="182">
        <v>637</v>
      </c>
      <c r="E636" s="183">
        <v>396</v>
      </c>
      <c r="F636" s="180">
        <v>1226</v>
      </c>
      <c r="G636" s="184">
        <v>507</v>
      </c>
      <c r="H636" s="182">
        <v>2025</v>
      </c>
      <c r="I636" s="183">
        <v>1590</v>
      </c>
      <c r="J636" s="180">
        <v>152</v>
      </c>
      <c r="K636" s="184">
        <v>374</v>
      </c>
      <c r="L636" s="182">
        <v>338</v>
      </c>
      <c r="M636" s="180">
        <v>1114</v>
      </c>
      <c r="N636" s="185">
        <v>1189</v>
      </c>
      <c r="O636" s="186">
        <v>1735</v>
      </c>
      <c r="P636" s="180">
        <v>842</v>
      </c>
      <c r="Q636" s="184">
        <v>556</v>
      </c>
      <c r="R636" s="182">
        <v>1265</v>
      </c>
      <c r="S636" s="183">
        <v>1006</v>
      </c>
      <c r="T636" s="180">
        <v>118</v>
      </c>
      <c r="U636" s="184">
        <v>202</v>
      </c>
      <c r="V636" s="182">
        <v>542</v>
      </c>
      <c r="W636" s="183">
        <v>1637</v>
      </c>
      <c r="X636" s="180">
        <v>733</v>
      </c>
      <c r="Y636" s="184">
        <v>417</v>
      </c>
      <c r="Z636" s="182">
        <v>2324</v>
      </c>
      <c r="AA636" s="180">
        <v>1841</v>
      </c>
      <c r="AB636" s="162">
        <v>12987</v>
      </c>
      <c r="AC636" s="165">
        <f t="shared" si="1971"/>
        <v>12472</v>
      </c>
      <c r="AE636" s="297"/>
      <c r="AF636" s="111" t="s">
        <v>14</v>
      </c>
      <c r="AG636" s="112" t="s">
        <v>15</v>
      </c>
      <c r="AH636" s="113" t="s">
        <v>14</v>
      </c>
      <c r="AI636" s="114" t="s">
        <v>15</v>
      </c>
      <c r="AJ636" s="111" t="s">
        <v>14</v>
      </c>
      <c r="AK636" s="112" t="s">
        <v>15</v>
      </c>
      <c r="AL636" s="113" t="s">
        <v>14</v>
      </c>
      <c r="AM636" s="114" t="s">
        <v>15</v>
      </c>
      <c r="AN636" s="111" t="s">
        <v>14</v>
      </c>
      <c r="AO636" s="112" t="s">
        <v>15</v>
      </c>
      <c r="AP636" s="113" t="s">
        <v>14</v>
      </c>
      <c r="AQ636" s="111" t="s">
        <v>15</v>
      </c>
      <c r="AR636" s="115" t="s">
        <v>14</v>
      </c>
      <c r="AS636" s="116" t="s">
        <v>15</v>
      </c>
      <c r="AT636" s="111" t="s">
        <v>14</v>
      </c>
      <c r="AU636" s="112" t="s">
        <v>15</v>
      </c>
      <c r="AV636" s="113" t="s">
        <v>14</v>
      </c>
      <c r="AW636" s="114" t="s">
        <v>15</v>
      </c>
      <c r="AX636" s="111" t="s">
        <v>14</v>
      </c>
      <c r="AY636" s="112" t="s">
        <v>15</v>
      </c>
      <c r="AZ636" s="113" t="s">
        <v>14</v>
      </c>
      <c r="BA636" s="114" t="s">
        <v>15</v>
      </c>
      <c r="BB636" s="111" t="s">
        <v>14</v>
      </c>
      <c r="BC636" s="112" t="s">
        <v>15</v>
      </c>
      <c r="BD636" s="26" t="s">
        <v>14</v>
      </c>
      <c r="BE636" s="117" t="s">
        <v>15</v>
      </c>
      <c r="BF636" s="168" t="s">
        <v>14</v>
      </c>
      <c r="BG636" s="169" t="s">
        <v>15</v>
      </c>
      <c r="BI636" s="131" t="s">
        <v>23</v>
      </c>
      <c r="BJ636" s="123">
        <f t="shared" si="1972"/>
        <v>0.1228921228921229</v>
      </c>
      <c r="BK636" s="124">
        <f t="shared" si="1973"/>
        <v>8.795702373316229E-2</v>
      </c>
      <c r="BL636" s="125">
        <f t="shared" si="1945"/>
        <v>4.9049049049049047E-2</v>
      </c>
      <c r="BM636" s="126">
        <f t="shared" si="1946"/>
        <v>3.175112251443233E-2</v>
      </c>
      <c r="BN636" s="123">
        <f t="shared" si="1947"/>
        <v>9.4402094402094405E-2</v>
      </c>
      <c r="BO636" s="124">
        <f t="shared" si="1948"/>
        <v>4.0651058370750483E-2</v>
      </c>
      <c r="BP636" s="125">
        <f t="shared" si="1949"/>
        <v>0.15592515592515593</v>
      </c>
      <c r="BQ636" s="126">
        <f t="shared" si="1950"/>
        <v>0.12748556767158434</v>
      </c>
      <c r="BR636" s="123">
        <f t="shared" si="1951"/>
        <v>1.1704011704011703E-2</v>
      </c>
      <c r="BS636" s="124">
        <f t="shared" si="1952"/>
        <v>2.9987171263630534E-2</v>
      </c>
      <c r="BT636" s="125">
        <f t="shared" si="1953"/>
        <v>2.6026026026026026E-2</v>
      </c>
      <c r="BU636" s="123">
        <f t="shared" si="1954"/>
        <v>8.9320076972418214E-2</v>
      </c>
      <c r="BV636" s="127">
        <f t="shared" si="1955"/>
        <v>9.1553091553091548E-2</v>
      </c>
      <c r="BW636" s="128">
        <f t="shared" si="1956"/>
        <v>0.13911161000641437</v>
      </c>
      <c r="BX636" s="123">
        <f t="shared" si="1957"/>
        <v>6.4834064834064828E-2</v>
      </c>
      <c r="BY636" s="124">
        <f t="shared" si="1958"/>
        <v>4.4579858883899932E-2</v>
      </c>
      <c r="BZ636" s="125">
        <f t="shared" si="1959"/>
        <v>9.740509740509741E-2</v>
      </c>
      <c r="CA636" s="126">
        <f t="shared" si="1960"/>
        <v>8.0660679923027584E-2</v>
      </c>
      <c r="CB636" s="123">
        <f t="shared" si="1961"/>
        <v>9.0860090860090861E-3</v>
      </c>
      <c r="CC636" s="124">
        <f t="shared" si="1962"/>
        <v>1.6196279666452856E-2</v>
      </c>
      <c r="CD636" s="125">
        <f t="shared" si="1963"/>
        <v>4.1734041734041737E-2</v>
      </c>
      <c r="CE636" s="126">
        <f t="shared" si="1964"/>
        <v>0.13125400898011547</v>
      </c>
      <c r="CF636" s="123">
        <f t="shared" si="1965"/>
        <v>5.6441056441056438E-2</v>
      </c>
      <c r="CG636" s="124">
        <f t="shared" si="1966"/>
        <v>3.3434894162924951E-2</v>
      </c>
      <c r="CH636" s="125">
        <f t="shared" si="1967"/>
        <v>0.17894817894817894</v>
      </c>
      <c r="CI636" s="123">
        <f t="shared" si="1968"/>
        <v>0.14761064785118666</v>
      </c>
      <c r="CJ636" s="129">
        <f t="shared" ref="CJ636" si="1987">AB636/AB653</f>
        <v>5.0663972286374134E-2</v>
      </c>
      <c r="CK636" s="130">
        <f t="shared" ref="CK636" si="1988">AC636/AC653</f>
        <v>4.8793846779809552E-2</v>
      </c>
    </row>
    <row r="637" spans="1:89" ht="13.8" thickTop="1" x14ac:dyDescent="0.25">
      <c r="A637" s="139" t="s">
        <v>24</v>
      </c>
      <c r="B637" s="194">
        <v>1717</v>
      </c>
      <c r="C637" s="188">
        <v>1286</v>
      </c>
      <c r="D637" s="189">
        <v>746</v>
      </c>
      <c r="E637" s="190">
        <v>395</v>
      </c>
      <c r="F637" s="187">
        <v>1235</v>
      </c>
      <c r="G637" s="191">
        <v>567</v>
      </c>
      <c r="H637" s="189">
        <v>2142</v>
      </c>
      <c r="I637" s="190">
        <v>1565</v>
      </c>
      <c r="J637" s="187">
        <v>195</v>
      </c>
      <c r="K637" s="191">
        <v>342</v>
      </c>
      <c r="L637" s="189">
        <v>343</v>
      </c>
      <c r="M637" s="187">
        <v>1152</v>
      </c>
      <c r="N637" s="192">
        <v>1341</v>
      </c>
      <c r="O637" s="195">
        <v>1847</v>
      </c>
      <c r="P637" s="187">
        <v>901</v>
      </c>
      <c r="Q637" s="191">
        <v>571</v>
      </c>
      <c r="R637" s="189">
        <v>1392</v>
      </c>
      <c r="S637" s="190">
        <v>1039</v>
      </c>
      <c r="T637" s="187">
        <v>121</v>
      </c>
      <c r="U637" s="191">
        <v>231</v>
      </c>
      <c r="V637" s="189">
        <v>611</v>
      </c>
      <c r="W637" s="196">
        <v>1870</v>
      </c>
      <c r="X637" s="187">
        <v>779</v>
      </c>
      <c r="Y637" s="191">
        <v>390</v>
      </c>
      <c r="Z637" s="189">
        <v>2390</v>
      </c>
      <c r="AA637" s="187">
        <v>2006</v>
      </c>
      <c r="AB637" s="162">
        <v>13913</v>
      </c>
      <c r="AC637" s="165">
        <f t="shared" si="1971"/>
        <v>13261</v>
      </c>
      <c r="AE637" s="254" t="str">
        <f>$AE$17</f>
        <v>17:00 - 17:59</v>
      </c>
      <c r="AF637" s="120">
        <f t="shared" ref="AF637:AO639" si="1989">SUMIF($A$9:$A$32,$AE637,B$629:B$652)</f>
        <v>2009</v>
      </c>
      <c r="AG637" s="177">
        <f t="shared" si="1989"/>
        <v>2156</v>
      </c>
      <c r="AH637" s="121">
        <f t="shared" si="1989"/>
        <v>698</v>
      </c>
      <c r="AI637" s="172">
        <f t="shared" si="1989"/>
        <v>866</v>
      </c>
      <c r="AJ637" s="120">
        <f t="shared" si="1989"/>
        <v>1205</v>
      </c>
      <c r="AK637" s="122">
        <f t="shared" si="1989"/>
        <v>1440</v>
      </c>
      <c r="AL637" s="121">
        <f t="shared" si="1989"/>
        <v>2602</v>
      </c>
      <c r="AM637" s="172">
        <f t="shared" si="1989"/>
        <v>2763</v>
      </c>
      <c r="AN637" s="120">
        <f t="shared" si="1989"/>
        <v>444</v>
      </c>
      <c r="AO637" s="122">
        <f t="shared" si="1989"/>
        <v>214</v>
      </c>
      <c r="AP637" s="121">
        <f t="shared" ref="AP637:AY639" si="1990">SUMIF($A$9:$A$32,$AE637,L$629:L$652)</f>
        <v>1412</v>
      </c>
      <c r="AQ637" s="120">
        <f t="shared" si="1990"/>
        <v>790</v>
      </c>
      <c r="AR637" s="171">
        <f t="shared" si="1990"/>
        <v>2484</v>
      </c>
      <c r="AS637" s="173">
        <f t="shared" si="1990"/>
        <v>2042</v>
      </c>
      <c r="AT637" s="120">
        <f t="shared" si="1990"/>
        <v>997</v>
      </c>
      <c r="AU637" s="122">
        <f t="shared" si="1990"/>
        <v>1186</v>
      </c>
      <c r="AV637" s="121">
        <f t="shared" si="1990"/>
        <v>1458</v>
      </c>
      <c r="AW637" s="172">
        <f t="shared" si="1990"/>
        <v>1995</v>
      </c>
      <c r="AX637" s="120">
        <f t="shared" si="1990"/>
        <v>354</v>
      </c>
      <c r="AY637" s="122">
        <f t="shared" si="1990"/>
        <v>290</v>
      </c>
      <c r="AZ637" s="121">
        <f t="shared" ref="AZ637:BE639" si="1991">SUMIF($A$9:$A$32,$AE637,V$629:V$652)</f>
        <v>1604</v>
      </c>
      <c r="BA637" s="172">
        <f t="shared" si="1991"/>
        <v>1519</v>
      </c>
      <c r="BB637" s="120">
        <f t="shared" si="1991"/>
        <v>1121</v>
      </c>
      <c r="BC637" s="122">
        <f t="shared" si="1991"/>
        <v>633</v>
      </c>
      <c r="BD637" s="21">
        <f t="shared" si="1991"/>
        <v>2965</v>
      </c>
      <c r="BE637" s="176">
        <f t="shared" si="1991"/>
        <v>3122</v>
      </c>
      <c r="BF637" s="162">
        <f>AF637+AH637+AJ637+AL637+AN637+AP637+AR637+AT637+AV637+AX637+AZ637+BB637+BD637</f>
        <v>19353</v>
      </c>
      <c r="BG637" s="163">
        <f>AG637+AI637+AK637+AM637+AO637+AQ637+AS637+AU637+AW637+AY637+BA637+BC637+BE637</f>
        <v>19016</v>
      </c>
      <c r="BI637" s="139" t="s">
        <v>24</v>
      </c>
      <c r="BJ637" s="123">
        <f t="shared" si="1972"/>
        <v>0.12340976065550205</v>
      </c>
      <c r="BK637" s="124">
        <f t="shared" si="1973"/>
        <v>9.6976095317095237E-2</v>
      </c>
      <c r="BL637" s="125">
        <f t="shared" si="1945"/>
        <v>5.3618917559117373E-2</v>
      </c>
      <c r="BM637" s="126">
        <f t="shared" si="1946"/>
        <v>2.978659226302692E-2</v>
      </c>
      <c r="BN637" s="123">
        <f t="shared" si="1947"/>
        <v>8.8765902393444979E-2</v>
      </c>
      <c r="BO637" s="124">
        <f t="shared" si="1948"/>
        <v>4.2756956488952565E-2</v>
      </c>
      <c r="BP637" s="125">
        <f t="shared" si="1949"/>
        <v>0.15395673111478472</v>
      </c>
      <c r="BQ637" s="126">
        <f t="shared" si="1950"/>
        <v>0.11801523263705603</v>
      </c>
      <c r="BR637" s="123">
        <f t="shared" si="1951"/>
        <v>1.4015668798964997E-2</v>
      </c>
      <c r="BS637" s="124">
        <f t="shared" si="1952"/>
        <v>2.5789910263177739E-2</v>
      </c>
      <c r="BT637" s="125">
        <f t="shared" si="1953"/>
        <v>2.4653202041256379E-2</v>
      </c>
      <c r="BU637" s="123">
        <f t="shared" si="1954"/>
        <v>8.6871276675967127E-2</v>
      </c>
      <c r="BV637" s="127">
        <f t="shared" si="1955"/>
        <v>9.6384676202113134E-2</v>
      </c>
      <c r="BW637" s="128">
        <f t="shared" si="1956"/>
        <v>0.13928059724002714</v>
      </c>
      <c r="BX637" s="123">
        <f t="shared" si="1957"/>
        <v>6.4759577373679295E-2</v>
      </c>
      <c r="BY637" s="124">
        <f t="shared" si="1958"/>
        <v>4.3058592866299678E-2</v>
      </c>
      <c r="BZ637" s="125">
        <f t="shared" si="1959"/>
        <v>0.10005031265722705</v>
      </c>
      <c r="CA637" s="126">
        <f t="shared" si="1960"/>
        <v>7.8350049015911319E-2</v>
      </c>
      <c r="CB637" s="123">
        <f t="shared" si="1961"/>
        <v>8.6969021778193056E-3</v>
      </c>
      <c r="CC637" s="124">
        <f t="shared" si="1962"/>
        <v>1.7419500791795491E-2</v>
      </c>
      <c r="CD637" s="125">
        <f t="shared" si="1963"/>
        <v>4.3915762236756993E-2</v>
      </c>
      <c r="CE637" s="126">
        <f t="shared" si="1964"/>
        <v>0.14101500640977302</v>
      </c>
      <c r="CF637" s="123">
        <f t="shared" si="1965"/>
        <v>5.5990799971249908E-2</v>
      </c>
      <c r="CG637" s="124">
        <f t="shared" si="1966"/>
        <v>2.9409546791343034E-2</v>
      </c>
      <c r="CH637" s="125">
        <f t="shared" si="1967"/>
        <v>0.17178178681808381</v>
      </c>
      <c r="CI637" s="123">
        <f t="shared" si="1968"/>
        <v>0.1512706432395747</v>
      </c>
      <c r="CJ637" s="129">
        <f t="shared" ref="CJ637" si="1992">AB637/AB653</f>
        <v>5.4276418450783348E-2</v>
      </c>
      <c r="CK637" s="130">
        <f t="shared" ref="CK637" si="1993">AC637/AC653</f>
        <v>5.1880628780232078E-2</v>
      </c>
    </row>
    <row r="638" spans="1:89" x14ac:dyDescent="0.25">
      <c r="A638" s="131" t="s">
        <v>25</v>
      </c>
      <c r="B638" s="197">
        <v>1637</v>
      </c>
      <c r="C638" s="181">
        <v>1487</v>
      </c>
      <c r="D638" s="182">
        <v>697</v>
      </c>
      <c r="E638" s="183">
        <v>468</v>
      </c>
      <c r="F638" s="180">
        <v>1075</v>
      </c>
      <c r="G638" s="184">
        <v>607</v>
      </c>
      <c r="H638" s="182">
        <v>2195</v>
      </c>
      <c r="I638" s="183">
        <v>1642</v>
      </c>
      <c r="J638" s="180">
        <v>165</v>
      </c>
      <c r="K638" s="181">
        <v>263</v>
      </c>
      <c r="L638" s="182">
        <v>386</v>
      </c>
      <c r="M638" s="180">
        <v>1312</v>
      </c>
      <c r="N638" s="185">
        <v>1320</v>
      </c>
      <c r="O638" s="198">
        <v>1822</v>
      </c>
      <c r="P638" s="180">
        <v>896</v>
      </c>
      <c r="Q638" s="181">
        <v>667</v>
      </c>
      <c r="R638" s="182">
        <v>1251</v>
      </c>
      <c r="S638" s="183">
        <v>1086</v>
      </c>
      <c r="T638" s="189">
        <v>97</v>
      </c>
      <c r="U638" s="180">
        <v>245</v>
      </c>
      <c r="V638" s="182">
        <v>652</v>
      </c>
      <c r="W638" s="199">
        <v>1590</v>
      </c>
      <c r="X638" s="180">
        <v>718</v>
      </c>
      <c r="Y638" s="184">
        <v>419</v>
      </c>
      <c r="Z638" s="182">
        <v>2218</v>
      </c>
      <c r="AA638" s="180">
        <v>2239</v>
      </c>
      <c r="AB638" s="162">
        <v>13307</v>
      </c>
      <c r="AC638" s="165">
        <f t="shared" si="1971"/>
        <v>13847</v>
      </c>
      <c r="AE638" s="256" t="str">
        <f>$AE$18</f>
        <v>18:00 - 18:59</v>
      </c>
      <c r="AF638" s="120">
        <f t="shared" si="1989"/>
        <v>2517</v>
      </c>
      <c r="AG638" s="181">
        <f t="shared" si="1989"/>
        <v>1788</v>
      </c>
      <c r="AH638" s="182">
        <f t="shared" si="1989"/>
        <v>625</v>
      </c>
      <c r="AI638" s="183">
        <f t="shared" si="1989"/>
        <v>836</v>
      </c>
      <c r="AJ638" s="180">
        <f t="shared" si="1989"/>
        <v>1093</v>
      </c>
      <c r="AK638" s="184">
        <f t="shared" si="1989"/>
        <v>1528</v>
      </c>
      <c r="AL638" s="182">
        <f t="shared" si="1989"/>
        <v>2531</v>
      </c>
      <c r="AM638" s="183">
        <f t="shared" si="1989"/>
        <v>2803</v>
      </c>
      <c r="AN638" s="180">
        <f t="shared" si="1989"/>
        <v>358</v>
      </c>
      <c r="AO638" s="184">
        <f t="shared" si="1989"/>
        <v>200</v>
      </c>
      <c r="AP638" s="182">
        <f t="shared" si="1990"/>
        <v>1451</v>
      </c>
      <c r="AQ638" s="180">
        <f t="shared" si="1990"/>
        <v>803</v>
      </c>
      <c r="AR638" s="185">
        <f t="shared" si="1990"/>
        <v>2392</v>
      </c>
      <c r="AS638" s="186">
        <f t="shared" si="1990"/>
        <v>2063</v>
      </c>
      <c r="AT638" s="180">
        <f t="shared" si="1990"/>
        <v>891</v>
      </c>
      <c r="AU638" s="184">
        <f t="shared" si="1990"/>
        <v>1337</v>
      </c>
      <c r="AV638" s="182">
        <f t="shared" si="1990"/>
        <v>1270</v>
      </c>
      <c r="AW638" s="183">
        <f t="shared" si="1990"/>
        <v>2212</v>
      </c>
      <c r="AX638" s="180">
        <f t="shared" si="1990"/>
        <v>352</v>
      </c>
      <c r="AY638" s="184">
        <f t="shared" si="1990"/>
        <v>251</v>
      </c>
      <c r="AZ638" s="182">
        <f t="shared" si="1991"/>
        <v>1838</v>
      </c>
      <c r="BA638" s="183">
        <f t="shared" si="1991"/>
        <v>1584</v>
      </c>
      <c r="BB638" s="180">
        <f t="shared" si="1991"/>
        <v>1169</v>
      </c>
      <c r="BC638" s="184">
        <f t="shared" si="1991"/>
        <v>565</v>
      </c>
      <c r="BD638" s="182">
        <f t="shared" si="1991"/>
        <v>2715</v>
      </c>
      <c r="BE638" s="180">
        <f t="shared" si="1991"/>
        <v>3033</v>
      </c>
      <c r="BF638" s="164">
        <f>SUM(AF638,AH638,AJ638,AL638,AN638,AP638,AR638,AT638,AV638,AX638,AZ638,BB638,BD638)</f>
        <v>19202</v>
      </c>
      <c r="BG638" s="165">
        <f>SUM(AG638,AI638,AK638,AM638,AO638,AQ638,AS638,AU638,AW638,AY638,BA638,BC638,BE638)</f>
        <v>19003</v>
      </c>
      <c r="BI638" s="131" t="s">
        <v>25</v>
      </c>
      <c r="BJ638" s="123">
        <f t="shared" si="1972"/>
        <v>0.12301796047193207</v>
      </c>
      <c r="BK638" s="124">
        <f t="shared" si="1973"/>
        <v>0.10738788185166462</v>
      </c>
      <c r="BL638" s="125">
        <f t="shared" si="1945"/>
        <v>5.2378447433681523E-2</v>
      </c>
      <c r="BM638" s="126">
        <f t="shared" si="1946"/>
        <v>3.3797934570665128E-2</v>
      </c>
      <c r="BN638" s="123">
        <f t="shared" si="1947"/>
        <v>8.0784549485233337E-2</v>
      </c>
      <c r="BO638" s="124">
        <f t="shared" si="1948"/>
        <v>4.3836210009388317E-2</v>
      </c>
      <c r="BP638" s="125">
        <f t="shared" si="1949"/>
        <v>0.1649507777861276</v>
      </c>
      <c r="BQ638" s="126">
        <f t="shared" si="1950"/>
        <v>0.11858164223297465</v>
      </c>
      <c r="BR638" s="123">
        <f t="shared" si="1951"/>
        <v>1.2399488990756744E-2</v>
      </c>
      <c r="BS638" s="124">
        <f t="shared" si="1952"/>
        <v>1.8993283743771214E-2</v>
      </c>
      <c r="BT638" s="125">
        <f t="shared" si="1953"/>
        <v>2.9007289396558202E-2</v>
      </c>
      <c r="BU638" s="123">
        <f t="shared" si="1954"/>
        <v>9.4749765292121035E-2</v>
      </c>
      <c r="BV638" s="127">
        <f t="shared" si="1955"/>
        <v>9.9195911926053953E-2</v>
      </c>
      <c r="BW638" s="128">
        <f t="shared" si="1956"/>
        <v>0.13158084783707663</v>
      </c>
      <c r="BX638" s="123">
        <f t="shared" si="1957"/>
        <v>6.7332982640715411E-2</v>
      </c>
      <c r="BY638" s="124">
        <f t="shared" si="1958"/>
        <v>4.8169278544088971E-2</v>
      </c>
      <c r="BZ638" s="125">
        <f t="shared" si="1959"/>
        <v>9.4010671075373864E-2</v>
      </c>
      <c r="CA638" s="126">
        <f t="shared" si="1960"/>
        <v>7.8428540478081898E-2</v>
      </c>
      <c r="CB638" s="123">
        <f t="shared" si="1961"/>
        <v>7.2893965582024496E-3</v>
      </c>
      <c r="CC638" s="124">
        <f t="shared" si="1962"/>
        <v>1.7693363183361017E-2</v>
      </c>
      <c r="CD638" s="125">
        <f t="shared" si="1963"/>
        <v>4.8996768618020589E-2</v>
      </c>
      <c r="CE638" s="126">
        <f t="shared" si="1964"/>
        <v>0.11482631616956741</v>
      </c>
      <c r="CF638" s="123">
        <f t="shared" si="1965"/>
        <v>5.3956564214323287E-2</v>
      </c>
      <c r="CG638" s="124">
        <f t="shared" si="1966"/>
        <v>3.0259261933992924E-2</v>
      </c>
      <c r="CH638" s="125">
        <f t="shared" si="1967"/>
        <v>0.16667919140302095</v>
      </c>
      <c r="CI638" s="123">
        <f t="shared" si="1968"/>
        <v>0.16169567415324618</v>
      </c>
      <c r="CJ638" s="129">
        <f t="shared" ref="CJ638" si="1994">AB638/AB653</f>
        <v>5.1912333811871915E-2</v>
      </c>
      <c r="CK638" s="130">
        <f t="shared" ref="CK638" si="1995">AC638/AC653</f>
        <v>5.4173219720976815E-2</v>
      </c>
    </row>
    <row r="639" spans="1:89" ht="13.8" thickBot="1" x14ac:dyDescent="0.3">
      <c r="A639" s="139" t="s">
        <v>26</v>
      </c>
      <c r="B639" s="194">
        <v>1567</v>
      </c>
      <c r="C639" s="188">
        <v>1382</v>
      </c>
      <c r="D639" s="189">
        <v>579</v>
      </c>
      <c r="E639" s="190">
        <v>469</v>
      </c>
      <c r="F639" s="187">
        <v>1035</v>
      </c>
      <c r="G639" s="191">
        <v>676</v>
      </c>
      <c r="H639" s="189">
        <v>1969</v>
      </c>
      <c r="I639" s="190">
        <v>1674</v>
      </c>
      <c r="J639" s="187">
        <v>230</v>
      </c>
      <c r="K639" s="188">
        <v>241</v>
      </c>
      <c r="L639" s="189">
        <v>491</v>
      </c>
      <c r="M639" s="187">
        <v>1091</v>
      </c>
      <c r="N639" s="192">
        <v>1293</v>
      </c>
      <c r="O639" s="195">
        <v>1585</v>
      </c>
      <c r="P639" s="187">
        <v>772</v>
      </c>
      <c r="Q639" s="188">
        <v>701</v>
      </c>
      <c r="R639" s="189">
        <v>1218</v>
      </c>
      <c r="S639" s="190">
        <v>1061</v>
      </c>
      <c r="T639" s="187">
        <v>128</v>
      </c>
      <c r="U639" s="191">
        <v>202</v>
      </c>
      <c r="V639" s="189">
        <v>693</v>
      </c>
      <c r="W639" s="196">
        <v>1255</v>
      </c>
      <c r="X639" s="187">
        <v>696</v>
      </c>
      <c r="Y639" s="191">
        <v>389</v>
      </c>
      <c r="Z639" s="189">
        <v>2270</v>
      </c>
      <c r="AA639" s="187">
        <v>2355</v>
      </c>
      <c r="AB639" s="162">
        <v>12941</v>
      </c>
      <c r="AC639" s="165">
        <f t="shared" si="1971"/>
        <v>13081</v>
      </c>
      <c r="AE639" s="254">
        <f>$AE$19</f>
        <v>0</v>
      </c>
      <c r="AF639" s="120">
        <f t="shared" si="1989"/>
        <v>0</v>
      </c>
      <c r="AG639" s="188">
        <f t="shared" si="1989"/>
        <v>0</v>
      </c>
      <c r="AH639" s="189">
        <f t="shared" si="1989"/>
        <v>0</v>
      </c>
      <c r="AI639" s="190">
        <f t="shared" si="1989"/>
        <v>0</v>
      </c>
      <c r="AJ639" s="187">
        <f t="shared" si="1989"/>
        <v>0</v>
      </c>
      <c r="AK639" s="191">
        <f t="shared" si="1989"/>
        <v>0</v>
      </c>
      <c r="AL639" s="189">
        <f t="shared" si="1989"/>
        <v>0</v>
      </c>
      <c r="AM639" s="190">
        <f t="shared" si="1989"/>
        <v>0</v>
      </c>
      <c r="AN639" s="187">
        <f t="shared" si="1989"/>
        <v>0</v>
      </c>
      <c r="AO639" s="191">
        <f t="shared" si="1989"/>
        <v>0</v>
      </c>
      <c r="AP639" s="189">
        <f t="shared" si="1990"/>
        <v>0</v>
      </c>
      <c r="AQ639" s="187">
        <f t="shared" si="1990"/>
        <v>0</v>
      </c>
      <c r="AR639" s="192">
        <f t="shared" si="1990"/>
        <v>0</v>
      </c>
      <c r="AS639" s="193">
        <f t="shared" si="1990"/>
        <v>0</v>
      </c>
      <c r="AT639" s="187">
        <f t="shared" si="1990"/>
        <v>0</v>
      </c>
      <c r="AU639" s="191">
        <f t="shared" si="1990"/>
        <v>0</v>
      </c>
      <c r="AV639" s="189">
        <f t="shared" si="1990"/>
        <v>0</v>
      </c>
      <c r="AW639" s="190">
        <f t="shared" si="1990"/>
        <v>0</v>
      </c>
      <c r="AX639" s="187">
        <f t="shared" si="1990"/>
        <v>0</v>
      </c>
      <c r="AY639" s="191">
        <f t="shared" si="1990"/>
        <v>0</v>
      </c>
      <c r="AZ639" s="189">
        <f t="shared" si="1991"/>
        <v>0</v>
      </c>
      <c r="BA639" s="190">
        <f t="shared" si="1991"/>
        <v>0</v>
      </c>
      <c r="BB639" s="187">
        <f t="shared" si="1991"/>
        <v>0</v>
      </c>
      <c r="BC639" s="191">
        <f t="shared" si="1991"/>
        <v>0</v>
      </c>
      <c r="BD639" s="189">
        <f t="shared" si="1991"/>
        <v>0</v>
      </c>
      <c r="BE639" s="187">
        <f t="shared" si="1991"/>
        <v>0</v>
      </c>
      <c r="BF639" s="164">
        <f>SUM(AF639,AH639,AJ639,AL639,AN639,AP639,AR639,AT639,AV639,AX639,AZ639,BB639,BD639)</f>
        <v>0</v>
      </c>
      <c r="BG639" s="165">
        <f>SUM(AG639,AI639,AK639,AM639,AO639,AQ639,AS639,AU639,AW639,AY639,BA639,BC639,BE639)</f>
        <v>0</v>
      </c>
      <c r="BI639" s="139" t="s">
        <v>26</v>
      </c>
      <c r="BJ639" s="123">
        <f t="shared" si="1972"/>
        <v>0.12108801483656595</v>
      </c>
      <c r="BK639" s="124">
        <f t="shared" si="1973"/>
        <v>0.10564941518232551</v>
      </c>
      <c r="BL639" s="125">
        <f t="shared" si="1945"/>
        <v>4.474151920253458E-2</v>
      </c>
      <c r="BM639" s="126">
        <f t="shared" si="1946"/>
        <v>3.5853528017735649E-2</v>
      </c>
      <c r="BN639" s="123">
        <f t="shared" si="1947"/>
        <v>7.997836334131829E-2</v>
      </c>
      <c r="BO639" s="124">
        <f t="shared" si="1948"/>
        <v>5.1678006268633898E-2</v>
      </c>
      <c r="BP639" s="125">
        <f t="shared" si="1949"/>
        <v>0.15215207480102003</v>
      </c>
      <c r="BQ639" s="126">
        <f t="shared" si="1950"/>
        <v>0.12797186759422063</v>
      </c>
      <c r="BR639" s="123">
        <f t="shared" si="1951"/>
        <v>1.7772969631404064E-2</v>
      </c>
      <c r="BS639" s="124">
        <f t="shared" si="1952"/>
        <v>1.8423667915296996E-2</v>
      </c>
      <c r="BT639" s="125">
        <f t="shared" si="1953"/>
        <v>3.7941426473997369E-2</v>
      </c>
      <c r="BU639" s="123">
        <f t="shared" si="1954"/>
        <v>8.3403409525265648E-2</v>
      </c>
      <c r="BV639" s="127">
        <f t="shared" si="1955"/>
        <v>9.991499884089329E-2</v>
      </c>
      <c r="BW639" s="128">
        <f t="shared" si="1956"/>
        <v>0.12116810641388273</v>
      </c>
      <c r="BX639" s="123">
        <f t="shared" si="1957"/>
        <v>5.9655358936712775E-2</v>
      </c>
      <c r="BY639" s="124">
        <f t="shared" si="1958"/>
        <v>5.3589175139515326E-2</v>
      </c>
      <c r="BZ639" s="125">
        <f t="shared" si="1959"/>
        <v>9.4119465265435437E-2</v>
      </c>
      <c r="CA639" s="126">
        <f t="shared" si="1960"/>
        <v>8.1110006880207933E-2</v>
      </c>
      <c r="CB639" s="123">
        <f t="shared" si="1961"/>
        <v>9.8910439687813923E-3</v>
      </c>
      <c r="CC639" s="124">
        <f t="shared" si="1962"/>
        <v>1.5442244476721963E-2</v>
      </c>
      <c r="CD639" s="125">
        <f t="shared" si="1963"/>
        <v>5.3550730237230511E-2</v>
      </c>
      <c r="CE639" s="126">
        <f t="shared" si="1964"/>
        <v>9.5940677318247847E-2</v>
      </c>
      <c r="CF639" s="123">
        <f t="shared" si="1965"/>
        <v>5.3782551580248819E-2</v>
      </c>
      <c r="CG639" s="124">
        <f t="shared" si="1966"/>
        <v>2.9737787630915068E-2</v>
      </c>
      <c r="CH639" s="125">
        <f t="shared" si="1967"/>
        <v>0.17541148288385749</v>
      </c>
      <c r="CI639" s="123">
        <f t="shared" si="1968"/>
        <v>0.18003210763703081</v>
      </c>
      <c r="CJ639" s="129">
        <f t="shared" ref="CJ639" si="1996">AB639/AB653</f>
        <v>5.0484520317083829E-2</v>
      </c>
      <c r="CK639" s="130">
        <f t="shared" ref="CK639" si="1997">AC639/AC653</f>
        <v>5.1176419958842909E-2</v>
      </c>
    </row>
    <row r="640" spans="1:89" ht="14.4" thickTop="1" thickBot="1" x14ac:dyDescent="0.3">
      <c r="A640" s="131" t="s">
        <v>27</v>
      </c>
      <c r="B640" s="197">
        <v>1462</v>
      </c>
      <c r="C640" s="181">
        <v>1393</v>
      </c>
      <c r="D640" s="182">
        <v>547</v>
      </c>
      <c r="E640" s="183">
        <v>476</v>
      </c>
      <c r="F640" s="180">
        <v>910</v>
      </c>
      <c r="G640" s="184">
        <v>739</v>
      </c>
      <c r="H640" s="182">
        <v>2032</v>
      </c>
      <c r="I640" s="183">
        <v>1906</v>
      </c>
      <c r="J640" s="180">
        <v>245</v>
      </c>
      <c r="K640" s="181">
        <v>295</v>
      </c>
      <c r="L640" s="182">
        <v>661</v>
      </c>
      <c r="M640" s="180">
        <v>848</v>
      </c>
      <c r="N640" s="185">
        <v>1505</v>
      </c>
      <c r="O640" s="198">
        <v>1406</v>
      </c>
      <c r="P640" s="180">
        <v>972</v>
      </c>
      <c r="Q640" s="181">
        <v>707</v>
      </c>
      <c r="R640" s="182">
        <v>1191</v>
      </c>
      <c r="S640" s="183">
        <v>1235</v>
      </c>
      <c r="T640" s="180">
        <v>188</v>
      </c>
      <c r="U640" s="184">
        <v>160</v>
      </c>
      <c r="V640" s="182">
        <v>941</v>
      </c>
      <c r="W640" s="199">
        <v>1335</v>
      </c>
      <c r="X640" s="180">
        <v>705</v>
      </c>
      <c r="Y640" s="184">
        <v>344</v>
      </c>
      <c r="Z640" s="182">
        <v>2349</v>
      </c>
      <c r="AA640" s="180">
        <v>2323</v>
      </c>
      <c r="AB640" s="162">
        <v>13708</v>
      </c>
      <c r="AC640" s="165">
        <f t="shared" si="1971"/>
        <v>13167</v>
      </c>
      <c r="AE640" s="251" t="s">
        <v>13</v>
      </c>
      <c r="AF640" s="14">
        <f t="shared" ref="AF640:BG640" si="1998">SUM(AF637:AF639)</f>
        <v>4526</v>
      </c>
      <c r="AG640" s="1">
        <f t="shared" si="1998"/>
        <v>3944</v>
      </c>
      <c r="AH640" s="14">
        <f t="shared" si="1998"/>
        <v>1323</v>
      </c>
      <c r="AI640" s="1">
        <f t="shared" si="1998"/>
        <v>1702</v>
      </c>
      <c r="AJ640" s="14">
        <f t="shared" si="1998"/>
        <v>2298</v>
      </c>
      <c r="AK640" s="1">
        <f t="shared" si="1998"/>
        <v>2968</v>
      </c>
      <c r="AL640" s="14">
        <f t="shared" si="1998"/>
        <v>5133</v>
      </c>
      <c r="AM640" s="1">
        <f t="shared" si="1998"/>
        <v>5566</v>
      </c>
      <c r="AN640" s="14">
        <f t="shared" si="1998"/>
        <v>802</v>
      </c>
      <c r="AO640" s="1">
        <f t="shared" si="1998"/>
        <v>414</v>
      </c>
      <c r="AP640" s="14">
        <f t="shared" si="1998"/>
        <v>2863</v>
      </c>
      <c r="AQ640" s="1">
        <f t="shared" si="1998"/>
        <v>1593</v>
      </c>
      <c r="AR640" s="14">
        <f t="shared" si="1998"/>
        <v>4876</v>
      </c>
      <c r="AS640" s="1">
        <f t="shared" si="1998"/>
        <v>4105</v>
      </c>
      <c r="AT640" s="14">
        <f t="shared" si="1998"/>
        <v>1888</v>
      </c>
      <c r="AU640" s="1">
        <f t="shared" si="1998"/>
        <v>2523</v>
      </c>
      <c r="AV640" s="14">
        <f t="shared" si="1998"/>
        <v>2728</v>
      </c>
      <c r="AW640" s="1">
        <f t="shared" si="1998"/>
        <v>4207</v>
      </c>
      <c r="AX640" s="14">
        <f t="shared" si="1998"/>
        <v>706</v>
      </c>
      <c r="AY640" s="1">
        <f t="shared" si="1998"/>
        <v>541</v>
      </c>
      <c r="AZ640" s="14">
        <f t="shared" si="1998"/>
        <v>3442</v>
      </c>
      <c r="BA640" s="1">
        <f t="shared" si="1998"/>
        <v>3103</v>
      </c>
      <c r="BB640" s="14">
        <f t="shared" si="1998"/>
        <v>2290</v>
      </c>
      <c r="BC640" s="1">
        <f t="shared" si="1998"/>
        <v>1198</v>
      </c>
      <c r="BD640" s="14">
        <f t="shared" si="1998"/>
        <v>5680</v>
      </c>
      <c r="BE640" s="1">
        <f t="shared" si="1998"/>
        <v>6155</v>
      </c>
      <c r="BF640" s="166">
        <f t="shared" si="1998"/>
        <v>38555</v>
      </c>
      <c r="BG640" s="167">
        <f t="shared" si="1998"/>
        <v>38019</v>
      </c>
      <c r="BI640" s="131" t="s">
        <v>27</v>
      </c>
      <c r="BJ640" s="123">
        <f t="shared" si="1972"/>
        <v>0.10665304931426904</v>
      </c>
      <c r="BK640" s="124">
        <f t="shared" si="1973"/>
        <v>0.10579479000531632</v>
      </c>
      <c r="BL640" s="125">
        <f t="shared" si="1945"/>
        <v>3.990370586518821E-2</v>
      </c>
      <c r="BM640" s="126">
        <f t="shared" si="1946"/>
        <v>3.6150983519404573E-2</v>
      </c>
      <c r="BN640" s="123">
        <f t="shared" si="1947"/>
        <v>6.6384592938430118E-2</v>
      </c>
      <c r="BO640" s="124">
        <f t="shared" si="1948"/>
        <v>5.6125161388319286E-2</v>
      </c>
      <c r="BP640" s="125">
        <f t="shared" si="1949"/>
        <v>0.14823460752845055</v>
      </c>
      <c r="BQ640" s="126">
        <f t="shared" si="1950"/>
        <v>0.14475582896635528</v>
      </c>
      <c r="BR640" s="123">
        <f t="shared" si="1951"/>
        <v>1.7872775021885029E-2</v>
      </c>
      <c r="BS640" s="124">
        <f t="shared" si="1952"/>
        <v>2.2404496088706614E-2</v>
      </c>
      <c r="BT640" s="125">
        <f t="shared" si="1953"/>
        <v>4.8220017508024508E-2</v>
      </c>
      <c r="BU640" s="123">
        <f t="shared" si="1954"/>
        <v>6.4403432824485463E-2</v>
      </c>
      <c r="BV640" s="127">
        <f t="shared" si="1955"/>
        <v>0.10978990370586519</v>
      </c>
      <c r="BW640" s="128">
        <f t="shared" si="1956"/>
        <v>0.10678210678210678</v>
      </c>
      <c r="BX640" s="123">
        <f t="shared" si="1957"/>
        <v>7.0907499270498983E-2</v>
      </c>
      <c r="BY640" s="124">
        <f t="shared" si="1958"/>
        <v>5.3694843168527379E-2</v>
      </c>
      <c r="BZ640" s="125">
        <f t="shared" si="1959"/>
        <v>8.6883571637000293E-2</v>
      </c>
      <c r="CA640" s="126">
        <f t="shared" si="1960"/>
        <v>9.3795093795093792E-2</v>
      </c>
      <c r="CB640" s="123">
        <f t="shared" si="1961"/>
        <v>1.371461920046688E-2</v>
      </c>
      <c r="CC640" s="124">
        <f t="shared" si="1962"/>
        <v>1.2151591098959519E-2</v>
      </c>
      <c r="CD640" s="125">
        <f t="shared" si="1963"/>
        <v>6.864604610446455E-2</v>
      </c>
      <c r="CE640" s="126">
        <f t="shared" si="1964"/>
        <v>0.10138983823194349</v>
      </c>
      <c r="CF640" s="123">
        <f t="shared" si="1965"/>
        <v>5.1429822001750801E-2</v>
      </c>
      <c r="CG640" s="124">
        <f t="shared" si="1966"/>
        <v>2.6125920862762969E-2</v>
      </c>
      <c r="CH640" s="125">
        <f t="shared" si="1967"/>
        <v>0.17135978990370587</v>
      </c>
      <c r="CI640" s="123">
        <f t="shared" si="1968"/>
        <v>0.17642591326801854</v>
      </c>
      <c r="CJ640" s="129">
        <f t="shared" ref="CJ640" si="1999">AB640/AB653</f>
        <v>5.3476686848511326E-2</v>
      </c>
      <c r="CK640" s="130">
        <f t="shared" ref="CK640" si="2000">AC640/AC653</f>
        <v>5.1512875284617732E-2</v>
      </c>
    </row>
    <row r="641" spans="1:89" ht="13.8" thickTop="1" x14ac:dyDescent="0.25">
      <c r="A641" s="139" t="s">
        <v>28</v>
      </c>
      <c r="B641" s="194">
        <v>1675</v>
      </c>
      <c r="C641" s="188">
        <v>1780</v>
      </c>
      <c r="D641" s="189">
        <v>634</v>
      </c>
      <c r="E641" s="190">
        <v>685</v>
      </c>
      <c r="F641" s="187">
        <v>934</v>
      </c>
      <c r="G641" s="191">
        <v>1130</v>
      </c>
      <c r="H641" s="189">
        <v>2321</v>
      </c>
      <c r="I641" s="190">
        <v>2352</v>
      </c>
      <c r="J641" s="187">
        <v>310</v>
      </c>
      <c r="K641" s="188">
        <v>234</v>
      </c>
      <c r="L641" s="189">
        <v>1158</v>
      </c>
      <c r="M641" s="187">
        <v>839</v>
      </c>
      <c r="N641" s="192">
        <v>2001</v>
      </c>
      <c r="O641" s="195">
        <v>1650</v>
      </c>
      <c r="P641" s="187">
        <v>1053</v>
      </c>
      <c r="Q641" s="188">
        <v>902</v>
      </c>
      <c r="R641" s="189">
        <v>1322</v>
      </c>
      <c r="S641" s="190">
        <v>1511</v>
      </c>
      <c r="T641" s="187">
        <v>242</v>
      </c>
      <c r="U641" s="191">
        <v>150</v>
      </c>
      <c r="V641" s="189">
        <v>1376</v>
      </c>
      <c r="W641" s="196">
        <v>1377</v>
      </c>
      <c r="X641" s="187">
        <v>903</v>
      </c>
      <c r="Y641" s="191">
        <v>357</v>
      </c>
      <c r="Z641" s="189">
        <v>2609</v>
      </c>
      <c r="AA641" s="187">
        <v>2788</v>
      </c>
      <c r="AB641" s="162">
        <v>16538</v>
      </c>
      <c r="AC641" s="165">
        <f t="shared" si="1971"/>
        <v>15755</v>
      </c>
      <c r="BI641" s="139" t="s">
        <v>28</v>
      </c>
      <c r="BJ641" s="123">
        <f t="shared" si="1972"/>
        <v>0.1012818962389648</v>
      </c>
      <c r="BK641" s="124">
        <f t="shared" si="1973"/>
        <v>0.11298000634719137</v>
      </c>
      <c r="BL641" s="125">
        <f t="shared" si="1945"/>
        <v>3.8335953561494739E-2</v>
      </c>
      <c r="BM641" s="126">
        <f t="shared" si="1946"/>
        <v>4.3478260869565216E-2</v>
      </c>
      <c r="BN641" s="123">
        <f t="shared" si="1947"/>
        <v>5.6475994678921275E-2</v>
      </c>
      <c r="BO641" s="124">
        <f t="shared" si="1948"/>
        <v>7.1723262456363054E-2</v>
      </c>
      <c r="BP641" s="125">
        <f t="shared" si="1949"/>
        <v>0.14034345144515661</v>
      </c>
      <c r="BQ641" s="126">
        <f t="shared" si="1950"/>
        <v>0.14928594097112027</v>
      </c>
      <c r="BR641" s="123">
        <f t="shared" si="1951"/>
        <v>1.8744709154674084E-2</v>
      </c>
      <c r="BS641" s="124">
        <f t="shared" si="1952"/>
        <v>1.4852427800698191E-2</v>
      </c>
      <c r="BT641" s="125">
        <f t="shared" si="1953"/>
        <v>7.0020558713266415E-2</v>
      </c>
      <c r="BU641" s="123">
        <f t="shared" si="1954"/>
        <v>5.3252935576007618E-2</v>
      </c>
      <c r="BV641" s="127">
        <f t="shared" si="1955"/>
        <v>0.12099407425323497</v>
      </c>
      <c r="BW641" s="128">
        <f t="shared" si="1956"/>
        <v>0.1047286575690257</v>
      </c>
      <c r="BX641" s="123">
        <f t="shared" si="1957"/>
        <v>6.3671544322167137E-2</v>
      </c>
      <c r="BY641" s="124">
        <f t="shared" si="1958"/>
        <v>5.7251666137734053E-2</v>
      </c>
      <c r="BZ641" s="125">
        <f t="shared" si="1959"/>
        <v>7.993711452412626E-2</v>
      </c>
      <c r="CA641" s="126">
        <f t="shared" si="1960"/>
        <v>9.5906061567756273E-2</v>
      </c>
      <c r="CB641" s="123">
        <f t="shared" si="1961"/>
        <v>1.4632966501390737E-2</v>
      </c>
      <c r="CC641" s="124">
        <f t="shared" si="1962"/>
        <v>9.5207870517296095E-3</v>
      </c>
      <c r="CD641" s="125">
        <f t="shared" si="1963"/>
        <v>8.3202321925263029E-2</v>
      </c>
      <c r="CE641" s="126">
        <f t="shared" si="1964"/>
        <v>8.7400825134877819E-2</v>
      </c>
      <c r="CF641" s="123">
        <f t="shared" si="1965"/>
        <v>5.4601523763453862E-2</v>
      </c>
      <c r="CG641" s="124">
        <f t="shared" si="1966"/>
        <v>2.2659473183116469E-2</v>
      </c>
      <c r="CH641" s="125">
        <f t="shared" si="1967"/>
        <v>0.15775789091788608</v>
      </c>
      <c r="CI641" s="123">
        <f t="shared" si="1968"/>
        <v>0.17695969533481434</v>
      </c>
      <c r="CJ641" s="129">
        <f t="shared" ref="CJ641" si="2001">AB641/AB653</f>
        <v>6.4516884089632354E-2</v>
      </c>
      <c r="CK641" s="130">
        <f t="shared" ref="CK641" si="2002">AC641/AC653</f>
        <v>6.1637833227702013E-2</v>
      </c>
    </row>
    <row r="642" spans="1:89" x14ac:dyDescent="0.25">
      <c r="A642" s="131" t="s">
        <v>29</v>
      </c>
      <c r="B642" s="197">
        <v>2202</v>
      </c>
      <c r="C642" s="181">
        <v>2133</v>
      </c>
      <c r="D642" s="182">
        <v>710</v>
      </c>
      <c r="E642" s="183">
        <v>767</v>
      </c>
      <c r="F642" s="180">
        <v>1131</v>
      </c>
      <c r="G642" s="184">
        <v>1596</v>
      </c>
      <c r="H642" s="182">
        <v>2278</v>
      </c>
      <c r="I642" s="183">
        <v>2737</v>
      </c>
      <c r="J642" s="180">
        <v>493</v>
      </c>
      <c r="K642" s="181">
        <v>211</v>
      </c>
      <c r="L642" s="182">
        <v>1352</v>
      </c>
      <c r="M642" s="180">
        <v>800</v>
      </c>
      <c r="N642" s="185">
        <v>2349</v>
      </c>
      <c r="O642" s="198">
        <v>1973</v>
      </c>
      <c r="P642" s="180">
        <v>1120</v>
      </c>
      <c r="Q642" s="181">
        <v>1082</v>
      </c>
      <c r="R642" s="182">
        <v>1490</v>
      </c>
      <c r="S642" s="183">
        <v>1936</v>
      </c>
      <c r="T642" s="180">
        <v>294</v>
      </c>
      <c r="U642" s="184">
        <v>204</v>
      </c>
      <c r="V642" s="182">
        <v>1610</v>
      </c>
      <c r="W642" s="199">
        <v>1452</v>
      </c>
      <c r="X642" s="180">
        <v>1178</v>
      </c>
      <c r="Y642" s="184">
        <v>476</v>
      </c>
      <c r="Z642" s="182">
        <v>2791</v>
      </c>
      <c r="AA642" s="180">
        <v>2991</v>
      </c>
      <c r="AB642" s="162">
        <v>18998</v>
      </c>
      <c r="AC642" s="165">
        <f t="shared" si="1971"/>
        <v>18358</v>
      </c>
      <c r="BI642" s="131" t="s">
        <v>29</v>
      </c>
      <c r="BJ642" s="123">
        <f t="shared" si="1972"/>
        <v>0.11590693757237604</v>
      </c>
      <c r="BK642" s="124">
        <f t="shared" si="1973"/>
        <v>0.11618912735592113</v>
      </c>
      <c r="BL642" s="125">
        <f t="shared" si="1945"/>
        <v>3.7372354984735234E-2</v>
      </c>
      <c r="BM642" s="126">
        <f t="shared" si="1946"/>
        <v>4.1780150343174637E-2</v>
      </c>
      <c r="BN642" s="123">
        <f t="shared" si="1947"/>
        <v>5.9532582377092323E-2</v>
      </c>
      <c r="BO642" s="124">
        <f t="shared" si="1948"/>
        <v>8.6937574899226489E-2</v>
      </c>
      <c r="BP642" s="125">
        <f t="shared" si="1949"/>
        <v>0.11990735866933361</v>
      </c>
      <c r="BQ642" s="126">
        <f t="shared" si="1950"/>
        <v>0.14909031484911212</v>
      </c>
      <c r="BR642" s="123">
        <f t="shared" si="1951"/>
        <v>2.5950100010527423E-2</v>
      </c>
      <c r="BS642" s="124">
        <f t="shared" si="1952"/>
        <v>1.1493626756727313E-2</v>
      </c>
      <c r="BT642" s="125">
        <f t="shared" si="1953"/>
        <v>7.1165385830087372E-2</v>
      </c>
      <c r="BU642" s="123">
        <f t="shared" si="1954"/>
        <v>4.3577731779060901E-2</v>
      </c>
      <c r="BV642" s="127">
        <f t="shared" si="1955"/>
        <v>0.12364459416780714</v>
      </c>
      <c r="BW642" s="128">
        <f t="shared" si="1956"/>
        <v>0.10747358100010894</v>
      </c>
      <c r="BX642" s="123">
        <f t="shared" si="1957"/>
        <v>5.8953574060427415E-2</v>
      </c>
      <c r="BY642" s="124">
        <f t="shared" si="1958"/>
        <v>5.8938882231179865E-2</v>
      </c>
      <c r="BZ642" s="125">
        <f t="shared" si="1959"/>
        <v>7.8429308348247184E-2</v>
      </c>
      <c r="CA642" s="126">
        <f t="shared" si="1960"/>
        <v>0.10545811090532738</v>
      </c>
      <c r="CB642" s="123">
        <f t="shared" si="1961"/>
        <v>1.5475313190862197E-2</v>
      </c>
      <c r="CC642" s="124">
        <f t="shared" si="1962"/>
        <v>1.1112321603660529E-2</v>
      </c>
      <c r="CD642" s="125">
        <f t="shared" si="1963"/>
        <v>8.4745762711864403E-2</v>
      </c>
      <c r="CE642" s="126">
        <f t="shared" si="1964"/>
        <v>7.9093583178995536E-2</v>
      </c>
      <c r="CF642" s="123">
        <f t="shared" si="1965"/>
        <v>6.2006527002842406E-2</v>
      </c>
      <c r="CG642" s="124">
        <f t="shared" si="1966"/>
        <v>2.5928750408541236E-2</v>
      </c>
      <c r="CH642" s="125">
        <f t="shared" si="1967"/>
        <v>0.14691020107379724</v>
      </c>
      <c r="CI642" s="123">
        <f t="shared" si="1968"/>
        <v>0.16292624468896394</v>
      </c>
      <c r="CJ642" s="129">
        <f t="shared" ref="CJ642" si="2003">AB642/AB653</f>
        <v>7.4113663316896575E-2</v>
      </c>
      <c r="CK642" s="130">
        <f t="shared" ref="CK642" si="2004">AC642/AC653</f>
        <v>7.1821475239235391E-2</v>
      </c>
    </row>
    <row r="643" spans="1:89" x14ac:dyDescent="0.25">
      <c r="A643" s="139" t="s">
        <v>30</v>
      </c>
      <c r="B643" s="280">
        <v>2009</v>
      </c>
      <c r="C643" s="267">
        <v>2156</v>
      </c>
      <c r="D643" s="268">
        <v>698</v>
      </c>
      <c r="E643" s="269">
        <v>866</v>
      </c>
      <c r="F643" s="266">
        <v>1205</v>
      </c>
      <c r="G643" s="270">
        <v>1440</v>
      </c>
      <c r="H643" s="268">
        <v>2602</v>
      </c>
      <c r="I643" s="269">
        <v>2763</v>
      </c>
      <c r="J643" s="266">
        <v>444</v>
      </c>
      <c r="K643" s="267">
        <v>214</v>
      </c>
      <c r="L643" s="268">
        <v>1412</v>
      </c>
      <c r="M643" s="266">
        <v>790</v>
      </c>
      <c r="N643" s="271">
        <v>2484</v>
      </c>
      <c r="O643" s="281">
        <v>2042</v>
      </c>
      <c r="P643" s="266">
        <v>997</v>
      </c>
      <c r="Q643" s="267">
        <v>1186</v>
      </c>
      <c r="R643" s="268">
        <v>1458</v>
      </c>
      <c r="S643" s="269">
        <v>1995</v>
      </c>
      <c r="T643" s="266">
        <v>354</v>
      </c>
      <c r="U643" s="270">
        <v>290</v>
      </c>
      <c r="V643" s="268">
        <v>1604</v>
      </c>
      <c r="W643" s="282">
        <v>1519</v>
      </c>
      <c r="X643" s="266">
        <v>1121</v>
      </c>
      <c r="Y643" s="270">
        <v>633</v>
      </c>
      <c r="Z643" s="268">
        <v>2965</v>
      </c>
      <c r="AA643" s="266">
        <v>3122</v>
      </c>
      <c r="AB643" s="162">
        <v>19353</v>
      </c>
      <c r="AC643" s="165">
        <f t="shared" si="1971"/>
        <v>19016</v>
      </c>
      <c r="BI643" s="139" t="s">
        <v>30</v>
      </c>
      <c r="BJ643" s="123">
        <f t="shared" si="1972"/>
        <v>0.10380819511186896</v>
      </c>
      <c r="BK643" s="124">
        <f t="shared" si="1973"/>
        <v>0.11337820782498949</v>
      </c>
      <c r="BL643" s="125">
        <f t="shared" si="1945"/>
        <v>3.6066759675502505E-2</v>
      </c>
      <c r="BM643" s="126">
        <f t="shared" si="1946"/>
        <v>4.5540597391670171E-2</v>
      </c>
      <c r="BN643" s="123">
        <f t="shared" si="1947"/>
        <v>6.2264248436934844E-2</v>
      </c>
      <c r="BO643" s="124">
        <f t="shared" si="1948"/>
        <v>7.5725704669751787E-2</v>
      </c>
      <c r="BP643" s="125">
        <f t="shared" si="1949"/>
        <v>0.1344494393634062</v>
      </c>
      <c r="BQ643" s="126">
        <f t="shared" si="1950"/>
        <v>0.14529869583508626</v>
      </c>
      <c r="BR643" s="123">
        <f t="shared" si="1951"/>
        <v>2.294217950705317E-2</v>
      </c>
      <c r="BS643" s="124">
        <f t="shared" si="1952"/>
        <v>1.1253681110643669E-2</v>
      </c>
      <c r="BT643" s="125">
        <f t="shared" si="1953"/>
        <v>7.2960264558466381E-2</v>
      </c>
      <c r="BU643" s="123">
        <f t="shared" si="1954"/>
        <v>4.1543962978544381E-2</v>
      </c>
      <c r="BV643" s="127">
        <f t="shared" si="1955"/>
        <v>0.12835219345837853</v>
      </c>
      <c r="BW643" s="128">
        <f t="shared" si="1956"/>
        <v>0.1073832562053008</v>
      </c>
      <c r="BX643" s="123">
        <f t="shared" si="1957"/>
        <v>5.1516560739936962E-2</v>
      </c>
      <c r="BY643" s="124">
        <f t="shared" si="1958"/>
        <v>6.2368531762726123E-2</v>
      </c>
      <c r="BZ643" s="125">
        <f t="shared" si="1959"/>
        <v>7.5337157029917848E-2</v>
      </c>
      <c r="CA643" s="126">
        <f t="shared" si="1960"/>
        <v>0.10491165334455195</v>
      </c>
      <c r="CB643" s="123">
        <f t="shared" si="1961"/>
        <v>1.8291737715082933E-2</v>
      </c>
      <c r="CC643" s="124">
        <f t="shared" si="1962"/>
        <v>1.5250315523769457E-2</v>
      </c>
      <c r="CD643" s="125">
        <f t="shared" si="1963"/>
        <v>8.2881207048002892E-2</v>
      </c>
      <c r="CE643" s="126">
        <f t="shared" si="1964"/>
        <v>7.9880100967606227E-2</v>
      </c>
      <c r="CF643" s="123">
        <f t="shared" si="1965"/>
        <v>5.7923836097762624E-2</v>
      </c>
      <c r="CG643" s="124">
        <f t="shared" si="1966"/>
        <v>3.3287757677745056E-2</v>
      </c>
      <c r="CH643" s="125">
        <f t="shared" si="1967"/>
        <v>0.15320622125768615</v>
      </c>
      <c r="CI643" s="123">
        <f t="shared" si="1968"/>
        <v>0.16417753470761465</v>
      </c>
      <c r="CJ643" s="129">
        <f t="shared" ref="CJ643" si="2005">AB643/AB653</f>
        <v>7.5498564384245681E-2</v>
      </c>
      <c r="CK643" s="130">
        <f t="shared" ref="CK643" si="2006">AC643/AC653</f>
        <v>7.4395749708535797E-2</v>
      </c>
    </row>
    <row r="644" spans="1:89" x14ac:dyDescent="0.25">
      <c r="A644" s="131" t="s">
        <v>31</v>
      </c>
      <c r="B644" s="283">
        <v>2517</v>
      </c>
      <c r="C644" s="274">
        <v>1788</v>
      </c>
      <c r="D644" s="275">
        <v>625</v>
      </c>
      <c r="E644" s="276">
        <v>836</v>
      </c>
      <c r="F644" s="273">
        <v>1093</v>
      </c>
      <c r="G644" s="277">
        <v>1528</v>
      </c>
      <c r="H644" s="275">
        <v>2531</v>
      </c>
      <c r="I644" s="276">
        <v>2803</v>
      </c>
      <c r="J644" s="273">
        <v>358</v>
      </c>
      <c r="K644" s="274">
        <v>200</v>
      </c>
      <c r="L644" s="275">
        <v>1451</v>
      </c>
      <c r="M644" s="273">
        <v>803</v>
      </c>
      <c r="N644" s="278">
        <v>2392</v>
      </c>
      <c r="O644" s="284">
        <v>2063</v>
      </c>
      <c r="P644" s="273">
        <v>891</v>
      </c>
      <c r="Q644" s="274">
        <v>1337</v>
      </c>
      <c r="R644" s="275">
        <v>1270</v>
      </c>
      <c r="S644" s="276">
        <v>2212</v>
      </c>
      <c r="T644" s="273">
        <v>352</v>
      </c>
      <c r="U644" s="277">
        <v>251</v>
      </c>
      <c r="V644" s="275">
        <v>1838</v>
      </c>
      <c r="W644" s="285">
        <v>1584</v>
      </c>
      <c r="X644" s="273">
        <v>1169</v>
      </c>
      <c r="Y644" s="277">
        <v>565</v>
      </c>
      <c r="Z644" s="275">
        <v>2715</v>
      </c>
      <c r="AA644" s="273">
        <v>3033</v>
      </c>
      <c r="AB644" s="162">
        <v>19202</v>
      </c>
      <c r="AC644" s="165">
        <f t="shared" si="1971"/>
        <v>19003</v>
      </c>
      <c r="BI644" s="131" t="s">
        <v>31</v>
      </c>
      <c r="BJ644" s="123">
        <f t="shared" si="1972"/>
        <v>0.13108009582335173</v>
      </c>
      <c r="BK644" s="124">
        <f t="shared" si="1973"/>
        <v>9.4090406777877181E-2</v>
      </c>
      <c r="BL644" s="125">
        <f t="shared" si="1945"/>
        <v>3.2548692844495367E-2</v>
      </c>
      <c r="BM644" s="126">
        <f t="shared" si="1946"/>
        <v>4.3993053728358683E-2</v>
      </c>
      <c r="BN644" s="123">
        <f t="shared" si="1947"/>
        <v>5.6921154046453495E-2</v>
      </c>
      <c r="BO644" s="124">
        <f t="shared" si="1948"/>
        <v>8.040835657527759E-2</v>
      </c>
      <c r="BP644" s="125">
        <f t="shared" si="1949"/>
        <v>0.13180918654306842</v>
      </c>
      <c r="BQ644" s="126">
        <f t="shared" si="1950"/>
        <v>0.14750302583802558</v>
      </c>
      <c r="BR644" s="123">
        <f t="shared" si="1951"/>
        <v>1.8643891261326945E-2</v>
      </c>
      <c r="BS644" s="124">
        <f t="shared" si="1952"/>
        <v>1.0524654001999685E-2</v>
      </c>
      <c r="BT644" s="125">
        <f t="shared" si="1953"/>
        <v>7.5565045307780437E-2</v>
      </c>
      <c r="BU644" s="123">
        <f t="shared" si="1954"/>
        <v>4.2256485818028731E-2</v>
      </c>
      <c r="BV644" s="127">
        <f t="shared" si="1955"/>
        <v>0.12457035725445266</v>
      </c>
      <c r="BW644" s="128">
        <f t="shared" si="1956"/>
        <v>0.10856180603062675</v>
      </c>
      <c r="BX644" s="123">
        <f t="shared" si="1957"/>
        <v>4.6401416519112594E-2</v>
      </c>
      <c r="BY644" s="124">
        <f t="shared" si="1958"/>
        <v>7.0357312003367894E-2</v>
      </c>
      <c r="BZ644" s="125">
        <f t="shared" si="1959"/>
        <v>6.6138943860014579E-2</v>
      </c>
      <c r="CA644" s="126">
        <f t="shared" si="1960"/>
        <v>0.11640267326211651</v>
      </c>
      <c r="CB644" s="123">
        <f t="shared" si="1961"/>
        <v>1.833142381001979E-2</v>
      </c>
      <c r="CC644" s="124">
        <f t="shared" si="1962"/>
        <v>1.3208440772509603E-2</v>
      </c>
      <c r="CD644" s="125">
        <f t="shared" si="1963"/>
        <v>9.5719195917091965E-2</v>
      </c>
      <c r="CE644" s="126">
        <f t="shared" si="1964"/>
        <v>8.33552596958375E-2</v>
      </c>
      <c r="CF644" s="123">
        <f t="shared" si="1965"/>
        <v>6.0879075096344132E-2</v>
      </c>
      <c r="CG644" s="124">
        <f t="shared" si="1966"/>
        <v>2.9732147555649107E-2</v>
      </c>
      <c r="CH644" s="125">
        <f t="shared" si="1967"/>
        <v>0.14139152171648786</v>
      </c>
      <c r="CI644" s="123">
        <f t="shared" si="1968"/>
        <v>0.1596063779403252</v>
      </c>
      <c r="CJ644" s="129">
        <f t="shared" ref="CJ644" si="2007">AB644/AB653</f>
        <v>7.4909493789401413E-2</v>
      </c>
      <c r="CK644" s="130">
        <f t="shared" ref="CK644" si="2008">AC644/AC653</f>
        <v>7.4344890182546572E-2</v>
      </c>
    </row>
    <row r="645" spans="1:89" x14ac:dyDescent="0.25">
      <c r="A645" s="139" t="s">
        <v>32</v>
      </c>
      <c r="B645" s="194">
        <v>2637</v>
      </c>
      <c r="C645" s="188">
        <v>1869</v>
      </c>
      <c r="D645" s="189">
        <v>689</v>
      </c>
      <c r="E645" s="190">
        <v>845</v>
      </c>
      <c r="F645" s="187">
        <v>1052</v>
      </c>
      <c r="G645" s="191">
        <v>1328</v>
      </c>
      <c r="H645" s="189">
        <v>2546</v>
      </c>
      <c r="I645" s="190">
        <v>2837</v>
      </c>
      <c r="J645" s="187">
        <v>371</v>
      </c>
      <c r="K645" s="188">
        <v>187</v>
      </c>
      <c r="L645" s="189">
        <v>1304</v>
      </c>
      <c r="M645" s="187">
        <v>1055</v>
      </c>
      <c r="N645" s="192">
        <v>2060</v>
      </c>
      <c r="O645" s="195">
        <v>2511</v>
      </c>
      <c r="P645" s="187">
        <v>778</v>
      </c>
      <c r="Q645" s="188">
        <v>1483</v>
      </c>
      <c r="R645" s="189">
        <v>1295</v>
      </c>
      <c r="S645" s="190">
        <v>2091</v>
      </c>
      <c r="T645" s="187">
        <v>260</v>
      </c>
      <c r="U645" s="191">
        <v>323</v>
      </c>
      <c r="V645" s="189">
        <v>1728</v>
      </c>
      <c r="W645" s="196">
        <v>1652</v>
      </c>
      <c r="X645" s="187">
        <v>954</v>
      </c>
      <c r="Y645" s="191">
        <v>623</v>
      </c>
      <c r="Z645" s="189">
        <v>3214</v>
      </c>
      <c r="AA645" s="187">
        <v>2876</v>
      </c>
      <c r="AB645" s="162">
        <v>18888</v>
      </c>
      <c r="AC645" s="165">
        <f t="shared" si="1971"/>
        <v>19680</v>
      </c>
      <c r="BI645" s="139" t="s">
        <v>32</v>
      </c>
      <c r="BJ645" s="123">
        <f t="shared" si="1972"/>
        <v>0.13961245235069886</v>
      </c>
      <c r="BK645" s="124">
        <f t="shared" si="1973"/>
        <v>9.4969512195121952E-2</v>
      </c>
      <c r="BL645" s="125">
        <f t="shared" si="1945"/>
        <v>3.6478187208809826E-2</v>
      </c>
      <c r="BM645" s="126">
        <f t="shared" si="1946"/>
        <v>4.29369918699187E-2</v>
      </c>
      <c r="BN645" s="123">
        <f t="shared" si="1947"/>
        <v>5.5696738670055063E-2</v>
      </c>
      <c r="BO645" s="124">
        <f t="shared" si="1948"/>
        <v>6.7479674796747963E-2</v>
      </c>
      <c r="BP645" s="125">
        <f t="shared" si="1949"/>
        <v>0.13479457856840321</v>
      </c>
      <c r="BQ645" s="126">
        <f t="shared" si="1950"/>
        <v>0.14415650406504066</v>
      </c>
      <c r="BR645" s="123">
        <f t="shared" si="1951"/>
        <v>1.9642100804743753E-2</v>
      </c>
      <c r="BS645" s="124">
        <f t="shared" si="1952"/>
        <v>9.5020325203252036E-3</v>
      </c>
      <c r="BT645" s="125">
        <f t="shared" si="1953"/>
        <v>6.903854299025837E-2</v>
      </c>
      <c r="BU645" s="123">
        <f t="shared" si="1954"/>
        <v>5.3607723577235769E-2</v>
      </c>
      <c r="BV645" s="127">
        <f t="shared" si="1955"/>
        <v>0.10906395595086828</v>
      </c>
      <c r="BW645" s="128">
        <f t="shared" si="1956"/>
        <v>0.12759146341463415</v>
      </c>
      <c r="BX645" s="123">
        <f t="shared" si="1957"/>
        <v>4.1190173655230831E-2</v>
      </c>
      <c r="BY645" s="124">
        <f t="shared" si="1958"/>
        <v>7.5355691056910576E-2</v>
      </c>
      <c r="BZ645" s="125">
        <f t="shared" si="1959"/>
        <v>6.8562049978822537E-2</v>
      </c>
      <c r="CA645" s="126">
        <f t="shared" si="1960"/>
        <v>0.10625</v>
      </c>
      <c r="CB645" s="123">
        <f t="shared" si="1961"/>
        <v>1.3765353663701822E-2</v>
      </c>
      <c r="CC645" s="124">
        <f t="shared" si="1962"/>
        <v>1.6412601626016259E-2</v>
      </c>
      <c r="CD645" s="125">
        <f t="shared" si="1963"/>
        <v>9.148665819567979E-2</v>
      </c>
      <c r="CE645" s="126">
        <f t="shared" si="1964"/>
        <v>8.3943089430894305E-2</v>
      </c>
      <c r="CF645" s="123">
        <f t="shared" si="1965"/>
        <v>5.0508259212198224E-2</v>
      </c>
      <c r="CG645" s="124">
        <f t="shared" si="1966"/>
        <v>3.1656504065040648E-2</v>
      </c>
      <c r="CH645" s="125">
        <f t="shared" si="1967"/>
        <v>0.17016094875052945</v>
      </c>
      <c r="CI645" s="123">
        <f t="shared" si="1968"/>
        <v>0.14613821138211383</v>
      </c>
      <c r="CJ645" s="129">
        <f t="shared" ref="CJ645" si="2009">AB645/AB653</f>
        <v>7.3684539042506714E-2</v>
      </c>
      <c r="CK645" s="130">
        <f t="shared" ref="CK645" si="2010">AC645/AC653</f>
        <v>7.6993497805215846E-2</v>
      </c>
    </row>
    <row r="646" spans="1:89" x14ac:dyDescent="0.25">
      <c r="A646" s="131" t="s">
        <v>33</v>
      </c>
      <c r="B646" s="197">
        <v>2203</v>
      </c>
      <c r="C646" s="181">
        <v>1484</v>
      </c>
      <c r="D646" s="182">
        <v>611</v>
      </c>
      <c r="E646" s="183">
        <v>729</v>
      </c>
      <c r="F646" s="180">
        <v>1146</v>
      </c>
      <c r="G646" s="184">
        <v>1199</v>
      </c>
      <c r="H646" s="182">
        <v>2374</v>
      </c>
      <c r="I646" s="183">
        <v>2294</v>
      </c>
      <c r="J646" s="180">
        <v>331</v>
      </c>
      <c r="K646" s="181">
        <v>155</v>
      </c>
      <c r="L646" s="182">
        <v>991</v>
      </c>
      <c r="M646" s="180">
        <v>1083</v>
      </c>
      <c r="N646" s="185">
        <v>1785</v>
      </c>
      <c r="O646" s="198">
        <v>2278</v>
      </c>
      <c r="P646" s="180">
        <v>559</v>
      </c>
      <c r="Q646" s="181">
        <v>1422</v>
      </c>
      <c r="R646" s="182">
        <v>1001</v>
      </c>
      <c r="S646" s="183">
        <v>1731</v>
      </c>
      <c r="T646" s="180">
        <v>157</v>
      </c>
      <c r="U646" s="184">
        <v>325</v>
      </c>
      <c r="V646" s="182">
        <v>1703</v>
      </c>
      <c r="W646" s="199">
        <v>1461</v>
      </c>
      <c r="X646" s="180">
        <v>826</v>
      </c>
      <c r="Y646" s="184">
        <v>612</v>
      </c>
      <c r="Z646" s="182">
        <v>2587</v>
      </c>
      <c r="AA646" s="180">
        <v>2295</v>
      </c>
      <c r="AB646" s="162">
        <v>16274</v>
      </c>
      <c r="AC646" s="165">
        <f t="shared" si="1971"/>
        <v>17068</v>
      </c>
      <c r="BI646" s="131" t="s">
        <v>33</v>
      </c>
      <c r="BJ646" s="123">
        <f t="shared" si="1972"/>
        <v>0.13536930072508296</v>
      </c>
      <c r="BK646" s="124">
        <f t="shared" si="1973"/>
        <v>8.6946332317787672E-2</v>
      </c>
      <c r="BL646" s="125">
        <f t="shared" si="1945"/>
        <v>3.7544549588300356E-2</v>
      </c>
      <c r="BM646" s="126">
        <f t="shared" si="1946"/>
        <v>4.2711506913522379E-2</v>
      </c>
      <c r="BN646" s="123">
        <f t="shared" si="1947"/>
        <v>7.0419073368563359E-2</v>
      </c>
      <c r="BO646" s="124">
        <f t="shared" si="1948"/>
        <v>7.0248418092336534E-2</v>
      </c>
      <c r="BP646" s="125">
        <f t="shared" si="1949"/>
        <v>0.145876858793167</v>
      </c>
      <c r="BQ646" s="126">
        <f t="shared" si="1950"/>
        <v>0.13440356222170144</v>
      </c>
      <c r="BR646" s="123">
        <f t="shared" si="1951"/>
        <v>2.0339191348162713E-2</v>
      </c>
      <c r="BS646" s="124">
        <f t="shared" si="1952"/>
        <v>9.0813217717365825E-3</v>
      </c>
      <c r="BT646" s="125">
        <f t="shared" si="1953"/>
        <v>6.0894678628487159E-2</v>
      </c>
      <c r="BU646" s="123">
        <f t="shared" si="1954"/>
        <v>6.3452074056714325E-2</v>
      </c>
      <c r="BV646" s="127">
        <f t="shared" si="1955"/>
        <v>0.10968415878087748</v>
      </c>
      <c r="BW646" s="128">
        <f t="shared" si="1956"/>
        <v>0.13346613545816732</v>
      </c>
      <c r="BX646" s="123">
        <f t="shared" si="1957"/>
        <v>3.4349268772274795E-2</v>
      </c>
      <c r="BY646" s="124">
        <f t="shared" si="1958"/>
        <v>8.3313803609093046E-2</v>
      </c>
      <c r="BZ646" s="125">
        <f t="shared" si="1959"/>
        <v>6.1509155708492073E-2</v>
      </c>
      <c r="CA646" s="126">
        <f t="shared" si="1960"/>
        <v>0.10141785797984533</v>
      </c>
      <c r="CB646" s="123">
        <f t="shared" si="1961"/>
        <v>9.6472901560771783E-3</v>
      </c>
      <c r="CC646" s="124">
        <f t="shared" si="1962"/>
        <v>1.9041481134286383E-2</v>
      </c>
      <c r="CD646" s="125">
        <f t="shared" si="1963"/>
        <v>0.10464544672483717</v>
      </c>
      <c r="CE646" s="126">
        <f t="shared" si="1964"/>
        <v>8.5598781345207403E-2</v>
      </c>
      <c r="CF646" s="123">
        <f t="shared" si="1965"/>
        <v>5.0755806808406044E-2</v>
      </c>
      <c r="CG646" s="124">
        <f t="shared" si="1966"/>
        <v>3.5856573705179286E-2</v>
      </c>
      <c r="CH646" s="125">
        <f t="shared" si="1967"/>
        <v>0.15896522059727172</v>
      </c>
      <c r="CI646" s="123">
        <f t="shared" si="1968"/>
        <v>0.1344621513944223</v>
      </c>
      <c r="CJ646" s="129">
        <f t="shared" ref="CJ646" si="2011">AB646/AB653</f>
        <v>6.3486985831096687E-2</v>
      </c>
      <c r="CK646" s="130">
        <f t="shared" ref="CK646" si="2012">AC646/AC653</f>
        <v>6.6774645352613002E-2</v>
      </c>
    </row>
    <row r="647" spans="1:89" x14ac:dyDescent="0.25">
      <c r="A647" s="139" t="s">
        <v>34</v>
      </c>
      <c r="B647" s="194">
        <v>888</v>
      </c>
      <c r="C647" s="188">
        <v>1230</v>
      </c>
      <c r="D647" s="189">
        <v>292</v>
      </c>
      <c r="E647" s="190">
        <v>681</v>
      </c>
      <c r="F647" s="187">
        <v>444</v>
      </c>
      <c r="G647" s="191">
        <v>1107</v>
      </c>
      <c r="H647" s="189">
        <v>1181</v>
      </c>
      <c r="I647" s="190">
        <v>1966</v>
      </c>
      <c r="J647" s="187">
        <v>330</v>
      </c>
      <c r="K647" s="188">
        <v>102</v>
      </c>
      <c r="L647" s="189">
        <v>792</v>
      </c>
      <c r="M647" s="187">
        <v>637</v>
      </c>
      <c r="N647" s="192">
        <v>1637</v>
      </c>
      <c r="O647" s="195">
        <v>1847</v>
      </c>
      <c r="P647" s="187">
        <v>413</v>
      </c>
      <c r="Q647" s="188">
        <v>1186</v>
      </c>
      <c r="R647" s="189">
        <v>794</v>
      </c>
      <c r="S647" s="190">
        <v>1511</v>
      </c>
      <c r="T647" s="187">
        <v>165</v>
      </c>
      <c r="U647" s="191">
        <v>263</v>
      </c>
      <c r="V647" s="189">
        <v>2009</v>
      </c>
      <c r="W647" s="196">
        <v>1046</v>
      </c>
      <c r="X647" s="187">
        <v>573</v>
      </c>
      <c r="Y647" s="191">
        <v>498</v>
      </c>
      <c r="Z647" s="189">
        <v>1776</v>
      </c>
      <c r="AA647" s="187">
        <v>2069</v>
      </c>
      <c r="AB647" s="162">
        <v>11294</v>
      </c>
      <c r="AC647" s="165">
        <f t="shared" si="1971"/>
        <v>14143</v>
      </c>
      <c r="BI647" s="139" t="s">
        <v>34</v>
      </c>
      <c r="BJ647" s="123">
        <f t="shared" si="1972"/>
        <v>7.862581901894812E-2</v>
      </c>
      <c r="BK647" s="124">
        <f t="shared" si="1973"/>
        <v>8.6968818496782854E-2</v>
      </c>
      <c r="BL647" s="125">
        <f t="shared" si="1945"/>
        <v>2.5854435983708162E-2</v>
      </c>
      <c r="BM647" s="126">
        <f t="shared" si="1946"/>
        <v>4.8151028777487094E-2</v>
      </c>
      <c r="BN647" s="123">
        <f t="shared" si="1947"/>
        <v>3.931290950947406E-2</v>
      </c>
      <c r="BO647" s="124">
        <f t="shared" si="1948"/>
        <v>7.8271936647104579E-2</v>
      </c>
      <c r="BP647" s="125">
        <f t="shared" si="1949"/>
        <v>0.10456879759164157</v>
      </c>
      <c r="BQ647" s="126">
        <f t="shared" si="1950"/>
        <v>0.13900869688184969</v>
      </c>
      <c r="BR647" s="123">
        <f t="shared" si="1951"/>
        <v>2.9219054365149637E-2</v>
      </c>
      <c r="BS647" s="124">
        <f t="shared" si="1952"/>
        <v>7.2120483631478473E-3</v>
      </c>
      <c r="BT647" s="125">
        <f t="shared" si="1953"/>
        <v>7.012573047635913E-2</v>
      </c>
      <c r="BU647" s="123">
        <f t="shared" si="1954"/>
        <v>4.5039949091423316E-2</v>
      </c>
      <c r="BV647" s="127">
        <f t="shared" si="1955"/>
        <v>0.14494421816893927</v>
      </c>
      <c r="BW647" s="128">
        <f t="shared" si="1956"/>
        <v>0.1305946404581772</v>
      </c>
      <c r="BX647" s="123">
        <f t="shared" si="1957"/>
        <v>3.6568089250929699E-2</v>
      </c>
      <c r="BY647" s="124">
        <f t="shared" si="1958"/>
        <v>8.385773881071909E-2</v>
      </c>
      <c r="BZ647" s="125">
        <f t="shared" si="1959"/>
        <v>7.0302815654329734E-2</v>
      </c>
      <c r="CA647" s="126">
        <f t="shared" si="1960"/>
        <v>0.10683730467369017</v>
      </c>
      <c r="CB647" s="123">
        <f t="shared" si="1961"/>
        <v>1.4609527182574819E-2</v>
      </c>
      <c r="CC647" s="124">
        <f t="shared" si="1962"/>
        <v>1.8595771759881214E-2</v>
      </c>
      <c r="CD647" s="125">
        <f t="shared" si="1963"/>
        <v>0.17788206127147158</v>
      </c>
      <c r="CE647" s="126">
        <f t="shared" si="1964"/>
        <v>7.3958848900516155E-2</v>
      </c>
      <c r="CF647" s="123">
        <f t="shared" si="1965"/>
        <v>5.0734903488578009E-2</v>
      </c>
      <c r="CG647" s="124">
        <f t="shared" si="1966"/>
        <v>3.5211765537721838E-2</v>
      </c>
      <c r="CH647" s="125">
        <f t="shared" si="1967"/>
        <v>0.15725163803789624</v>
      </c>
      <c r="CI647" s="123">
        <f t="shared" si="1968"/>
        <v>0.14629145160149898</v>
      </c>
      <c r="CJ647" s="129">
        <f t="shared" ref="CJ647" si="2013">AB647/AB653</f>
        <v>4.4059359590537417E-2</v>
      </c>
      <c r="CK647" s="130">
        <f t="shared" ref="CK647" si="2014">AC647/AC653</f>
        <v>5.5331252005039008E-2</v>
      </c>
    </row>
    <row r="648" spans="1:89" x14ac:dyDescent="0.25">
      <c r="A648" s="131" t="s">
        <v>35</v>
      </c>
      <c r="B648" s="197">
        <v>0</v>
      </c>
      <c r="C648" s="181">
        <v>564</v>
      </c>
      <c r="D648" s="182">
        <v>3</v>
      </c>
      <c r="E648" s="183">
        <v>402</v>
      </c>
      <c r="F648" s="180">
        <v>15</v>
      </c>
      <c r="G648" s="184">
        <v>637</v>
      </c>
      <c r="H648" s="182">
        <v>59</v>
      </c>
      <c r="I648" s="183">
        <v>829</v>
      </c>
      <c r="J648" s="180">
        <v>52</v>
      </c>
      <c r="K648" s="181">
        <v>27</v>
      </c>
      <c r="L648" s="182">
        <v>634</v>
      </c>
      <c r="M648" s="180">
        <v>94</v>
      </c>
      <c r="N648" s="185">
        <v>376</v>
      </c>
      <c r="O648" s="198">
        <v>217</v>
      </c>
      <c r="P648" s="180">
        <v>109</v>
      </c>
      <c r="Q648" s="181">
        <v>116</v>
      </c>
      <c r="R648" s="182">
        <v>129</v>
      </c>
      <c r="S648" s="183">
        <v>105</v>
      </c>
      <c r="T648" s="180">
        <v>19</v>
      </c>
      <c r="U648" s="184">
        <v>6</v>
      </c>
      <c r="V648" s="182">
        <v>146</v>
      </c>
      <c r="W648" s="199">
        <v>27</v>
      </c>
      <c r="X648" s="180">
        <v>41</v>
      </c>
      <c r="Y648" s="184">
        <v>15</v>
      </c>
      <c r="Z648" s="182">
        <v>37</v>
      </c>
      <c r="AA648" s="180">
        <v>74</v>
      </c>
      <c r="AB648" s="162">
        <v>1620</v>
      </c>
      <c r="AC648" s="165">
        <f t="shared" si="1971"/>
        <v>3113</v>
      </c>
      <c r="BI648" s="131" t="s">
        <v>35</v>
      </c>
      <c r="BJ648" s="123">
        <f t="shared" si="1972"/>
        <v>0</v>
      </c>
      <c r="BK648" s="124">
        <f t="shared" si="1973"/>
        <v>0.18117571474461933</v>
      </c>
      <c r="BL648" s="125">
        <f t="shared" si="1945"/>
        <v>1.8518518518518519E-3</v>
      </c>
      <c r="BM648" s="126">
        <f t="shared" si="1946"/>
        <v>0.12913588178605848</v>
      </c>
      <c r="BN648" s="123">
        <f t="shared" si="1947"/>
        <v>9.2592592592592587E-3</v>
      </c>
      <c r="BO648" s="124">
        <f t="shared" si="1948"/>
        <v>0.20462576292964985</v>
      </c>
      <c r="BP648" s="125">
        <f t="shared" si="1949"/>
        <v>3.6419753086419752E-2</v>
      </c>
      <c r="BQ648" s="126">
        <f t="shared" si="1950"/>
        <v>0.2663026019916479</v>
      </c>
      <c r="BR648" s="123">
        <f t="shared" si="1951"/>
        <v>3.2098765432098768E-2</v>
      </c>
      <c r="BS648" s="124">
        <f t="shared" si="1952"/>
        <v>8.6733054930934785E-3</v>
      </c>
      <c r="BT648" s="125">
        <f t="shared" si="1953"/>
        <v>0.391358024691358</v>
      </c>
      <c r="BU648" s="123">
        <f t="shared" si="1954"/>
        <v>3.0195952457436556E-2</v>
      </c>
      <c r="BV648" s="127">
        <f t="shared" si="1955"/>
        <v>0.23209876543209876</v>
      </c>
      <c r="BW648" s="128">
        <f t="shared" si="1956"/>
        <v>6.9707677481529076E-2</v>
      </c>
      <c r="BX648" s="123">
        <f t="shared" si="1957"/>
        <v>6.7283950617283955E-2</v>
      </c>
      <c r="BY648" s="124">
        <f t="shared" si="1958"/>
        <v>3.7263090266623833E-2</v>
      </c>
      <c r="BZ648" s="125">
        <f t="shared" si="1959"/>
        <v>7.9629629629629634E-2</v>
      </c>
      <c r="CA648" s="126">
        <f t="shared" si="1960"/>
        <v>3.3729521362030196E-2</v>
      </c>
      <c r="CB648" s="123">
        <f t="shared" si="1961"/>
        <v>1.1728395061728396E-2</v>
      </c>
      <c r="CC648" s="124">
        <f t="shared" si="1962"/>
        <v>1.9274012206874397E-3</v>
      </c>
      <c r="CD648" s="125">
        <f t="shared" si="1963"/>
        <v>9.0123456790123457E-2</v>
      </c>
      <c r="CE648" s="126">
        <f t="shared" si="1964"/>
        <v>8.6733054930934785E-3</v>
      </c>
      <c r="CF648" s="123">
        <f t="shared" si="1965"/>
        <v>2.5308641975308643E-2</v>
      </c>
      <c r="CG648" s="124">
        <f t="shared" si="1966"/>
        <v>4.818503051718599E-3</v>
      </c>
      <c r="CH648" s="125">
        <f t="shared" si="1967"/>
        <v>2.2839506172839506E-2</v>
      </c>
      <c r="CI648" s="123">
        <f t="shared" si="1968"/>
        <v>2.3771281721811758E-2</v>
      </c>
      <c r="CJ648" s="129">
        <f t="shared" ref="CJ648" si="2015">AB648/AB653</f>
        <v>6.3198302228325322E-3</v>
      </c>
      <c r="CK648" s="130">
        <f t="shared" ref="CK648" si="2016">AC648/AC653</f>
        <v>1.2178900338802688E-2</v>
      </c>
    </row>
    <row r="649" spans="1:89" x14ac:dyDescent="0.25">
      <c r="A649" s="139" t="s">
        <v>36</v>
      </c>
      <c r="B649" s="194"/>
      <c r="C649" s="188"/>
      <c r="D649" s="189"/>
      <c r="E649" s="190"/>
      <c r="F649" s="187"/>
      <c r="G649" s="191"/>
      <c r="H649" s="189"/>
      <c r="I649" s="190"/>
      <c r="J649" s="187"/>
      <c r="K649" s="191"/>
      <c r="L649" s="189"/>
      <c r="M649" s="187"/>
      <c r="N649" s="192"/>
      <c r="O649" s="195"/>
      <c r="P649" s="187"/>
      <c r="Q649" s="191"/>
      <c r="R649" s="189"/>
      <c r="S649" s="190"/>
      <c r="T649" s="187"/>
      <c r="U649" s="191"/>
      <c r="V649" s="189"/>
      <c r="W649" s="190"/>
      <c r="X649" s="187"/>
      <c r="Y649" s="191"/>
      <c r="Z649" s="189"/>
      <c r="AA649" s="187"/>
      <c r="AB649" s="162">
        <f t="shared" si="1941"/>
        <v>0</v>
      </c>
      <c r="AC649" s="165">
        <f t="shared" si="1971"/>
        <v>0</v>
      </c>
      <c r="BI649" s="139" t="s">
        <v>36</v>
      </c>
      <c r="BJ649" s="123" t="e">
        <f t="shared" si="1972"/>
        <v>#DIV/0!</v>
      </c>
      <c r="BK649" s="124" t="e">
        <f t="shared" si="1973"/>
        <v>#DIV/0!</v>
      </c>
      <c r="BL649" s="125" t="e">
        <f t="shared" si="1945"/>
        <v>#DIV/0!</v>
      </c>
      <c r="BM649" s="126" t="e">
        <f t="shared" si="1946"/>
        <v>#DIV/0!</v>
      </c>
      <c r="BN649" s="123" t="e">
        <f t="shared" si="1947"/>
        <v>#DIV/0!</v>
      </c>
      <c r="BO649" s="124" t="e">
        <f t="shared" si="1948"/>
        <v>#DIV/0!</v>
      </c>
      <c r="BP649" s="125" t="e">
        <f t="shared" si="1949"/>
        <v>#DIV/0!</v>
      </c>
      <c r="BQ649" s="126" t="e">
        <f t="shared" si="1950"/>
        <v>#DIV/0!</v>
      </c>
      <c r="BR649" s="123" t="e">
        <f t="shared" si="1951"/>
        <v>#DIV/0!</v>
      </c>
      <c r="BS649" s="124" t="e">
        <f t="shared" si="1952"/>
        <v>#DIV/0!</v>
      </c>
      <c r="BT649" s="125" t="e">
        <f t="shared" si="1953"/>
        <v>#DIV/0!</v>
      </c>
      <c r="BU649" s="123" t="e">
        <f t="shared" si="1954"/>
        <v>#DIV/0!</v>
      </c>
      <c r="BV649" s="127" t="e">
        <f t="shared" si="1955"/>
        <v>#DIV/0!</v>
      </c>
      <c r="BW649" s="128" t="e">
        <f t="shared" si="1956"/>
        <v>#DIV/0!</v>
      </c>
      <c r="BX649" s="123" t="e">
        <f t="shared" si="1957"/>
        <v>#DIV/0!</v>
      </c>
      <c r="BY649" s="124" t="e">
        <f t="shared" si="1958"/>
        <v>#DIV/0!</v>
      </c>
      <c r="BZ649" s="125" t="e">
        <f t="shared" si="1959"/>
        <v>#DIV/0!</v>
      </c>
      <c r="CA649" s="126" t="e">
        <f t="shared" si="1960"/>
        <v>#DIV/0!</v>
      </c>
      <c r="CB649" s="123" t="e">
        <f t="shared" si="1961"/>
        <v>#DIV/0!</v>
      </c>
      <c r="CC649" s="124" t="e">
        <f t="shared" si="1962"/>
        <v>#DIV/0!</v>
      </c>
      <c r="CD649" s="125" t="e">
        <f t="shared" si="1963"/>
        <v>#DIV/0!</v>
      </c>
      <c r="CE649" s="126" t="e">
        <f t="shared" si="1964"/>
        <v>#DIV/0!</v>
      </c>
      <c r="CF649" s="123" t="e">
        <f t="shared" si="1965"/>
        <v>#DIV/0!</v>
      </c>
      <c r="CG649" s="124" t="e">
        <f t="shared" si="1966"/>
        <v>#DIV/0!</v>
      </c>
      <c r="CH649" s="125" t="e">
        <f t="shared" si="1967"/>
        <v>#DIV/0!</v>
      </c>
      <c r="CI649" s="123" t="e">
        <f t="shared" si="1968"/>
        <v>#DIV/0!</v>
      </c>
      <c r="CJ649" s="129">
        <f t="shared" ref="CJ649" si="2017">AB649/AB653</f>
        <v>0</v>
      </c>
      <c r="CK649" s="130">
        <f t="shared" ref="CK649" si="2018">AC649/AC653</f>
        <v>0</v>
      </c>
    </row>
    <row r="650" spans="1:89" x14ac:dyDescent="0.25">
      <c r="A650" s="131" t="s">
        <v>37</v>
      </c>
      <c r="B650" s="56"/>
      <c r="C650" s="57"/>
      <c r="D650" s="133"/>
      <c r="E650" s="134"/>
      <c r="F650" s="132"/>
      <c r="G650" s="135"/>
      <c r="H650" s="133"/>
      <c r="I650" s="134"/>
      <c r="J650" s="132"/>
      <c r="K650" s="135"/>
      <c r="L650" s="133"/>
      <c r="M650" s="132"/>
      <c r="N650" s="136"/>
      <c r="O650" s="137"/>
      <c r="P650" s="132"/>
      <c r="Q650" s="135"/>
      <c r="R650" s="133"/>
      <c r="S650" s="134"/>
      <c r="T650" s="132"/>
      <c r="U650" s="135"/>
      <c r="V650" s="133"/>
      <c r="W650" s="134"/>
      <c r="X650" s="132"/>
      <c r="Y650" s="135"/>
      <c r="Z650" s="138"/>
      <c r="AA650" s="2"/>
      <c r="AB650" s="162">
        <f t="shared" si="1941"/>
        <v>0</v>
      </c>
      <c r="AC650" s="165">
        <f t="shared" si="1971"/>
        <v>0</v>
      </c>
      <c r="BI650" s="131" t="s">
        <v>37</v>
      </c>
      <c r="BJ650" s="123" t="e">
        <f t="shared" si="1972"/>
        <v>#DIV/0!</v>
      </c>
      <c r="BK650" s="124" t="e">
        <f t="shared" si="1973"/>
        <v>#DIV/0!</v>
      </c>
      <c r="BL650" s="125" t="e">
        <f t="shared" si="1945"/>
        <v>#DIV/0!</v>
      </c>
      <c r="BM650" s="126" t="e">
        <f t="shared" si="1946"/>
        <v>#DIV/0!</v>
      </c>
      <c r="BN650" s="123" t="e">
        <f t="shared" si="1947"/>
        <v>#DIV/0!</v>
      </c>
      <c r="BO650" s="124" t="e">
        <f t="shared" si="1948"/>
        <v>#DIV/0!</v>
      </c>
      <c r="BP650" s="125" t="e">
        <f t="shared" si="1949"/>
        <v>#DIV/0!</v>
      </c>
      <c r="BQ650" s="126" t="e">
        <f t="shared" si="1950"/>
        <v>#DIV/0!</v>
      </c>
      <c r="BR650" s="123" t="e">
        <f t="shared" si="1951"/>
        <v>#DIV/0!</v>
      </c>
      <c r="BS650" s="124" t="e">
        <f t="shared" si="1952"/>
        <v>#DIV/0!</v>
      </c>
      <c r="BT650" s="125" t="e">
        <f t="shared" si="1953"/>
        <v>#DIV/0!</v>
      </c>
      <c r="BU650" s="123" t="e">
        <f t="shared" si="1954"/>
        <v>#DIV/0!</v>
      </c>
      <c r="BV650" s="127" t="e">
        <f t="shared" si="1955"/>
        <v>#DIV/0!</v>
      </c>
      <c r="BW650" s="128" t="e">
        <f t="shared" si="1956"/>
        <v>#DIV/0!</v>
      </c>
      <c r="BX650" s="123" t="e">
        <f t="shared" si="1957"/>
        <v>#DIV/0!</v>
      </c>
      <c r="BY650" s="124" t="e">
        <f t="shared" si="1958"/>
        <v>#DIV/0!</v>
      </c>
      <c r="BZ650" s="125" t="e">
        <f t="shared" si="1959"/>
        <v>#DIV/0!</v>
      </c>
      <c r="CA650" s="126" t="e">
        <f t="shared" si="1960"/>
        <v>#DIV/0!</v>
      </c>
      <c r="CB650" s="123" t="e">
        <f t="shared" si="1961"/>
        <v>#DIV/0!</v>
      </c>
      <c r="CC650" s="124" t="e">
        <f t="shared" si="1962"/>
        <v>#DIV/0!</v>
      </c>
      <c r="CD650" s="125" t="e">
        <f t="shared" si="1963"/>
        <v>#DIV/0!</v>
      </c>
      <c r="CE650" s="126" t="e">
        <f t="shared" si="1964"/>
        <v>#DIV/0!</v>
      </c>
      <c r="CF650" s="123" t="e">
        <f t="shared" si="1965"/>
        <v>#DIV/0!</v>
      </c>
      <c r="CG650" s="124" t="e">
        <f t="shared" si="1966"/>
        <v>#DIV/0!</v>
      </c>
      <c r="CH650" s="125" t="e">
        <f t="shared" si="1967"/>
        <v>#DIV/0!</v>
      </c>
      <c r="CI650" s="123" t="e">
        <f t="shared" si="1968"/>
        <v>#DIV/0!</v>
      </c>
      <c r="CJ650" s="129">
        <f t="shared" ref="CJ650" si="2019">AB650/AB653</f>
        <v>0</v>
      </c>
      <c r="CK650" s="130">
        <f t="shared" ref="CK650" si="2020">AC650/AC653</f>
        <v>0</v>
      </c>
    </row>
    <row r="651" spans="1:89" x14ac:dyDescent="0.25">
      <c r="A651" s="139" t="s">
        <v>38</v>
      </c>
      <c r="B651" s="54"/>
      <c r="C651" s="55"/>
      <c r="D651" s="144"/>
      <c r="E651" s="141"/>
      <c r="F651" s="142"/>
      <c r="G651" s="143"/>
      <c r="H651" s="144"/>
      <c r="I651" s="141"/>
      <c r="J651" s="142"/>
      <c r="K651" s="143"/>
      <c r="L651" s="144"/>
      <c r="M651" s="142"/>
      <c r="N651" s="146"/>
      <c r="O651" s="145"/>
      <c r="P651" s="142"/>
      <c r="Q651" s="143"/>
      <c r="R651" s="144"/>
      <c r="S651" s="141"/>
      <c r="T651" s="142"/>
      <c r="U651" s="143"/>
      <c r="V651" s="144"/>
      <c r="W651" s="141"/>
      <c r="X651" s="142"/>
      <c r="Y651" s="143"/>
      <c r="Z651" s="3"/>
      <c r="AA651" s="140"/>
      <c r="AB651" s="162">
        <f t="shared" si="1941"/>
        <v>0</v>
      </c>
      <c r="AC651" s="165">
        <f t="shared" si="1971"/>
        <v>0</v>
      </c>
      <c r="BI651" s="139" t="s">
        <v>38</v>
      </c>
      <c r="BJ651" s="123" t="e">
        <f t="shared" si="1972"/>
        <v>#DIV/0!</v>
      </c>
      <c r="BK651" s="124" t="e">
        <f t="shared" si="1973"/>
        <v>#DIV/0!</v>
      </c>
      <c r="BL651" s="125" t="e">
        <f t="shared" si="1945"/>
        <v>#DIV/0!</v>
      </c>
      <c r="BM651" s="126" t="e">
        <f t="shared" si="1946"/>
        <v>#DIV/0!</v>
      </c>
      <c r="BN651" s="123" t="e">
        <f t="shared" si="1947"/>
        <v>#DIV/0!</v>
      </c>
      <c r="BO651" s="124" t="e">
        <f t="shared" si="1948"/>
        <v>#DIV/0!</v>
      </c>
      <c r="BP651" s="125" t="e">
        <f t="shared" si="1949"/>
        <v>#DIV/0!</v>
      </c>
      <c r="BQ651" s="126" t="e">
        <f t="shared" si="1950"/>
        <v>#DIV/0!</v>
      </c>
      <c r="BR651" s="123" t="e">
        <f t="shared" si="1951"/>
        <v>#DIV/0!</v>
      </c>
      <c r="BS651" s="124" t="e">
        <f t="shared" si="1952"/>
        <v>#DIV/0!</v>
      </c>
      <c r="BT651" s="125" t="e">
        <f t="shared" si="1953"/>
        <v>#DIV/0!</v>
      </c>
      <c r="BU651" s="123" t="e">
        <f t="shared" si="1954"/>
        <v>#DIV/0!</v>
      </c>
      <c r="BV651" s="127" t="e">
        <f t="shared" si="1955"/>
        <v>#DIV/0!</v>
      </c>
      <c r="BW651" s="128" t="e">
        <f t="shared" si="1956"/>
        <v>#DIV/0!</v>
      </c>
      <c r="BX651" s="123" t="e">
        <f t="shared" si="1957"/>
        <v>#DIV/0!</v>
      </c>
      <c r="BY651" s="124" t="e">
        <f t="shared" si="1958"/>
        <v>#DIV/0!</v>
      </c>
      <c r="BZ651" s="125" t="e">
        <f t="shared" si="1959"/>
        <v>#DIV/0!</v>
      </c>
      <c r="CA651" s="126" t="e">
        <f t="shared" si="1960"/>
        <v>#DIV/0!</v>
      </c>
      <c r="CB651" s="123" t="e">
        <f t="shared" si="1961"/>
        <v>#DIV/0!</v>
      </c>
      <c r="CC651" s="124" t="e">
        <f t="shared" si="1962"/>
        <v>#DIV/0!</v>
      </c>
      <c r="CD651" s="125" t="e">
        <f t="shared" si="1963"/>
        <v>#DIV/0!</v>
      </c>
      <c r="CE651" s="126" t="e">
        <f t="shared" si="1964"/>
        <v>#DIV/0!</v>
      </c>
      <c r="CF651" s="123" t="e">
        <f t="shared" si="1965"/>
        <v>#DIV/0!</v>
      </c>
      <c r="CG651" s="124" t="e">
        <f t="shared" si="1966"/>
        <v>#DIV/0!</v>
      </c>
      <c r="CH651" s="125" t="e">
        <f t="shared" si="1967"/>
        <v>#DIV/0!</v>
      </c>
      <c r="CI651" s="123" t="e">
        <f t="shared" si="1968"/>
        <v>#DIV/0!</v>
      </c>
      <c r="CJ651" s="129">
        <f t="shared" ref="CJ651" si="2021">AB651/AB653</f>
        <v>0</v>
      </c>
      <c r="CK651" s="130">
        <f t="shared" ref="CK651" si="2022">AC651/AC653</f>
        <v>0</v>
      </c>
    </row>
    <row r="652" spans="1:89" ht="13.8" thickBot="1" x14ac:dyDescent="0.3">
      <c r="A652" s="131" t="s">
        <v>39</v>
      </c>
      <c r="B652" s="56"/>
      <c r="C652" s="57"/>
      <c r="D652" s="133"/>
      <c r="E652" s="134"/>
      <c r="F652" s="132"/>
      <c r="G652" s="135"/>
      <c r="H652" s="133"/>
      <c r="I652" s="134"/>
      <c r="J652" s="132"/>
      <c r="K652" s="135"/>
      <c r="L652" s="133"/>
      <c r="M652" s="132"/>
      <c r="N652" s="136"/>
      <c r="O652" s="137"/>
      <c r="P652" s="132"/>
      <c r="Q652" s="135"/>
      <c r="R652" s="133"/>
      <c r="S652" s="134"/>
      <c r="T652" s="132"/>
      <c r="U652" s="135"/>
      <c r="V652" s="133"/>
      <c r="W652" s="134"/>
      <c r="X652" s="132"/>
      <c r="Y652" s="135"/>
      <c r="Z652" s="138"/>
      <c r="AA652" s="2"/>
      <c r="AB652" s="162">
        <f t="shared" si="1941"/>
        <v>0</v>
      </c>
      <c r="AC652" s="165">
        <f t="shared" si="1971"/>
        <v>0</v>
      </c>
      <c r="BI652" s="131" t="s">
        <v>39</v>
      </c>
      <c r="BJ652" s="123" t="e">
        <f t="shared" si="1972"/>
        <v>#DIV/0!</v>
      </c>
      <c r="BK652" s="124" t="e">
        <f t="shared" si="1973"/>
        <v>#DIV/0!</v>
      </c>
      <c r="BL652" s="125" t="e">
        <f t="shared" si="1945"/>
        <v>#DIV/0!</v>
      </c>
      <c r="BM652" s="126" t="e">
        <f t="shared" si="1946"/>
        <v>#DIV/0!</v>
      </c>
      <c r="BN652" s="123" t="e">
        <f t="shared" si="1947"/>
        <v>#DIV/0!</v>
      </c>
      <c r="BO652" s="124" t="e">
        <f t="shared" si="1948"/>
        <v>#DIV/0!</v>
      </c>
      <c r="BP652" s="125" t="e">
        <f t="shared" si="1949"/>
        <v>#DIV/0!</v>
      </c>
      <c r="BQ652" s="126" t="e">
        <f t="shared" si="1950"/>
        <v>#DIV/0!</v>
      </c>
      <c r="BR652" s="123" t="e">
        <f t="shared" si="1951"/>
        <v>#DIV/0!</v>
      </c>
      <c r="BS652" s="124" t="e">
        <f t="shared" si="1952"/>
        <v>#DIV/0!</v>
      </c>
      <c r="BT652" s="125" t="e">
        <f t="shared" si="1953"/>
        <v>#DIV/0!</v>
      </c>
      <c r="BU652" s="123" t="e">
        <f t="shared" si="1954"/>
        <v>#DIV/0!</v>
      </c>
      <c r="BV652" s="127" t="e">
        <f t="shared" si="1955"/>
        <v>#DIV/0!</v>
      </c>
      <c r="BW652" s="128" t="e">
        <f t="shared" si="1956"/>
        <v>#DIV/0!</v>
      </c>
      <c r="BX652" s="123" t="e">
        <f t="shared" si="1957"/>
        <v>#DIV/0!</v>
      </c>
      <c r="BY652" s="124" t="e">
        <f t="shared" si="1958"/>
        <v>#DIV/0!</v>
      </c>
      <c r="BZ652" s="125" t="e">
        <f t="shared" si="1959"/>
        <v>#DIV/0!</v>
      </c>
      <c r="CA652" s="126" t="e">
        <f t="shared" si="1960"/>
        <v>#DIV/0!</v>
      </c>
      <c r="CB652" s="123" t="e">
        <f t="shared" si="1961"/>
        <v>#DIV/0!</v>
      </c>
      <c r="CC652" s="124" t="e">
        <f t="shared" si="1962"/>
        <v>#DIV/0!</v>
      </c>
      <c r="CD652" s="125" t="e">
        <f t="shared" si="1963"/>
        <v>#DIV/0!</v>
      </c>
      <c r="CE652" s="126" t="e">
        <f t="shared" si="1964"/>
        <v>#DIV/0!</v>
      </c>
      <c r="CF652" s="123" t="e">
        <f t="shared" si="1965"/>
        <v>#DIV/0!</v>
      </c>
      <c r="CG652" s="124" t="e">
        <f t="shared" si="1966"/>
        <v>#DIV/0!</v>
      </c>
      <c r="CH652" s="125" t="e">
        <f t="shared" si="1967"/>
        <v>#DIV/0!</v>
      </c>
      <c r="CI652" s="123" t="e">
        <f t="shared" si="1968"/>
        <v>#DIV/0!</v>
      </c>
      <c r="CJ652" s="129">
        <f t="shared" ref="CJ652" si="2023">AB652/AB653</f>
        <v>0</v>
      </c>
      <c r="CK652" s="130">
        <f t="shared" ref="CK652" si="2024">AC652/AC653</f>
        <v>0</v>
      </c>
    </row>
    <row r="653" spans="1:89" ht="14.4" thickTop="1" thickBot="1" x14ac:dyDescent="0.3">
      <c r="A653" s="251" t="s">
        <v>13</v>
      </c>
      <c r="B653" s="14">
        <f>SUM(B630:B652)</f>
        <v>30106</v>
      </c>
      <c r="C653" s="1">
        <f t="shared" ref="C653:AA653" si="2025">SUM(C630:C652)</f>
        <v>23743</v>
      </c>
      <c r="D653" s="14">
        <f t="shared" si="2025"/>
        <v>11283</v>
      </c>
      <c r="E653" s="1">
        <f t="shared" si="2025"/>
        <v>10074</v>
      </c>
      <c r="F653" s="14">
        <f t="shared" si="2025"/>
        <v>21096</v>
      </c>
      <c r="G653" s="1">
        <f t="shared" si="2025"/>
        <v>16099</v>
      </c>
      <c r="H653" s="14">
        <f t="shared" si="2025"/>
        <v>35979</v>
      </c>
      <c r="I653" s="1">
        <f t="shared" si="2025"/>
        <v>33662</v>
      </c>
      <c r="J653" s="14">
        <f t="shared" si="2025"/>
        <v>4281</v>
      </c>
      <c r="K653" s="1">
        <f t="shared" si="2025"/>
        <v>4814</v>
      </c>
      <c r="L653" s="14">
        <f t="shared" si="2025"/>
        <v>13066</v>
      </c>
      <c r="M653" s="1">
        <f t="shared" si="2025"/>
        <v>17556</v>
      </c>
      <c r="N653" s="14">
        <f t="shared" si="2025"/>
        <v>28563</v>
      </c>
      <c r="O653" s="1">
        <f t="shared" si="2025"/>
        <v>32398</v>
      </c>
      <c r="P653" s="14">
        <f t="shared" si="2025"/>
        <v>13999</v>
      </c>
      <c r="Q653" s="1">
        <f t="shared" si="2025"/>
        <v>15799</v>
      </c>
      <c r="R653" s="14">
        <f t="shared" si="2025"/>
        <v>21240</v>
      </c>
      <c r="S653" s="1">
        <f t="shared" si="2025"/>
        <v>23761</v>
      </c>
      <c r="T653" s="14">
        <f t="shared" si="2025"/>
        <v>3312</v>
      </c>
      <c r="U653" s="1">
        <f t="shared" si="2025"/>
        <v>4720</v>
      </c>
      <c r="V653" s="14">
        <f t="shared" si="2025"/>
        <v>17926</v>
      </c>
      <c r="W653" s="1">
        <f t="shared" si="2025"/>
        <v>25370</v>
      </c>
      <c r="X653" s="14">
        <f t="shared" si="2025"/>
        <v>14211</v>
      </c>
      <c r="Y653" s="1">
        <f t="shared" si="2025"/>
        <v>8825</v>
      </c>
      <c r="Z653" s="14">
        <f t="shared" si="2025"/>
        <v>41274</v>
      </c>
      <c r="AA653" s="1">
        <f t="shared" si="2025"/>
        <v>38785</v>
      </c>
      <c r="AB653" s="166">
        <f t="shared" ref="AB653:AC653" si="2026">SUM(AB629:AB652)</f>
        <v>256336</v>
      </c>
      <c r="AC653" s="167">
        <f t="shared" si="2026"/>
        <v>255606</v>
      </c>
      <c r="BI653" s="251" t="s">
        <v>13</v>
      </c>
      <c r="BJ653" s="147" t="e">
        <f>SUM(BJ629:BJ652)</f>
        <v>#DIV/0!</v>
      </c>
      <c r="BK653" s="148" t="e">
        <f t="shared" ref="BK653:CK653" si="2027">SUM(BK629:BK652)</f>
        <v>#DIV/0!</v>
      </c>
      <c r="BL653" s="147" t="e">
        <f t="shared" si="2027"/>
        <v>#DIV/0!</v>
      </c>
      <c r="BM653" s="148" t="e">
        <f t="shared" si="2027"/>
        <v>#DIV/0!</v>
      </c>
      <c r="BN653" s="147" t="e">
        <f t="shared" si="2027"/>
        <v>#DIV/0!</v>
      </c>
      <c r="BO653" s="148" t="e">
        <f t="shared" si="2027"/>
        <v>#DIV/0!</v>
      </c>
      <c r="BP653" s="147" t="e">
        <f t="shared" si="2027"/>
        <v>#DIV/0!</v>
      </c>
      <c r="BQ653" s="148" t="e">
        <f t="shared" si="2027"/>
        <v>#DIV/0!</v>
      </c>
      <c r="BR653" s="147" t="e">
        <f t="shared" si="2027"/>
        <v>#DIV/0!</v>
      </c>
      <c r="BS653" s="148" t="e">
        <f t="shared" si="2027"/>
        <v>#DIV/0!</v>
      </c>
      <c r="BT653" s="147" t="e">
        <f t="shared" si="2027"/>
        <v>#DIV/0!</v>
      </c>
      <c r="BU653" s="148" t="e">
        <f t="shared" si="2027"/>
        <v>#DIV/0!</v>
      </c>
      <c r="BV653" s="147" t="e">
        <f t="shared" si="2027"/>
        <v>#DIV/0!</v>
      </c>
      <c r="BW653" s="148" t="e">
        <f t="shared" si="2027"/>
        <v>#DIV/0!</v>
      </c>
      <c r="BX653" s="147" t="e">
        <f t="shared" si="2027"/>
        <v>#DIV/0!</v>
      </c>
      <c r="BY653" s="148" t="e">
        <f t="shared" si="2027"/>
        <v>#DIV/0!</v>
      </c>
      <c r="BZ653" s="147" t="e">
        <f t="shared" si="2027"/>
        <v>#DIV/0!</v>
      </c>
      <c r="CA653" s="148" t="e">
        <f t="shared" si="2027"/>
        <v>#DIV/0!</v>
      </c>
      <c r="CB653" s="147" t="e">
        <f t="shared" si="2027"/>
        <v>#DIV/0!</v>
      </c>
      <c r="CC653" s="148" t="e">
        <f t="shared" si="2027"/>
        <v>#DIV/0!</v>
      </c>
      <c r="CD653" s="147" t="e">
        <f t="shared" si="2027"/>
        <v>#DIV/0!</v>
      </c>
      <c r="CE653" s="148" t="e">
        <f t="shared" si="2027"/>
        <v>#DIV/0!</v>
      </c>
      <c r="CF653" s="147" t="e">
        <f t="shared" si="2027"/>
        <v>#DIV/0!</v>
      </c>
      <c r="CG653" s="148" t="e">
        <f t="shared" si="2027"/>
        <v>#DIV/0!</v>
      </c>
      <c r="CH653" s="147" t="e">
        <f t="shared" si="2027"/>
        <v>#DIV/0!</v>
      </c>
      <c r="CI653" s="148" t="e">
        <f t="shared" si="2027"/>
        <v>#DIV/0!</v>
      </c>
      <c r="CJ653" s="147">
        <f t="shared" si="2027"/>
        <v>1</v>
      </c>
      <c r="CK653" s="148">
        <f t="shared" si="2027"/>
        <v>0.99999999999999989</v>
      </c>
    </row>
    <row r="654" spans="1:89" ht="13.8" thickTop="1" x14ac:dyDescent="0.25">
      <c r="A654" s="178"/>
    </row>
    <row r="656" spans="1:89" x14ac:dyDescent="0.25">
      <c r="A656" s="305">
        <f>+A625+1</f>
        <v>45160</v>
      </c>
      <c r="B656" s="305"/>
      <c r="C656" s="305"/>
      <c r="D656" s="305"/>
      <c r="BI656" s="304">
        <f>+BI594+2</f>
        <v>45160</v>
      </c>
      <c r="BJ656" s="304"/>
      <c r="BK656" s="304"/>
      <c r="BL656" s="304"/>
    </row>
    <row r="657" spans="1:89" ht="13.8" thickBot="1" x14ac:dyDescent="0.3">
      <c r="AE657" t="s">
        <v>84</v>
      </c>
    </row>
    <row r="658" spans="1:89" ht="14.4" thickTop="1" thickBot="1" x14ac:dyDescent="0.3">
      <c r="A658" s="296" t="s">
        <v>0</v>
      </c>
      <c r="B658" s="298" t="s">
        <v>1</v>
      </c>
      <c r="C658" s="299"/>
      <c r="D658" s="298" t="s">
        <v>2</v>
      </c>
      <c r="E658" s="299"/>
      <c r="F658" s="298" t="s">
        <v>3</v>
      </c>
      <c r="G658" s="299"/>
      <c r="H658" s="298" t="s">
        <v>4</v>
      </c>
      <c r="I658" s="299"/>
      <c r="J658" s="298" t="s">
        <v>5</v>
      </c>
      <c r="K658" s="299"/>
      <c r="L658" s="298" t="s">
        <v>6</v>
      </c>
      <c r="M658" s="299"/>
      <c r="N658" s="298" t="s">
        <v>7</v>
      </c>
      <c r="O658" s="299"/>
      <c r="P658" s="298" t="s">
        <v>8</v>
      </c>
      <c r="Q658" s="299"/>
      <c r="R658" s="298" t="s">
        <v>9</v>
      </c>
      <c r="S658" s="299"/>
      <c r="T658" s="298" t="s">
        <v>10</v>
      </c>
      <c r="U658" s="299"/>
      <c r="V658" s="298" t="s">
        <v>11</v>
      </c>
      <c r="W658" s="299"/>
      <c r="X658" s="298" t="s">
        <v>12</v>
      </c>
      <c r="Y658" s="299"/>
      <c r="Z658" s="300" t="s">
        <v>40</v>
      </c>
      <c r="AA658" s="301"/>
      <c r="AB658" s="302" t="s">
        <v>41</v>
      </c>
      <c r="AC658" s="303"/>
      <c r="AE658" s="296" t="s">
        <v>0</v>
      </c>
      <c r="AF658" s="298" t="s">
        <v>1</v>
      </c>
      <c r="AG658" s="299"/>
      <c r="AH658" s="298" t="s">
        <v>2</v>
      </c>
      <c r="AI658" s="299"/>
      <c r="AJ658" s="298" t="s">
        <v>3</v>
      </c>
      <c r="AK658" s="299"/>
      <c r="AL658" s="298" t="s">
        <v>4</v>
      </c>
      <c r="AM658" s="299"/>
      <c r="AN658" s="298" t="s">
        <v>5</v>
      </c>
      <c r="AO658" s="299"/>
      <c r="AP658" s="298" t="s">
        <v>6</v>
      </c>
      <c r="AQ658" s="299"/>
      <c r="AR658" s="298" t="s">
        <v>7</v>
      </c>
      <c r="AS658" s="299"/>
      <c r="AT658" s="298" t="s">
        <v>8</v>
      </c>
      <c r="AU658" s="299"/>
      <c r="AV658" s="298" t="s">
        <v>9</v>
      </c>
      <c r="AW658" s="299"/>
      <c r="AX658" s="298" t="s">
        <v>10</v>
      </c>
      <c r="AY658" s="299"/>
      <c r="AZ658" s="298" t="s">
        <v>11</v>
      </c>
      <c r="BA658" s="299"/>
      <c r="BB658" s="298" t="s">
        <v>12</v>
      </c>
      <c r="BC658" s="299"/>
      <c r="BD658" s="300" t="s">
        <v>40</v>
      </c>
      <c r="BE658" s="301"/>
      <c r="BF658" s="302" t="s">
        <v>41</v>
      </c>
      <c r="BG658" s="303"/>
      <c r="BI658" s="296" t="s">
        <v>0</v>
      </c>
      <c r="BJ658" s="298" t="s">
        <v>1</v>
      </c>
      <c r="BK658" s="299"/>
      <c r="BL658" s="298" t="s">
        <v>2</v>
      </c>
      <c r="BM658" s="299"/>
      <c r="BN658" s="298" t="s">
        <v>3</v>
      </c>
      <c r="BO658" s="299"/>
      <c r="BP658" s="298" t="s">
        <v>4</v>
      </c>
      <c r="BQ658" s="299"/>
      <c r="BR658" s="298" t="s">
        <v>5</v>
      </c>
      <c r="BS658" s="299"/>
      <c r="BT658" s="298" t="s">
        <v>6</v>
      </c>
      <c r="BU658" s="299"/>
      <c r="BV658" s="298" t="s">
        <v>7</v>
      </c>
      <c r="BW658" s="299"/>
      <c r="BX658" s="298" t="s">
        <v>8</v>
      </c>
      <c r="BY658" s="299"/>
      <c r="BZ658" s="298" t="s">
        <v>9</v>
      </c>
      <c r="CA658" s="299"/>
      <c r="CB658" s="298" t="s">
        <v>10</v>
      </c>
      <c r="CC658" s="299"/>
      <c r="CD658" s="298" t="s">
        <v>11</v>
      </c>
      <c r="CE658" s="299"/>
      <c r="CF658" s="298" t="s">
        <v>12</v>
      </c>
      <c r="CG658" s="299"/>
      <c r="CH658" s="300" t="s">
        <v>40</v>
      </c>
      <c r="CI658" s="301"/>
      <c r="CJ658" s="298" t="s">
        <v>41</v>
      </c>
      <c r="CK658" s="299"/>
    </row>
    <row r="659" spans="1:89" ht="15" thickTop="1" thickBot="1" x14ac:dyDescent="0.35">
      <c r="A659" s="297"/>
      <c r="B659" s="111" t="s">
        <v>14</v>
      </c>
      <c r="C659" s="112" t="s">
        <v>15</v>
      </c>
      <c r="D659" s="113" t="s">
        <v>14</v>
      </c>
      <c r="E659" s="114" t="s">
        <v>15</v>
      </c>
      <c r="F659" s="111" t="s">
        <v>14</v>
      </c>
      <c r="G659" s="112" t="s">
        <v>15</v>
      </c>
      <c r="H659" s="113" t="s">
        <v>14</v>
      </c>
      <c r="I659" s="114" t="s">
        <v>15</v>
      </c>
      <c r="J659" s="111" t="s">
        <v>14</v>
      </c>
      <c r="K659" s="112" t="s">
        <v>15</v>
      </c>
      <c r="L659" s="113" t="s">
        <v>14</v>
      </c>
      <c r="M659" s="111" t="s">
        <v>15</v>
      </c>
      <c r="N659" s="115" t="s">
        <v>14</v>
      </c>
      <c r="O659" s="116" t="s">
        <v>15</v>
      </c>
      <c r="P659" s="111" t="s">
        <v>14</v>
      </c>
      <c r="Q659" s="112" t="s">
        <v>15</v>
      </c>
      <c r="R659" s="113" t="s">
        <v>14</v>
      </c>
      <c r="S659" s="114" t="s">
        <v>15</v>
      </c>
      <c r="T659" s="111" t="s">
        <v>14</v>
      </c>
      <c r="U659" s="112" t="s">
        <v>15</v>
      </c>
      <c r="V659" s="113" t="s">
        <v>14</v>
      </c>
      <c r="W659" s="114" t="s">
        <v>15</v>
      </c>
      <c r="X659" s="111" t="s">
        <v>14</v>
      </c>
      <c r="Y659" s="112" t="s">
        <v>15</v>
      </c>
      <c r="Z659" s="26" t="s">
        <v>14</v>
      </c>
      <c r="AA659" s="117" t="s">
        <v>15</v>
      </c>
      <c r="AB659" s="168" t="s">
        <v>14</v>
      </c>
      <c r="AC659" s="169" t="s">
        <v>15</v>
      </c>
      <c r="AE659" s="297"/>
      <c r="AF659" s="111" t="s">
        <v>14</v>
      </c>
      <c r="AG659" s="112" t="s">
        <v>15</v>
      </c>
      <c r="AH659" s="113" t="s">
        <v>14</v>
      </c>
      <c r="AI659" s="114" t="s">
        <v>15</v>
      </c>
      <c r="AJ659" s="111" t="s">
        <v>14</v>
      </c>
      <c r="AK659" s="112" t="s">
        <v>15</v>
      </c>
      <c r="AL659" s="113" t="s">
        <v>14</v>
      </c>
      <c r="AM659" s="114" t="s">
        <v>15</v>
      </c>
      <c r="AN659" s="111" t="s">
        <v>14</v>
      </c>
      <c r="AO659" s="112" t="s">
        <v>15</v>
      </c>
      <c r="AP659" s="113" t="s">
        <v>14</v>
      </c>
      <c r="AQ659" s="111" t="s">
        <v>15</v>
      </c>
      <c r="AR659" s="115" t="s">
        <v>14</v>
      </c>
      <c r="AS659" s="116" t="s">
        <v>15</v>
      </c>
      <c r="AT659" s="111" t="s">
        <v>14</v>
      </c>
      <c r="AU659" s="112" t="s">
        <v>15</v>
      </c>
      <c r="AV659" s="113" t="s">
        <v>14</v>
      </c>
      <c r="AW659" s="114" t="s">
        <v>15</v>
      </c>
      <c r="AX659" s="111" t="s">
        <v>14</v>
      </c>
      <c r="AY659" s="112" t="s">
        <v>15</v>
      </c>
      <c r="AZ659" s="113" t="s">
        <v>14</v>
      </c>
      <c r="BA659" s="114" t="s">
        <v>15</v>
      </c>
      <c r="BB659" s="111" t="s">
        <v>14</v>
      </c>
      <c r="BC659" s="112" t="s">
        <v>15</v>
      </c>
      <c r="BD659" s="26" t="s">
        <v>14</v>
      </c>
      <c r="BE659" s="117" t="s">
        <v>15</v>
      </c>
      <c r="BF659" s="168" t="s">
        <v>14</v>
      </c>
      <c r="BG659" s="169" t="s">
        <v>15</v>
      </c>
      <c r="BI659" s="297"/>
      <c r="BJ659" s="111" t="s">
        <v>14</v>
      </c>
      <c r="BK659" s="112" t="s">
        <v>15</v>
      </c>
      <c r="BL659" s="113" t="s">
        <v>14</v>
      </c>
      <c r="BM659" s="114" t="s">
        <v>15</v>
      </c>
      <c r="BN659" s="111" t="s">
        <v>14</v>
      </c>
      <c r="BO659" s="112" t="s">
        <v>15</v>
      </c>
      <c r="BP659" s="113" t="s">
        <v>14</v>
      </c>
      <c r="BQ659" s="114" t="s">
        <v>15</v>
      </c>
      <c r="BR659" s="111" t="s">
        <v>14</v>
      </c>
      <c r="BS659" s="112" t="s">
        <v>15</v>
      </c>
      <c r="BT659" s="113" t="s">
        <v>14</v>
      </c>
      <c r="BU659" s="111" t="s">
        <v>15</v>
      </c>
      <c r="BV659" s="115" t="s">
        <v>14</v>
      </c>
      <c r="BW659" s="116" t="s">
        <v>15</v>
      </c>
      <c r="BX659" s="111" t="s">
        <v>14</v>
      </c>
      <c r="BY659" s="112" t="s">
        <v>15</v>
      </c>
      <c r="BZ659" s="113" t="s">
        <v>14</v>
      </c>
      <c r="CA659" s="114" t="s">
        <v>15</v>
      </c>
      <c r="CB659" s="111" t="s">
        <v>14</v>
      </c>
      <c r="CC659" s="112" t="s">
        <v>15</v>
      </c>
      <c r="CD659" s="113" t="s">
        <v>14</v>
      </c>
      <c r="CE659" s="114" t="s">
        <v>15</v>
      </c>
      <c r="CF659" s="111" t="s">
        <v>14</v>
      </c>
      <c r="CG659" s="112" t="s">
        <v>15</v>
      </c>
      <c r="CH659" s="26" t="s">
        <v>14</v>
      </c>
      <c r="CI659" s="117" t="s">
        <v>15</v>
      </c>
      <c r="CJ659" s="115" t="s">
        <v>14</v>
      </c>
      <c r="CK659" s="116" t="s">
        <v>15</v>
      </c>
    </row>
    <row r="660" spans="1:89" ht="13.8" thickTop="1" x14ac:dyDescent="0.25">
      <c r="A660" s="119" t="s">
        <v>16</v>
      </c>
      <c r="B660" s="120"/>
      <c r="C660" s="177"/>
      <c r="D660" s="121"/>
      <c r="E660" s="172"/>
      <c r="F660" s="120"/>
      <c r="G660" s="122"/>
      <c r="H660" s="121"/>
      <c r="I660" s="172"/>
      <c r="J660" s="120"/>
      <c r="K660" s="122"/>
      <c r="L660" s="121"/>
      <c r="M660" s="120"/>
      <c r="N660" s="171"/>
      <c r="O660" s="173"/>
      <c r="P660" s="120"/>
      <c r="Q660" s="122"/>
      <c r="R660" s="121"/>
      <c r="S660" s="172"/>
      <c r="T660" s="120"/>
      <c r="U660" s="122"/>
      <c r="V660" s="121"/>
      <c r="W660" s="172"/>
      <c r="X660" s="120"/>
      <c r="Y660" s="122"/>
      <c r="Z660" s="21"/>
      <c r="AA660" s="176"/>
      <c r="AB660" s="162">
        <f t="shared" ref="AB660:AB683" si="2028">B660+D660+F660+H660+J660+L660+N660+P660+R660+T660+V660+X660+Z660</f>
        <v>0</v>
      </c>
      <c r="AC660" s="163">
        <f>C660+E660+G660+I660+K660+M660+O660+Q660+S660+U660+W660+Y660+AA660</f>
        <v>0</v>
      </c>
      <c r="AE660" s="254" t="str">
        <f>$AE$9</f>
        <v>07:00 - 07:59</v>
      </c>
      <c r="AF660" s="120">
        <f t="shared" ref="AF660:AO662" si="2029">SUMIF($A$9:$A$32,$AE660,B$660:B$683)</f>
        <v>5400</v>
      </c>
      <c r="AG660" s="177">
        <f t="shared" si="2029"/>
        <v>1648</v>
      </c>
      <c r="AH660" s="121">
        <f t="shared" si="2029"/>
        <v>2180</v>
      </c>
      <c r="AI660" s="172">
        <f t="shared" si="2029"/>
        <v>1639</v>
      </c>
      <c r="AJ660" s="120">
        <f t="shared" si="2029"/>
        <v>3415</v>
      </c>
      <c r="AK660" s="122">
        <f t="shared" si="2029"/>
        <v>1706</v>
      </c>
      <c r="AL660" s="121">
        <f t="shared" si="2029"/>
        <v>3507</v>
      </c>
      <c r="AM660" s="172">
        <f t="shared" si="2029"/>
        <v>2752</v>
      </c>
      <c r="AN660" s="120">
        <f t="shared" si="2029"/>
        <v>366</v>
      </c>
      <c r="AO660" s="122">
        <f t="shared" si="2029"/>
        <v>1290</v>
      </c>
      <c r="AP660" s="121">
        <f t="shared" ref="AP660:AY662" si="2030">SUMIF($A$9:$A$32,$AE660,L$660:L$683)</f>
        <v>1208</v>
      </c>
      <c r="AQ660" s="120">
        <f t="shared" si="2030"/>
        <v>4138</v>
      </c>
      <c r="AR660" s="171">
        <f t="shared" si="2030"/>
        <v>3022</v>
      </c>
      <c r="AS660" s="173">
        <f t="shared" si="2030"/>
        <v>5005</v>
      </c>
      <c r="AT660" s="120">
        <f t="shared" si="2030"/>
        <v>2687</v>
      </c>
      <c r="AU660" s="122">
        <f t="shared" si="2030"/>
        <v>2838</v>
      </c>
      <c r="AV660" s="121">
        <f t="shared" si="2030"/>
        <v>3332</v>
      </c>
      <c r="AW660" s="172">
        <f t="shared" si="2030"/>
        <v>2527</v>
      </c>
      <c r="AX660" s="120">
        <f t="shared" si="2030"/>
        <v>470</v>
      </c>
      <c r="AY660" s="122">
        <f t="shared" si="2030"/>
        <v>2053</v>
      </c>
      <c r="AZ660" s="121">
        <f t="shared" ref="AZ660:BE662" si="2031">SUMIF($A$9:$A$32,$AE660,V$660:V$683)</f>
        <v>1495</v>
      </c>
      <c r="BA660" s="172">
        <f t="shared" si="2031"/>
        <v>4099</v>
      </c>
      <c r="BB660" s="120">
        <f t="shared" si="2031"/>
        <v>2366</v>
      </c>
      <c r="BC660" s="122">
        <f t="shared" si="2031"/>
        <v>2320</v>
      </c>
      <c r="BD660" s="21">
        <f t="shared" si="2031"/>
        <v>6195</v>
      </c>
      <c r="BE660" s="176">
        <f t="shared" si="2031"/>
        <v>3599</v>
      </c>
      <c r="BF660" s="162">
        <f>AF660+AH660+AJ660+AL660+AN660+AP660+AR660+AT660+AV660+AX660+AZ660+BB660+BD660</f>
        <v>35643</v>
      </c>
      <c r="BG660" s="163">
        <f>AG660+AI660+AK660+AM660+AO660+AQ660+AS660+AU660+AW660+AY660+BA660+BC660+BE660</f>
        <v>35614</v>
      </c>
      <c r="BI660" s="119" t="s">
        <v>16</v>
      </c>
      <c r="BJ660" s="290" t="e">
        <f>B660/$AB660</f>
        <v>#DIV/0!</v>
      </c>
      <c r="BK660" s="124" t="e">
        <f>C660/$AC660</f>
        <v>#DIV/0!</v>
      </c>
      <c r="BL660" s="125" t="e">
        <f t="shared" ref="BL660:BL683" si="2032">D660/$AB660</f>
        <v>#DIV/0!</v>
      </c>
      <c r="BM660" s="126" t="e">
        <f t="shared" ref="BM660:BM683" si="2033">E660/$AC660</f>
        <v>#DIV/0!</v>
      </c>
      <c r="BN660" s="123" t="e">
        <f t="shared" ref="BN660:BN683" si="2034">F660/$AB660</f>
        <v>#DIV/0!</v>
      </c>
      <c r="BO660" s="124" t="e">
        <f t="shared" ref="BO660:BO683" si="2035">G660/$AC660</f>
        <v>#DIV/0!</v>
      </c>
      <c r="BP660" s="125" t="e">
        <f t="shared" ref="BP660:BP683" si="2036">H660/$AB660</f>
        <v>#DIV/0!</v>
      </c>
      <c r="BQ660" s="126" t="e">
        <f t="shared" ref="BQ660:BQ683" si="2037">I660/$AC660</f>
        <v>#DIV/0!</v>
      </c>
      <c r="BR660" s="123" t="e">
        <f t="shared" ref="BR660:BR683" si="2038">J660/$AB660</f>
        <v>#DIV/0!</v>
      </c>
      <c r="BS660" s="124" t="e">
        <f t="shared" ref="BS660:BS683" si="2039">K660/$AC660</f>
        <v>#DIV/0!</v>
      </c>
      <c r="BT660" s="125" t="e">
        <f t="shared" ref="BT660:BT683" si="2040">L660/$AB660</f>
        <v>#DIV/0!</v>
      </c>
      <c r="BU660" s="123" t="e">
        <f t="shared" ref="BU660:BU683" si="2041">M660/$AC660</f>
        <v>#DIV/0!</v>
      </c>
      <c r="BV660" s="127" t="e">
        <f t="shared" ref="BV660:BV683" si="2042">N660/$AB660</f>
        <v>#DIV/0!</v>
      </c>
      <c r="BW660" s="128" t="e">
        <f t="shared" ref="BW660:BW683" si="2043">O660/$AC660</f>
        <v>#DIV/0!</v>
      </c>
      <c r="BX660" s="123" t="e">
        <f t="shared" ref="BX660:BX683" si="2044">P660/$AB660</f>
        <v>#DIV/0!</v>
      </c>
      <c r="BY660" s="124" t="e">
        <f t="shared" ref="BY660:BY683" si="2045">Q660/$AC660</f>
        <v>#DIV/0!</v>
      </c>
      <c r="BZ660" s="125" t="e">
        <f t="shared" ref="BZ660:BZ683" si="2046">R660/$AB660</f>
        <v>#DIV/0!</v>
      </c>
      <c r="CA660" s="126" t="e">
        <f t="shared" ref="CA660:CA683" si="2047">S660/$AC660</f>
        <v>#DIV/0!</v>
      </c>
      <c r="CB660" s="123" t="e">
        <f t="shared" ref="CB660:CB683" si="2048">T660/$AB660</f>
        <v>#DIV/0!</v>
      </c>
      <c r="CC660" s="124" t="e">
        <f t="shared" ref="CC660:CC683" si="2049">U660/$AC660</f>
        <v>#DIV/0!</v>
      </c>
      <c r="CD660" s="125" t="e">
        <f t="shared" ref="CD660:CD683" si="2050">V660/$AB660</f>
        <v>#DIV/0!</v>
      </c>
      <c r="CE660" s="126" t="e">
        <f t="shared" ref="CE660:CE683" si="2051">W660/$AC660</f>
        <v>#DIV/0!</v>
      </c>
      <c r="CF660" s="123" t="e">
        <f t="shared" ref="CF660:CF683" si="2052">X660/$AB660</f>
        <v>#DIV/0!</v>
      </c>
      <c r="CG660" s="124" t="e">
        <f t="shared" ref="CG660:CG683" si="2053">Y660/$AC660</f>
        <v>#DIV/0!</v>
      </c>
      <c r="CH660" s="123" t="e">
        <f t="shared" ref="CH660:CH683" si="2054">Z660/$AB660</f>
        <v>#DIV/0!</v>
      </c>
      <c r="CI660" s="124" t="e">
        <f t="shared" ref="CI660:CI683" si="2055">AA660/$AC660</f>
        <v>#DIV/0!</v>
      </c>
      <c r="CJ660" s="129">
        <f t="shared" ref="CJ660" si="2056">AB660/AB684</f>
        <v>0</v>
      </c>
      <c r="CK660" s="130">
        <f t="shared" ref="CK660" si="2057">AC660/AC684</f>
        <v>0</v>
      </c>
    </row>
    <row r="661" spans="1:89" x14ac:dyDescent="0.25">
      <c r="A661" s="131" t="s">
        <v>17</v>
      </c>
      <c r="B661" s="180">
        <v>795</v>
      </c>
      <c r="C661" s="181">
        <v>0</v>
      </c>
      <c r="D661" s="182">
        <v>508</v>
      </c>
      <c r="E661" s="183">
        <v>4</v>
      </c>
      <c r="F661" s="180">
        <v>1078</v>
      </c>
      <c r="G661" s="184">
        <v>9</v>
      </c>
      <c r="H661" s="182">
        <v>843</v>
      </c>
      <c r="I661" s="183">
        <v>42</v>
      </c>
      <c r="J661" s="180">
        <v>16</v>
      </c>
      <c r="K661" s="184">
        <v>43</v>
      </c>
      <c r="L661" s="182">
        <v>42</v>
      </c>
      <c r="M661" s="180">
        <v>113</v>
      </c>
      <c r="N661" s="185">
        <v>328</v>
      </c>
      <c r="O661" s="186">
        <v>249</v>
      </c>
      <c r="P661" s="180">
        <v>126</v>
      </c>
      <c r="Q661" s="184">
        <v>77</v>
      </c>
      <c r="R661" s="182">
        <v>46</v>
      </c>
      <c r="S661" s="183">
        <v>135</v>
      </c>
      <c r="T661" s="180">
        <v>2</v>
      </c>
      <c r="U661" s="184">
        <v>0</v>
      </c>
      <c r="V661" s="182">
        <v>26</v>
      </c>
      <c r="W661" s="183">
        <v>0</v>
      </c>
      <c r="X661" s="180">
        <v>2</v>
      </c>
      <c r="Y661" s="184">
        <v>0</v>
      </c>
      <c r="Z661" s="182">
        <v>0</v>
      </c>
      <c r="AA661" s="180">
        <v>0</v>
      </c>
      <c r="AB661" s="162">
        <f t="shared" si="2028"/>
        <v>3812</v>
      </c>
      <c r="AC661" s="165">
        <f t="shared" ref="AC661:AC683" si="2058">SUM(C661,E661,G661,I661,K661,M661,O661,Q661,S661,U661,W661,Y661,AA661)</f>
        <v>672</v>
      </c>
      <c r="AE661" s="256" t="str">
        <f>$AE$10</f>
        <v>08:00 - 08:59</v>
      </c>
      <c r="AF661" s="120">
        <f t="shared" si="2029"/>
        <v>4469</v>
      </c>
      <c r="AG661" s="181">
        <f t="shared" si="2029"/>
        <v>1497</v>
      </c>
      <c r="AH661" s="182">
        <f t="shared" si="2029"/>
        <v>1999</v>
      </c>
      <c r="AI661" s="183">
        <f t="shared" si="2029"/>
        <v>1402</v>
      </c>
      <c r="AJ661" s="180">
        <f t="shared" si="2029"/>
        <v>3420</v>
      </c>
      <c r="AK661" s="184">
        <f t="shared" si="2029"/>
        <v>1451</v>
      </c>
      <c r="AL661" s="182">
        <f t="shared" si="2029"/>
        <v>3994</v>
      </c>
      <c r="AM661" s="183">
        <f t="shared" si="2029"/>
        <v>2784</v>
      </c>
      <c r="AN661" s="180">
        <f t="shared" si="2029"/>
        <v>309</v>
      </c>
      <c r="AO661" s="184">
        <f t="shared" si="2029"/>
        <v>1179</v>
      </c>
      <c r="AP661" s="182">
        <f t="shared" si="2030"/>
        <v>1063</v>
      </c>
      <c r="AQ661" s="180">
        <f t="shared" si="2030"/>
        <v>4573</v>
      </c>
      <c r="AR661" s="185">
        <f t="shared" si="2030"/>
        <v>3006</v>
      </c>
      <c r="AS661" s="186">
        <f t="shared" si="2030"/>
        <v>5059</v>
      </c>
      <c r="AT661" s="180">
        <f t="shared" si="2030"/>
        <v>2242</v>
      </c>
      <c r="AU661" s="184">
        <f t="shared" si="2030"/>
        <v>2796</v>
      </c>
      <c r="AV661" s="182">
        <f t="shared" si="2030"/>
        <v>2987</v>
      </c>
      <c r="AW661" s="183">
        <f t="shared" si="2030"/>
        <v>2322</v>
      </c>
      <c r="AX661" s="180">
        <f t="shared" si="2030"/>
        <v>342</v>
      </c>
      <c r="AY661" s="184">
        <f t="shared" si="2030"/>
        <v>1878</v>
      </c>
      <c r="AZ661" s="182">
        <f t="shared" si="2031"/>
        <v>1191</v>
      </c>
      <c r="BA661" s="183">
        <f t="shared" si="2031"/>
        <v>4049</v>
      </c>
      <c r="BB661" s="180">
        <f t="shared" si="2031"/>
        <v>2197</v>
      </c>
      <c r="BC661" s="184">
        <f t="shared" si="2031"/>
        <v>2314</v>
      </c>
      <c r="BD661" s="182">
        <f t="shared" si="2031"/>
        <v>5194</v>
      </c>
      <c r="BE661" s="180">
        <f t="shared" si="2031"/>
        <v>3350</v>
      </c>
      <c r="BF661" s="164">
        <f>SUM(AF661,AH661,AJ661,AL661,AN661,AP661,AR661,AT661,AV661,AX661,AZ661,BB661,BD661)</f>
        <v>32413</v>
      </c>
      <c r="BG661" s="165">
        <f>SUM(AG661,AI661,AK661,AM661,AO661,AQ661,AS661,AU661,AW661,AY661,BA661,BC661,BE661)</f>
        <v>34654</v>
      </c>
      <c r="BI661" s="131" t="s">
        <v>17</v>
      </c>
      <c r="BJ661" s="123">
        <f t="shared" ref="BJ661:BJ683" si="2059">B661/$AB661</f>
        <v>0.20855194123819518</v>
      </c>
      <c r="BK661" s="124">
        <f t="shared" ref="BK661:BK683" si="2060">C661/$AC661</f>
        <v>0</v>
      </c>
      <c r="BL661" s="125">
        <f t="shared" si="2032"/>
        <v>0.13326337880377753</v>
      </c>
      <c r="BM661" s="126">
        <f t="shared" si="2033"/>
        <v>5.9523809523809521E-3</v>
      </c>
      <c r="BN661" s="123">
        <f t="shared" si="2034"/>
        <v>0.28279118572927597</v>
      </c>
      <c r="BO661" s="124">
        <f t="shared" si="2035"/>
        <v>1.3392857142857142E-2</v>
      </c>
      <c r="BP661" s="125">
        <f t="shared" si="2036"/>
        <v>0.22114375655823715</v>
      </c>
      <c r="BQ661" s="126">
        <f t="shared" si="2037"/>
        <v>6.25E-2</v>
      </c>
      <c r="BR661" s="123">
        <f t="shared" si="2038"/>
        <v>4.1972717733473244E-3</v>
      </c>
      <c r="BS661" s="124">
        <f t="shared" si="2039"/>
        <v>6.3988095238095233E-2</v>
      </c>
      <c r="BT661" s="125">
        <f t="shared" si="2040"/>
        <v>1.1017838405036727E-2</v>
      </c>
      <c r="BU661" s="123">
        <f t="shared" si="2041"/>
        <v>0.16815476190476192</v>
      </c>
      <c r="BV661" s="127">
        <f t="shared" si="2042"/>
        <v>8.6044071353620147E-2</v>
      </c>
      <c r="BW661" s="128">
        <f t="shared" si="2043"/>
        <v>0.3705357142857143</v>
      </c>
      <c r="BX661" s="123">
        <f t="shared" si="2044"/>
        <v>3.3053515215110178E-2</v>
      </c>
      <c r="BY661" s="124">
        <f t="shared" si="2045"/>
        <v>0.11458333333333333</v>
      </c>
      <c r="BZ661" s="125">
        <f t="shared" si="2046"/>
        <v>1.2067156348373556E-2</v>
      </c>
      <c r="CA661" s="126">
        <f t="shared" si="2047"/>
        <v>0.20089285714285715</v>
      </c>
      <c r="CB661" s="123">
        <f t="shared" si="2048"/>
        <v>5.2465897166841555E-4</v>
      </c>
      <c r="CC661" s="124">
        <f t="shared" si="2049"/>
        <v>0</v>
      </c>
      <c r="CD661" s="125">
        <f t="shared" si="2050"/>
        <v>6.8205666316894023E-3</v>
      </c>
      <c r="CE661" s="126">
        <f t="shared" si="2051"/>
        <v>0</v>
      </c>
      <c r="CF661" s="123">
        <f t="shared" si="2052"/>
        <v>5.2465897166841555E-4</v>
      </c>
      <c r="CG661" s="124">
        <f t="shared" si="2053"/>
        <v>0</v>
      </c>
      <c r="CH661" s="125">
        <f t="shared" si="2054"/>
        <v>0</v>
      </c>
      <c r="CI661" s="123">
        <f t="shared" si="2055"/>
        <v>0</v>
      </c>
      <c r="CJ661" s="129">
        <f t="shared" ref="CJ661" si="2061">AB661/AB684</f>
        <v>8.4655050655343799E-3</v>
      </c>
      <c r="CK661" s="130">
        <f t="shared" ref="CK661" si="2062">AC661/AC684</f>
        <v>1.4965892463826859E-3</v>
      </c>
    </row>
    <row r="662" spans="1:89" ht="13.8" thickBot="1" x14ac:dyDescent="0.3">
      <c r="A662" s="139" t="s">
        <v>18</v>
      </c>
      <c r="B662" s="187">
        <v>3008</v>
      </c>
      <c r="C662" s="188">
        <v>494</v>
      </c>
      <c r="D662" s="189">
        <v>1671</v>
      </c>
      <c r="E662" s="190">
        <v>404</v>
      </c>
      <c r="F662" s="187">
        <v>3207</v>
      </c>
      <c r="G662" s="191">
        <v>624</v>
      </c>
      <c r="H662" s="189">
        <v>3014</v>
      </c>
      <c r="I662" s="190">
        <v>1102</v>
      </c>
      <c r="J662" s="187">
        <v>159</v>
      </c>
      <c r="K662" s="191">
        <v>446</v>
      </c>
      <c r="L662" s="189">
        <v>721</v>
      </c>
      <c r="M662" s="187">
        <v>1569</v>
      </c>
      <c r="N662" s="192">
        <v>2239</v>
      </c>
      <c r="O662" s="193">
        <v>2446</v>
      </c>
      <c r="P662" s="187">
        <v>1081</v>
      </c>
      <c r="Q662" s="191">
        <v>1359</v>
      </c>
      <c r="R662" s="189">
        <v>1658</v>
      </c>
      <c r="S662" s="190">
        <v>1629</v>
      </c>
      <c r="T662" s="187">
        <v>176</v>
      </c>
      <c r="U662" s="191">
        <v>846</v>
      </c>
      <c r="V662" s="189">
        <v>862</v>
      </c>
      <c r="W662" s="190">
        <v>2061</v>
      </c>
      <c r="X662" s="187">
        <v>1395</v>
      </c>
      <c r="Y662" s="191">
        <v>1185</v>
      </c>
      <c r="Z662" s="189">
        <v>3064</v>
      </c>
      <c r="AA662" s="187">
        <v>2298</v>
      </c>
      <c r="AB662" s="162">
        <f t="shared" si="2028"/>
        <v>22255</v>
      </c>
      <c r="AC662" s="165">
        <f t="shared" si="2058"/>
        <v>16463</v>
      </c>
      <c r="AE662" s="254">
        <f>$AE$11</f>
        <v>0</v>
      </c>
      <c r="AF662" s="120">
        <f t="shared" si="2029"/>
        <v>0</v>
      </c>
      <c r="AG662" s="188">
        <f t="shared" si="2029"/>
        <v>0</v>
      </c>
      <c r="AH662" s="189">
        <f t="shared" si="2029"/>
        <v>0</v>
      </c>
      <c r="AI662" s="190">
        <f t="shared" si="2029"/>
        <v>0</v>
      </c>
      <c r="AJ662" s="187">
        <f t="shared" si="2029"/>
        <v>0</v>
      </c>
      <c r="AK662" s="191">
        <f t="shared" si="2029"/>
        <v>0</v>
      </c>
      <c r="AL662" s="189">
        <f t="shared" si="2029"/>
        <v>0</v>
      </c>
      <c r="AM662" s="190">
        <f t="shared" si="2029"/>
        <v>0</v>
      </c>
      <c r="AN662" s="187">
        <f t="shared" si="2029"/>
        <v>0</v>
      </c>
      <c r="AO662" s="191">
        <f t="shared" si="2029"/>
        <v>0</v>
      </c>
      <c r="AP662" s="189">
        <f t="shared" si="2030"/>
        <v>0</v>
      </c>
      <c r="AQ662" s="187">
        <f t="shared" si="2030"/>
        <v>0</v>
      </c>
      <c r="AR662" s="192">
        <f t="shared" si="2030"/>
        <v>0</v>
      </c>
      <c r="AS662" s="193">
        <f t="shared" si="2030"/>
        <v>0</v>
      </c>
      <c r="AT662" s="187">
        <f t="shared" si="2030"/>
        <v>0</v>
      </c>
      <c r="AU662" s="191">
        <f t="shared" si="2030"/>
        <v>0</v>
      </c>
      <c r="AV662" s="189">
        <f t="shared" si="2030"/>
        <v>0</v>
      </c>
      <c r="AW662" s="190">
        <f t="shared" si="2030"/>
        <v>0</v>
      </c>
      <c r="AX662" s="187">
        <f t="shared" si="2030"/>
        <v>0</v>
      </c>
      <c r="AY662" s="191">
        <f t="shared" si="2030"/>
        <v>0</v>
      </c>
      <c r="AZ662" s="189">
        <f t="shared" si="2031"/>
        <v>0</v>
      </c>
      <c r="BA662" s="190">
        <f t="shared" si="2031"/>
        <v>0</v>
      </c>
      <c r="BB662" s="187">
        <f t="shared" si="2031"/>
        <v>0</v>
      </c>
      <c r="BC662" s="191">
        <f t="shared" si="2031"/>
        <v>0</v>
      </c>
      <c r="BD662" s="189">
        <f t="shared" si="2031"/>
        <v>0</v>
      </c>
      <c r="BE662" s="187">
        <f t="shared" si="2031"/>
        <v>0</v>
      </c>
      <c r="BF662" s="164">
        <f>SUM(AF662,AH662,AJ662,AL662,AN662,AP662,AR662,AT662,AV662,AX662,AZ662,BB662,BD662)</f>
        <v>0</v>
      </c>
      <c r="BG662" s="165">
        <f>SUM(AG662,AI662,AK662,AM662,AO662,AQ662,AS662,AU662,AW662,AY662,BA662,BC662,BE662)</f>
        <v>0</v>
      </c>
      <c r="BI662" s="139" t="s">
        <v>18</v>
      </c>
      <c r="BJ662" s="123">
        <f t="shared" si="2059"/>
        <v>0.13516063805886316</v>
      </c>
      <c r="BK662" s="124">
        <f t="shared" si="2060"/>
        <v>3.0006681649760069E-2</v>
      </c>
      <c r="BL662" s="125">
        <f t="shared" si="2032"/>
        <v>7.5084250730172997E-2</v>
      </c>
      <c r="BM662" s="126">
        <f t="shared" si="2033"/>
        <v>2.4539877300613498E-2</v>
      </c>
      <c r="BN662" s="123">
        <f t="shared" si="2034"/>
        <v>0.14410244888789037</v>
      </c>
      <c r="BO662" s="124">
        <f t="shared" si="2035"/>
        <v>3.7903176820749562E-2</v>
      </c>
      <c r="BP662" s="125">
        <f t="shared" si="2036"/>
        <v>0.13543024039541676</v>
      </c>
      <c r="BQ662" s="126">
        <f t="shared" si="2037"/>
        <v>6.6937982141772462E-2</v>
      </c>
      <c r="BR662" s="123">
        <f t="shared" si="2038"/>
        <v>7.1444619186699617E-3</v>
      </c>
      <c r="BS662" s="124">
        <f t="shared" si="2039"/>
        <v>2.7091052663548564E-2</v>
      </c>
      <c r="BT662" s="125">
        <f t="shared" si="2040"/>
        <v>3.2397214109188943E-2</v>
      </c>
      <c r="BU662" s="123">
        <f t="shared" si="2041"/>
        <v>9.5304622486788559E-2</v>
      </c>
      <c r="BV662" s="127">
        <f t="shared" si="2042"/>
        <v>0.10060660525724556</v>
      </c>
      <c r="BW662" s="128">
        <f t="shared" si="2043"/>
        <v>0.1485755937556946</v>
      </c>
      <c r="BX662" s="123">
        <f t="shared" si="2044"/>
        <v>4.8573354302403955E-2</v>
      </c>
      <c r="BY662" s="124">
        <f t="shared" si="2045"/>
        <v>8.2548745672113219E-2</v>
      </c>
      <c r="BZ662" s="125">
        <f t="shared" si="2046"/>
        <v>7.4500112334306895E-2</v>
      </c>
      <c r="CA662" s="126">
        <f t="shared" si="2047"/>
        <v>9.894915871955294E-2</v>
      </c>
      <c r="CB662" s="123">
        <f t="shared" si="2048"/>
        <v>7.9083352055717808E-3</v>
      </c>
      <c r="CC662" s="124">
        <f t="shared" si="2049"/>
        <v>5.1387960881977765E-2</v>
      </c>
      <c r="CD662" s="125">
        <f t="shared" si="2050"/>
        <v>3.8732869018198154E-2</v>
      </c>
      <c r="CE662" s="126">
        <f t="shared" si="2051"/>
        <v>0.12518981959545647</v>
      </c>
      <c r="CF662" s="123">
        <f t="shared" si="2052"/>
        <v>6.2682543248708159E-2</v>
      </c>
      <c r="CG662" s="124">
        <f t="shared" si="2053"/>
        <v>7.1979590597096521E-2</v>
      </c>
      <c r="CH662" s="125">
        <f t="shared" si="2054"/>
        <v>0.1376769265333633</v>
      </c>
      <c r="CI662" s="123">
        <f t="shared" si="2055"/>
        <v>0.13958573771487578</v>
      </c>
      <c r="CJ662" s="129">
        <f t="shared" ref="CJ662" si="2063">AB662/AB684</f>
        <v>4.9422826661455303E-2</v>
      </c>
      <c r="CK662" s="130">
        <f t="shared" ref="CK662" si="2064">AC662/AC684</f>
        <v>3.6664209469044876E-2</v>
      </c>
    </row>
    <row r="663" spans="1:89" ht="14.4" thickTop="1" thickBot="1" x14ac:dyDescent="0.3">
      <c r="A663" s="131" t="s">
        <v>19</v>
      </c>
      <c r="B663" s="180">
        <v>4670</v>
      </c>
      <c r="C663" s="181">
        <v>1982</v>
      </c>
      <c r="D663" s="182">
        <v>1817</v>
      </c>
      <c r="E663" s="183">
        <v>1232</v>
      </c>
      <c r="F663" s="180">
        <v>3988</v>
      </c>
      <c r="G663" s="184">
        <v>1616</v>
      </c>
      <c r="H663" s="182">
        <v>4376</v>
      </c>
      <c r="I663" s="183">
        <v>2498</v>
      </c>
      <c r="J663" s="180">
        <v>258</v>
      </c>
      <c r="K663" s="184">
        <v>867</v>
      </c>
      <c r="L663" s="182">
        <v>1327</v>
      </c>
      <c r="M663" s="180">
        <v>3090</v>
      </c>
      <c r="N663" s="185">
        <v>3181</v>
      </c>
      <c r="O663" s="186">
        <v>4234</v>
      </c>
      <c r="P663" s="180">
        <v>2244</v>
      </c>
      <c r="Q663" s="184">
        <v>2422</v>
      </c>
      <c r="R663" s="182">
        <v>2940</v>
      </c>
      <c r="S663" s="183">
        <v>2351</v>
      </c>
      <c r="T663" s="180">
        <v>381</v>
      </c>
      <c r="U663" s="184">
        <v>1478</v>
      </c>
      <c r="V663" s="182">
        <v>1550</v>
      </c>
      <c r="W663" s="183">
        <v>3781</v>
      </c>
      <c r="X663" s="180">
        <v>2187</v>
      </c>
      <c r="Y663" s="184">
        <v>1923</v>
      </c>
      <c r="Z663" s="182">
        <v>4964</v>
      </c>
      <c r="AA663" s="180">
        <v>3582</v>
      </c>
      <c r="AB663" s="162">
        <f t="shared" si="2028"/>
        <v>33883</v>
      </c>
      <c r="AC663" s="165">
        <f t="shared" si="2058"/>
        <v>31056</v>
      </c>
      <c r="AE663" s="251" t="s">
        <v>13</v>
      </c>
      <c r="AF663" s="14">
        <f t="shared" ref="AF663:BG663" si="2065">SUM(AF660:AF662)</f>
        <v>9869</v>
      </c>
      <c r="AG663" s="1">
        <f t="shared" si="2065"/>
        <v>3145</v>
      </c>
      <c r="AH663" s="14">
        <f t="shared" si="2065"/>
        <v>4179</v>
      </c>
      <c r="AI663" s="1">
        <f t="shared" si="2065"/>
        <v>3041</v>
      </c>
      <c r="AJ663" s="14">
        <f t="shared" si="2065"/>
        <v>6835</v>
      </c>
      <c r="AK663" s="1">
        <f t="shared" si="2065"/>
        <v>3157</v>
      </c>
      <c r="AL663" s="14">
        <f t="shared" si="2065"/>
        <v>7501</v>
      </c>
      <c r="AM663" s="1">
        <f t="shared" si="2065"/>
        <v>5536</v>
      </c>
      <c r="AN663" s="14">
        <f t="shared" si="2065"/>
        <v>675</v>
      </c>
      <c r="AO663" s="1">
        <f t="shared" si="2065"/>
        <v>2469</v>
      </c>
      <c r="AP663" s="14">
        <f t="shared" si="2065"/>
        <v>2271</v>
      </c>
      <c r="AQ663" s="1">
        <f t="shared" si="2065"/>
        <v>8711</v>
      </c>
      <c r="AR663" s="14">
        <f t="shared" si="2065"/>
        <v>6028</v>
      </c>
      <c r="AS663" s="1">
        <f t="shared" si="2065"/>
        <v>10064</v>
      </c>
      <c r="AT663" s="14">
        <f t="shared" si="2065"/>
        <v>4929</v>
      </c>
      <c r="AU663" s="1">
        <f t="shared" si="2065"/>
        <v>5634</v>
      </c>
      <c r="AV663" s="14">
        <f t="shared" si="2065"/>
        <v>6319</v>
      </c>
      <c r="AW663" s="1">
        <f t="shared" si="2065"/>
        <v>4849</v>
      </c>
      <c r="AX663" s="14">
        <f t="shared" si="2065"/>
        <v>812</v>
      </c>
      <c r="AY663" s="1">
        <f t="shared" si="2065"/>
        <v>3931</v>
      </c>
      <c r="AZ663" s="14">
        <f t="shared" si="2065"/>
        <v>2686</v>
      </c>
      <c r="BA663" s="1">
        <f t="shared" si="2065"/>
        <v>8148</v>
      </c>
      <c r="BB663" s="14">
        <f t="shared" si="2065"/>
        <v>4563</v>
      </c>
      <c r="BC663" s="1">
        <f t="shared" si="2065"/>
        <v>4634</v>
      </c>
      <c r="BD663" s="14">
        <f t="shared" si="2065"/>
        <v>11389</v>
      </c>
      <c r="BE663" s="1">
        <f t="shared" si="2065"/>
        <v>6949</v>
      </c>
      <c r="BF663" s="166">
        <f t="shared" si="2065"/>
        <v>68056</v>
      </c>
      <c r="BG663" s="167">
        <f t="shared" si="2065"/>
        <v>70268</v>
      </c>
      <c r="BI663" s="131" t="s">
        <v>19</v>
      </c>
      <c r="BJ663" s="123">
        <f t="shared" si="2059"/>
        <v>0.13782722899389074</v>
      </c>
      <c r="BK663" s="124">
        <f t="shared" si="2060"/>
        <v>6.3820195775373526E-2</v>
      </c>
      <c r="BL663" s="125">
        <f t="shared" si="2032"/>
        <v>5.3625712008972051E-2</v>
      </c>
      <c r="BM663" s="126">
        <f t="shared" si="2033"/>
        <v>3.9670273055126222E-2</v>
      </c>
      <c r="BN663" s="123">
        <f t="shared" si="2034"/>
        <v>0.11769914116223475</v>
      </c>
      <c r="BO663" s="124">
        <f t="shared" si="2035"/>
        <v>5.2035033487892839E-2</v>
      </c>
      <c r="BP663" s="125">
        <f t="shared" si="2036"/>
        <v>0.12915031136558155</v>
      </c>
      <c r="BQ663" s="126">
        <f t="shared" si="2037"/>
        <v>8.0435342606903659E-2</v>
      </c>
      <c r="BR663" s="123">
        <f t="shared" si="2038"/>
        <v>7.614437918720302E-3</v>
      </c>
      <c r="BS663" s="124">
        <f t="shared" si="2039"/>
        <v>2.7917310664605875E-2</v>
      </c>
      <c r="BT663" s="125">
        <f t="shared" si="2040"/>
        <v>3.9164182628456751E-2</v>
      </c>
      <c r="BU663" s="123">
        <f t="shared" si="2041"/>
        <v>9.9497681607418856E-2</v>
      </c>
      <c r="BV663" s="127">
        <f t="shared" si="2042"/>
        <v>9.3881887672284031E-2</v>
      </c>
      <c r="BW663" s="128">
        <f t="shared" si="2043"/>
        <v>0.13633436373003607</v>
      </c>
      <c r="BX663" s="123">
        <f t="shared" si="2044"/>
        <v>6.6227901897706817E-2</v>
      </c>
      <c r="BY663" s="124">
        <f t="shared" si="2045"/>
        <v>7.7988150437918596E-2</v>
      </c>
      <c r="BZ663" s="125">
        <f t="shared" si="2046"/>
        <v>8.6769176283091817E-2</v>
      </c>
      <c r="CA663" s="126">
        <f t="shared" si="2047"/>
        <v>7.5701957753735186E-2</v>
      </c>
      <c r="CB663" s="123">
        <f t="shared" si="2048"/>
        <v>1.1244576926482307E-2</v>
      </c>
      <c r="CC663" s="124">
        <f t="shared" si="2049"/>
        <v>4.7591447707367333E-2</v>
      </c>
      <c r="CD663" s="125">
        <f t="shared" si="2050"/>
        <v>4.5745654162854532E-2</v>
      </c>
      <c r="CE663" s="126">
        <f t="shared" si="2051"/>
        <v>0.1217478104070067</v>
      </c>
      <c r="CF663" s="123">
        <f t="shared" si="2052"/>
        <v>6.4545642357524427E-2</v>
      </c>
      <c r="CG663" s="124">
        <f t="shared" si="2053"/>
        <v>6.1920401854714063E-2</v>
      </c>
      <c r="CH663" s="125">
        <f t="shared" si="2054"/>
        <v>0.14650414662219993</v>
      </c>
      <c r="CI663" s="123">
        <f t="shared" si="2055"/>
        <v>0.11534003091190108</v>
      </c>
      <c r="CJ663" s="129">
        <f t="shared" ref="CJ663" si="2066">AB663/AB684</f>
        <v>7.5245726163562801E-2</v>
      </c>
      <c r="CK663" s="130">
        <f t="shared" ref="CK663" si="2067">AC663/AC684</f>
        <v>6.9163803029256982E-2</v>
      </c>
    </row>
    <row r="664" spans="1:89" ht="13.8" thickTop="1" x14ac:dyDescent="0.25">
      <c r="A664" s="139" t="s">
        <v>20</v>
      </c>
      <c r="B664" s="266">
        <v>5400</v>
      </c>
      <c r="C664" s="267">
        <v>1648</v>
      </c>
      <c r="D664" s="268">
        <v>2180</v>
      </c>
      <c r="E664" s="269">
        <v>1639</v>
      </c>
      <c r="F664" s="266">
        <v>3415</v>
      </c>
      <c r="G664" s="270">
        <v>1706</v>
      </c>
      <c r="H664" s="268">
        <v>3507</v>
      </c>
      <c r="I664" s="269">
        <v>2752</v>
      </c>
      <c r="J664" s="266">
        <v>366</v>
      </c>
      <c r="K664" s="270">
        <v>1290</v>
      </c>
      <c r="L664" s="268">
        <v>1208</v>
      </c>
      <c r="M664" s="266">
        <v>4138</v>
      </c>
      <c r="N664" s="271">
        <v>3022</v>
      </c>
      <c r="O664" s="272">
        <v>5005</v>
      </c>
      <c r="P664" s="266">
        <v>2687</v>
      </c>
      <c r="Q664" s="270">
        <v>2838</v>
      </c>
      <c r="R664" s="268">
        <v>3332</v>
      </c>
      <c r="S664" s="269">
        <v>2527</v>
      </c>
      <c r="T664" s="266">
        <v>470</v>
      </c>
      <c r="U664" s="270">
        <v>2053</v>
      </c>
      <c r="V664" s="268">
        <v>1495</v>
      </c>
      <c r="W664" s="269">
        <v>4099</v>
      </c>
      <c r="X664" s="266">
        <v>2366</v>
      </c>
      <c r="Y664" s="270">
        <v>2320</v>
      </c>
      <c r="Z664" s="268">
        <v>6195</v>
      </c>
      <c r="AA664" s="266">
        <v>3599</v>
      </c>
      <c r="AB664" s="162">
        <f t="shared" si="2028"/>
        <v>35643</v>
      </c>
      <c r="AC664" s="165">
        <f t="shared" si="2058"/>
        <v>35614</v>
      </c>
      <c r="BI664" s="139" t="s">
        <v>20</v>
      </c>
      <c r="BJ664" s="123">
        <f t="shared" si="2059"/>
        <v>0.1515023987879808</v>
      </c>
      <c r="BK664" s="124">
        <f t="shared" si="2060"/>
        <v>4.6273937215701694E-2</v>
      </c>
      <c r="BL664" s="125">
        <f t="shared" si="2032"/>
        <v>6.1162079510703363E-2</v>
      </c>
      <c r="BM664" s="126">
        <f t="shared" si="2033"/>
        <v>4.6021227607120796E-2</v>
      </c>
      <c r="BN664" s="123">
        <f t="shared" si="2034"/>
        <v>9.5811239233510093E-2</v>
      </c>
      <c r="BO664" s="124">
        <f t="shared" si="2035"/>
        <v>4.790251024877857E-2</v>
      </c>
      <c r="BP664" s="125">
        <f t="shared" si="2036"/>
        <v>9.8392391212860864E-2</v>
      </c>
      <c r="BQ664" s="126">
        <f t="shared" si="2037"/>
        <v>7.7272982534958165E-2</v>
      </c>
      <c r="BR664" s="123">
        <f t="shared" si="2038"/>
        <v>1.0268495917852033E-2</v>
      </c>
      <c r="BS664" s="124">
        <f t="shared" si="2039"/>
        <v>3.6221710563261636E-2</v>
      </c>
      <c r="BT664" s="125">
        <f t="shared" si="2040"/>
        <v>3.3891647728866818E-2</v>
      </c>
      <c r="BU664" s="123">
        <f t="shared" si="2041"/>
        <v>0.11619026225641602</v>
      </c>
      <c r="BV664" s="127">
        <f t="shared" si="2042"/>
        <v>8.4785231321718155E-2</v>
      </c>
      <c r="BW664" s="128">
        <f t="shared" si="2043"/>
        <v>0.14053462121637558</v>
      </c>
      <c r="BX664" s="123">
        <f t="shared" si="2044"/>
        <v>7.5386471396908225E-2</v>
      </c>
      <c r="BY664" s="124">
        <f t="shared" si="2045"/>
        <v>7.9687763239175605E-2</v>
      </c>
      <c r="BZ664" s="125">
        <f t="shared" si="2046"/>
        <v>9.3482591252139272E-2</v>
      </c>
      <c r="CA664" s="126">
        <f t="shared" si="2047"/>
        <v>7.0955242320435777E-2</v>
      </c>
      <c r="CB664" s="123">
        <f t="shared" si="2048"/>
        <v>1.3186319894509441E-2</v>
      </c>
      <c r="CC664" s="124">
        <f t="shared" si="2049"/>
        <v>5.7645869601841974E-2</v>
      </c>
      <c r="CD664" s="125">
        <f t="shared" si="2050"/>
        <v>4.1943719664450242E-2</v>
      </c>
      <c r="CE664" s="126">
        <f t="shared" si="2051"/>
        <v>0.11509518728589881</v>
      </c>
      <c r="CF664" s="123">
        <f t="shared" si="2052"/>
        <v>6.6380495468956038E-2</v>
      </c>
      <c r="CG664" s="124">
        <f t="shared" si="2053"/>
        <v>6.5142921323075198E-2</v>
      </c>
      <c r="CH664" s="125">
        <f t="shared" si="2054"/>
        <v>0.17380691860954464</v>
      </c>
      <c r="CI664" s="123">
        <f t="shared" si="2055"/>
        <v>0.10105576458696018</v>
      </c>
      <c r="CJ664" s="129">
        <f t="shared" ref="CJ664" si="2068">AB664/AB684</f>
        <v>7.9154248964019389E-2</v>
      </c>
      <c r="CK664" s="130">
        <f t="shared" ref="CK664" si="2069">AC664/AC684</f>
        <v>7.9314775923620504E-2</v>
      </c>
    </row>
    <row r="665" spans="1:89" ht="13.8" thickBot="1" x14ac:dyDescent="0.3">
      <c r="A665" s="131" t="s">
        <v>21</v>
      </c>
      <c r="B665" s="273">
        <v>4469</v>
      </c>
      <c r="C665" s="274">
        <v>1497</v>
      </c>
      <c r="D665" s="275">
        <v>1999</v>
      </c>
      <c r="E665" s="276">
        <v>1402</v>
      </c>
      <c r="F665" s="273">
        <v>3420</v>
      </c>
      <c r="G665" s="277">
        <v>1451</v>
      </c>
      <c r="H665" s="275">
        <v>3994</v>
      </c>
      <c r="I665" s="276">
        <v>2784</v>
      </c>
      <c r="J665" s="273">
        <v>309</v>
      </c>
      <c r="K665" s="277">
        <v>1179</v>
      </c>
      <c r="L665" s="275">
        <v>1063</v>
      </c>
      <c r="M665" s="273">
        <v>4573</v>
      </c>
      <c r="N665" s="278">
        <v>3006</v>
      </c>
      <c r="O665" s="279">
        <v>5059</v>
      </c>
      <c r="P665" s="273">
        <v>2242</v>
      </c>
      <c r="Q665" s="277">
        <v>2796</v>
      </c>
      <c r="R665" s="275">
        <v>2987</v>
      </c>
      <c r="S665" s="276">
        <v>2322</v>
      </c>
      <c r="T665" s="273">
        <v>342</v>
      </c>
      <c r="U665" s="277">
        <v>1878</v>
      </c>
      <c r="V665" s="275">
        <v>1191</v>
      </c>
      <c r="W665" s="276">
        <v>4049</v>
      </c>
      <c r="X665" s="273">
        <v>2197</v>
      </c>
      <c r="Y665" s="277">
        <v>2314</v>
      </c>
      <c r="Z665" s="275">
        <v>5194</v>
      </c>
      <c r="AA665" s="273">
        <v>3350</v>
      </c>
      <c r="AB665" s="162">
        <f t="shared" si="2028"/>
        <v>32413</v>
      </c>
      <c r="AC665" s="165">
        <f t="shared" si="2058"/>
        <v>34654</v>
      </c>
      <c r="AE665" t="s">
        <v>85</v>
      </c>
      <c r="BI665" s="131" t="s">
        <v>21</v>
      </c>
      <c r="BJ665" s="123">
        <f t="shared" si="2059"/>
        <v>0.13787677783605343</v>
      </c>
      <c r="BK665" s="124">
        <f t="shared" si="2060"/>
        <v>4.3198476366364633E-2</v>
      </c>
      <c r="BL665" s="125">
        <f t="shared" si="2032"/>
        <v>6.1672785610711753E-2</v>
      </c>
      <c r="BM665" s="126">
        <f t="shared" si="2033"/>
        <v>4.0457090090610028E-2</v>
      </c>
      <c r="BN665" s="123">
        <f t="shared" si="2034"/>
        <v>0.10551322000431926</v>
      </c>
      <c r="BO665" s="124">
        <f t="shared" si="2035"/>
        <v>4.1871068274946618E-2</v>
      </c>
      <c r="BP665" s="125">
        <f t="shared" si="2036"/>
        <v>0.12322216394656466</v>
      </c>
      <c r="BQ665" s="126">
        <f t="shared" si="2037"/>
        <v>8.0337046228429618E-2</v>
      </c>
      <c r="BR665" s="123">
        <f t="shared" si="2038"/>
        <v>9.5332119828463891E-3</v>
      </c>
      <c r="BS665" s="124">
        <f t="shared" si="2039"/>
        <v>3.4022046516996592E-2</v>
      </c>
      <c r="BT665" s="125">
        <f t="shared" si="2040"/>
        <v>3.2795483293740164E-2</v>
      </c>
      <c r="BU665" s="123">
        <f t="shared" si="2041"/>
        <v>0.13196167830553471</v>
      </c>
      <c r="BV665" s="127">
        <f t="shared" si="2042"/>
        <v>9.2740567056427983E-2</v>
      </c>
      <c r="BW665" s="128">
        <f t="shared" si="2043"/>
        <v>0.14598603335834248</v>
      </c>
      <c r="BX665" s="123">
        <f t="shared" si="2044"/>
        <v>6.9169777558387061E-2</v>
      </c>
      <c r="BY665" s="124">
        <f t="shared" si="2045"/>
        <v>8.0683326600103883E-2</v>
      </c>
      <c r="BZ665" s="125">
        <f t="shared" si="2046"/>
        <v>9.2154382500848425E-2</v>
      </c>
      <c r="CA665" s="126">
        <f t="shared" si="2047"/>
        <v>6.7005251918970388E-2</v>
      </c>
      <c r="CB665" s="123">
        <f t="shared" si="2048"/>
        <v>1.0551322000431925E-2</v>
      </c>
      <c r="CC665" s="124">
        <f t="shared" si="2049"/>
        <v>5.4192878167022569E-2</v>
      </c>
      <c r="CD665" s="125">
        <f t="shared" si="2050"/>
        <v>3.674451608922346E-2</v>
      </c>
      <c r="CE665" s="126">
        <f t="shared" si="2051"/>
        <v>0.11684076874242512</v>
      </c>
      <c r="CF665" s="123">
        <f t="shared" si="2052"/>
        <v>6.7781445716224978E-2</v>
      </c>
      <c r="CG665" s="124">
        <f t="shared" si="2053"/>
        <v>6.6774398337854216E-2</v>
      </c>
      <c r="CH665" s="125">
        <f t="shared" si="2054"/>
        <v>0.16024434640422053</v>
      </c>
      <c r="CI665" s="123">
        <f t="shared" si="2055"/>
        <v>9.6669937092399141E-2</v>
      </c>
      <c r="CJ665" s="129">
        <f t="shared" ref="CJ665" si="2070">AB665/AB684</f>
        <v>7.1981221324545083E-2</v>
      </c>
      <c r="CK665" s="130">
        <f t="shared" ref="CK665" si="2071">AC665/AC684</f>
        <v>7.7176791285930954E-2</v>
      </c>
    </row>
    <row r="666" spans="1:89" ht="14.4" thickTop="1" thickBot="1" x14ac:dyDescent="0.3">
      <c r="A666" s="139" t="s">
        <v>22</v>
      </c>
      <c r="B666" s="187">
        <v>3264</v>
      </c>
      <c r="C666" s="188">
        <v>1482</v>
      </c>
      <c r="D666" s="189">
        <v>1520</v>
      </c>
      <c r="E666" s="190">
        <v>1115</v>
      </c>
      <c r="F666" s="187">
        <v>2725</v>
      </c>
      <c r="G666" s="191">
        <v>1128</v>
      </c>
      <c r="H666" s="189">
        <v>3737</v>
      </c>
      <c r="I666" s="190">
        <v>2473</v>
      </c>
      <c r="J666" s="187">
        <v>277</v>
      </c>
      <c r="K666" s="191">
        <v>1058</v>
      </c>
      <c r="L666" s="189">
        <v>889</v>
      </c>
      <c r="M666" s="187">
        <v>3343</v>
      </c>
      <c r="N666" s="192">
        <v>2247</v>
      </c>
      <c r="O666" s="193">
        <v>4364</v>
      </c>
      <c r="P666" s="187">
        <v>1512</v>
      </c>
      <c r="Q666" s="191">
        <v>2122</v>
      </c>
      <c r="R666" s="189">
        <v>2712</v>
      </c>
      <c r="S666" s="190">
        <v>1828</v>
      </c>
      <c r="T666" s="187">
        <v>292</v>
      </c>
      <c r="U666" s="191">
        <v>1036</v>
      </c>
      <c r="V666" s="189">
        <v>1098</v>
      </c>
      <c r="W666" s="190">
        <v>3479</v>
      </c>
      <c r="X666" s="187">
        <v>1863</v>
      </c>
      <c r="Y666" s="191">
        <v>1576</v>
      </c>
      <c r="Z666" s="189">
        <v>4384</v>
      </c>
      <c r="AA666" s="187">
        <v>3055</v>
      </c>
      <c r="AB666" s="162">
        <f t="shared" si="2028"/>
        <v>26520</v>
      </c>
      <c r="AC666" s="165">
        <f t="shared" si="2058"/>
        <v>28059</v>
      </c>
      <c r="AE666" s="296" t="s">
        <v>0</v>
      </c>
      <c r="AF666" s="298" t="s">
        <v>1</v>
      </c>
      <c r="AG666" s="299"/>
      <c r="AH666" s="298" t="s">
        <v>2</v>
      </c>
      <c r="AI666" s="299"/>
      <c r="AJ666" s="298" t="s">
        <v>3</v>
      </c>
      <c r="AK666" s="299"/>
      <c r="AL666" s="298" t="s">
        <v>4</v>
      </c>
      <c r="AM666" s="299"/>
      <c r="AN666" s="298" t="s">
        <v>5</v>
      </c>
      <c r="AO666" s="299"/>
      <c r="AP666" s="298" t="s">
        <v>6</v>
      </c>
      <c r="AQ666" s="299"/>
      <c r="AR666" s="298" t="s">
        <v>7</v>
      </c>
      <c r="AS666" s="299"/>
      <c r="AT666" s="298" t="s">
        <v>8</v>
      </c>
      <c r="AU666" s="299"/>
      <c r="AV666" s="298" t="s">
        <v>9</v>
      </c>
      <c r="AW666" s="299"/>
      <c r="AX666" s="298" t="s">
        <v>10</v>
      </c>
      <c r="AY666" s="299"/>
      <c r="AZ666" s="298" t="s">
        <v>11</v>
      </c>
      <c r="BA666" s="299"/>
      <c r="BB666" s="298" t="s">
        <v>12</v>
      </c>
      <c r="BC666" s="299"/>
      <c r="BD666" s="300" t="s">
        <v>40</v>
      </c>
      <c r="BE666" s="301"/>
      <c r="BF666" s="302" t="s">
        <v>41</v>
      </c>
      <c r="BG666" s="303"/>
      <c r="BI666" s="139" t="s">
        <v>22</v>
      </c>
      <c r="BJ666" s="123">
        <f t="shared" si="2059"/>
        <v>0.12307692307692308</v>
      </c>
      <c r="BK666" s="124">
        <f t="shared" si="2060"/>
        <v>5.2817277878755481E-2</v>
      </c>
      <c r="BL666" s="125">
        <f t="shared" si="2032"/>
        <v>5.7315233785822019E-2</v>
      </c>
      <c r="BM666" s="126">
        <f t="shared" si="2033"/>
        <v>3.9737695570048824E-2</v>
      </c>
      <c r="BN666" s="123">
        <f t="shared" si="2034"/>
        <v>0.1027526395173454</v>
      </c>
      <c r="BO666" s="124">
        <f t="shared" si="2035"/>
        <v>4.0201005025125629E-2</v>
      </c>
      <c r="BP666" s="125">
        <f t="shared" si="2036"/>
        <v>0.14091251885369532</v>
      </c>
      <c r="BQ666" s="126">
        <f t="shared" si="2037"/>
        <v>8.8135714031148657E-2</v>
      </c>
      <c r="BR666" s="123">
        <f t="shared" si="2038"/>
        <v>1.0444947209653091E-2</v>
      </c>
      <c r="BS666" s="124">
        <f t="shared" si="2039"/>
        <v>3.7706261805481305E-2</v>
      </c>
      <c r="BT666" s="125">
        <f t="shared" si="2040"/>
        <v>3.3521870286576168E-2</v>
      </c>
      <c r="BU666" s="123">
        <f t="shared" si="2041"/>
        <v>0.11914180833244235</v>
      </c>
      <c r="BV666" s="127">
        <f t="shared" si="2042"/>
        <v>8.4728506787330321E-2</v>
      </c>
      <c r="BW666" s="128">
        <f t="shared" si="2043"/>
        <v>0.15552942015039739</v>
      </c>
      <c r="BX666" s="123">
        <f t="shared" si="2044"/>
        <v>5.7013574660633483E-2</v>
      </c>
      <c r="BY666" s="124">
        <f t="shared" si="2045"/>
        <v>7.5626358744074987E-2</v>
      </c>
      <c r="BZ666" s="125">
        <f t="shared" si="2046"/>
        <v>0.10226244343891402</v>
      </c>
      <c r="CA666" s="126">
        <f t="shared" si="2047"/>
        <v>6.5148437221568836E-2</v>
      </c>
      <c r="CB666" s="123">
        <f t="shared" si="2048"/>
        <v>1.10105580693816E-2</v>
      </c>
      <c r="CC666" s="124">
        <f t="shared" si="2049"/>
        <v>3.6922199650735947E-2</v>
      </c>
      <c r="CD666" s="125">
        <f t="shared" si="2050"/>
        <v>4.1402714932126695E-2</v>
      </c>
      <c r="CE666" s="126">
        <f t="shared" si="2051"/>
        <v>0.12398873801632275</v>
      </c>
      <c r="CF666" s="123">
        <f t="shared" si="2052"/>
        <v>7.0248868778280543E-2</v>
      </c>
      <c r="CG666" s="124">
        <f t="shared" si="2053"/>
        <v>5.6167361630849282E-2</v>
      </c>
      <c r="CH666" s="125">
        <f t="shared" si="2054"/>
        <v>0.16530920060331825</v>
      </c>
      <c r="CI666" s="123">
        <f t="shared" si="2055"/>
        <v>0.10887772194304858</v>
      </c>
      <c r="CJ666" s="129">
        <f t="shared" ref="CJ666" si="2072">AB666/AB684</f>
        <v>5.8894332197789022E-2</v>
      </c>
      <c r="CK666" s="130">
        <f t="shared" ref="CK666" si="2073">AC666/AC684</f>
        <v>6.2489282238469918E-2</v>
      </c>
    </row>
    <row r="667" spans="1:89" ht="15" thickTop="1" thickBot="1" x14ac:dyDescent="0.35">
      <c r="A667" s="131" t="s">
        <v>23</v>
      </c>
      <c r="B667" s="180">
        <v>2697</v>
      </c>
      <c r="C667" s="181">
        <v>1402</v>
      </c>
      <c r="D667" s="182">
        <v>1130</v>
      </c>
      <c r="E667" s="183">
        <v>805</v>
      </c>
      <c r="F667" s="180">
        <v>2005</v>
      </c>
      <c r="G667" s="184">
        <v>1014</v>
      </c>
      <c r="H667" s="182">
        <v>2808</v>
      </c>
      <c r="I667" s="183">
        <v>2300</v>
      </c>
      <c r="J667" s="180">
        <v>324</v>
      </c>
      <c r="K667" s="184">
        <v>818</v>
      </c>
      <c r="L667" s="182">
        <v>879</v>
      </c>
      <c r="M667" s="180">
        <v>2260</v>
      </c>
      <c r="N667" s="185">
        <v>2270</v>
      </c>
      <c r="O667" s="186">
        <v>2894</v>
      </c>
      <c r="P667" s="180">
        <v>1170</v>
      </c>
      <c r="Q667" s="184">
        <v>1535</v>
      </c>
      <c r="R667" s="182">
        <v>1979</v>
      </c>
      <c r="S667" s="183">
        <v>1649</v>
      </c>
      <c r="T667" s="180">
        <v>331</v>
      </c>
      <c r="U667" s="184">
        <v>685</v>
      </c>
      <c r="V667" s="182">
        <v>887</v>
      </c>
      <c r="W667" s="183">
        <v>2774</v>
      </c>
      <c r="X667" s="180">
        <v>1359</v>
      </c>
      <c r="Y667" s="184">
        <v>1100</v>
      </c>
      <c r="Z667" s="182">
        <v>3352</v>
      </c>
      <c r="AA667" s="180">
        <v>2964</v>
      </c>
      <c r="AB667" s="162">
        <f t="shared" si="2028"/>
        <v>21191</v>
      </c>
      <c r="AC667" s="165">
        <f t="shared" si="2058"/>
        <v>22200</v>
      </c>
      <c r="AE667" s="297"/>
      <c r="AF667" s="111" t="s">
        <v>14</v>
      </c>
      <c r="AG667" s="112" t="s">
        <v>15</v>
      </c>
      <c r="AH667" s="113" t="s">
        <v>14</v>
      </c>
      <c r="AI667" s="114" t="s">
        <v>15</v>
      </c>
      <c r="AJ667" s="111" t="s">
        <v>14</v>
      </c>
      <c r="AK667" s="112" t="s">
        <v>15</v>
      </c>
      <c r="AL667" s="113" t="s">
        <v>14</v>
      </c>
      <c r="AM667" s="114" t="s">
        <v>15</v>
      </c>
      <c r="AN667" s="111" t="s">
        <v>14</v>
      </c>
      <c r="AO667" s="112" t="s">
        <v>15</v>
      </c>
      <c r="AP667" s="113" t="s">
        <v>14</v>
      </c>
      <c r="AQ667" s="111" t="s">
        <v>15</v>
      </c>
      <c r="AR667" s="115" t="s">
        <v>14</v>
      </c>
      <c r="AS667" s="116" t="s">
        <v>15</v>
      </c>
      <c r="AT667" s="111" t="s">
        <v>14</v>
      </c>
      <c r="AU667" s="112" t="s">
        <v>15</v>
      </c>
      <c r="AV667" s="113" t="s">
        <v>14</v>
      </c>
      <c r="AW667" s="114" t="s">
        <v>15</v>
      </c>
      <c r="AX667" s="111" t="s">
        <v>14</v>
      </c>
      <c r="AY667" s="112" t="s">
        <v>15</v>
      </c>
      <c r="AZ667" s="113" t="s">
        <v>14</v>
      </c>
      <c r="BA667" s="114" t="s">
        <v>15</v>
      </c>
      <c r="BB667" s="111" t="s">
        <v>14</v>
      </c>
      <c r="BC667" s="112" t="s">
        <v>15</v>
      </c>
      <c r="BD667" s="26" t="s">
        <v>14</v>
      </c>
      <c r="BE667" s="117" t="s">
        <v>15</v>
      </c>
      <c r="BF667" s="168" t="s">
        <v>14</v>
      </c>
      <c r="BG667" s="169" t="s">
        <v>15</v>
      </c>
      <c r="BI667" s="131" t="s">
        <v>23</v>
      </c>
      <c r="BJ667" s="123">
        <f t="shared" si="2059"/>
        <v>0.1272710112783729</v>
      </c>
      <c r="BK667" s="124">
        <f t="shared" si="2060"/>
        <v>6.3153153153153146E-2</v>
      </c>
      <c r="BL667" s="125">
        <f t="shared" si="2032"/>
        <v>5.3324524562314193E-2</v>
      </c>
      <c r="BM667" s="126">
        <f t="shared" si="2033"/>
        <v>3.6261261261261259E-2</v>
      </c>
      <c r="BN667" s="123">
        <f t="shared" si="2034"/>
        <v>9.4615638714548631E-2</v>
      </c>
      <c r="BO667" s="124">
        <f t="shared" si="2035"/>
        <v>4.5675675675675674E-2</v>
      </c>
      <c r="BP667" s="125">
        <f t="shared" si="2036"/>
        <v>0.1325090840451135</v>
      </c>
      <c r="BQ667" s="126">
        <f t="shared" si="2037"/>
        <v>0.1036036036036036</v>
      </c>
      <c r="BR667" s="123">
        <f t="shared" si="2038"/>
        <v>1.5289509697513096E-2</v>
      </c>
      <c r="BS667" s="124">
        <f t="shared" si="2039"/>
        <v>3.6846846846846845E-2</v>
      </c>
      <c r="BT667" s="125">
        <f t="shared" si="2040"/>
        <v>4.1479873531216085E-2</v>
      </c>
      <c r="BU667" s="123">
        <f t="shared" si="2041"/>
        <v>0.1018018018018018</v>
      </c>
      <c r="BV667" s="127">
        <f t="shared" si="2042"/>
        <v>0.10712094757208249</v>
      </c>
      <c r="BW667" s="128">
        <f t="shared" si="2043"/>
        <v>0.13036036036036036</v>
      </c>
      <c r="BX667" s="123">
        <f t="shared" si="2044"/>
        <v>5.5212118352130621E-2</v>
      </c>
      <c r="BY667" s="124">
        <f t="shared" si="2045"/>
        <v>6.9144144144144146E-2</v>
      </c>
      <c r="BZ667" s="125">
        <f t="shared" si="2046"/>
        <v>9.3388702751167951E-2</v>
      </c>
      <c r="CA667" s="126">
        <f t="shared" si="2047"/>
        <v>7.4279279279279284E-2</v>
      </c>
      <c r="CB667" s="123">
        <f t="shared" si="2048"/>
        <v>1.5619838610730971E-2</v>
      </c>
      <c r="CC667" s="124">
        <f t="shared" si="2049"/>
        <v>3.0855855855855856E-2</v>
      </c>
      <c r="CD667" s="125">
        <f t="shared" si="2050"/>
        <v>4.1857392289179368E-2</v>
      </c>
      <c r="CE667" s="126">
        <f t="shared" si="2051"/>
        <v>0.12495495495495496</v>
      </c>
      <c r="CF667" s="123">
        <f t="shared" si="2052"/>
        <v>6.4130999009013256E-2</v>
      </c>
      <c r="CG667" s="124">
        <f t="shared" si="2053"/>
        <v>4.954954954954955E-2</v>
      </c>
      <c r="CH667" s="125">
        <f t="shared" si="2054"/>
        <v>0.15818035958661697</v>
      </c>
      <c r="CI667" s="123">
        <f t="shared" si="2055"/>
        <v>0.13351351351351351</v>
      </c>
      <c r="CJ667" s="129">
        <f t="shared" ref="CJ667" si="2074">AB667/AB684</f>
        <v>4.7059946968452004E-2</v>
      </c>
      <c r="CK667" s="130">
        <f t="shared" ref="CK667" si="2075">AC667/AC684</f>
        <v>4.9440894746570874E-2</v>
      </c>
    </row>
    <row r="668" spans="1:89" ht="13.8" thickTop="1" x14ac:dyDescent="0.25">
      <c r="A668" s="139" t="s">
        <v>24</v>
      </c>
      <c r="B668" s="194">
        <v>2179</v>
      </c>
      <c r="C668" s="188">
        <v>1533</v>
      </c>
      <c r="D668" s="189">
        <v>981</v>
      </c>
      <c r="E668" s="190">
        <v>842</v>
      </c>
      <c r="F668" s="187">
        <v>1874</v>
      </c>
      <c r="G668" s="191">
        <v>891</v>
      </c>
      <c r="H668" s="189">
        <v>2793</v>
      </c>
      <c r="I668" s="190">
        <v>2179</v>
      </c>
      <c r="J668" s="187">
        <v>328</v>
      </c>
      <c r="K668" s="191">
        <v>560</v>
      </c>
      <c r="L668" s="189">
        <v>979</v>
      </c>
      <c r="M668" s="187">
        <v>1940</v>
      </c>
      <c r="N668" s="192">
        <v>1974</v>
      </c>
      <c r="O668" s="195">
        <v>2767</v>
      </c>
      <c r="P668" s="187">
        <v>1256</v>
      </c>
      <c r="Q668" s="191">
        <v>1290</v>
      </c>
      <c r="R668" s="189">
        <v>1793</v>
      </c>
      <c r="S668" s="190">
        <v>1459</v>
      </c>
      <c r="T668" s="187">
        <v>291</v>
      </c>
      <c r="U668" s="191">
        <v>541</v>
      </c>
      <c r="V668" s="189">
        <v>920</v>
      </c>
      <c r="W668" s="196">
        <v>2414</v>
      </c>
      <c r="X668" s="187">
        <v>1254</v>
      </c>
      <c r="Y668" s="191">
        <v>878</v>
      </c>
      <c r="Z668" s="189">
        <v>2932</v>
      </c>
      <c r="AA668" s="187">
        <v>3418</v>
      </c>
      <c r="AB668" s="162">
        <f t="shared" si="2028"/>
        <v>19554</v>
      </c>
      <c r="AC668" s="165">
        <f t="shared" si="2058"/>
        <v>20712</v>
      </c>
      <c r="AE668" s="254" t="str">
        <f>$AE$17</f>
        <v>17:00 - 17:59</v>
      </c>
      <c r="AF668" s="120">
        <f t="shared" ref="AF668:AO670" si="2076">SUMIF($A$9:$A$32,$AE668,B$660:B$683)</f>
        <v>2142</v>
      </c>
      <c r="AG668" s="177">
        <f t="shared" si="2076"/>
        <v>4824</v>
      </c>
      <c r="AH668" s="121">
        <f t="shared" si="2076"/>
        <v>1866</v>
      </c>
      <c r="AI668" s="172">
        <f t="shared" si="2076"/>
        <v>1654</v>
      </c>
      <c r="AJ668" s="120">
        <f t="shared" si="2076"/>
        <v>1727</v>
      </c>
      <c r="AK668" s="122">
        <f t="shared" si="2076"/>
        <v>3263</v>
      </c>
      <c r="AL668" s="121">
        <f t="shared" si="2076"/>
        <v>3115</v>
      </c>
      <c r="AM668" s="172">
        <f t="shared" si="2076"/>
        <v>5394</v>
      </c>
      <c r="AN668" s="120">
        <f t="shared" si="2076"/>
        <v>1440</v>
      </c>
      <c r="AO668" s="122">
        <f t="shared" si="2076"/>
        <v>314</v>
      </c>
      <c r="AP668" s="121">
        <f t="shared" ref="AP668:AY670" si="2077">SUMIF($A$9:$A$32,$AE668,L$660:L$683)</f>
        <v>4192</v>
      </c>
      <c r="AQ668" s="120">
        <f t="shared" si="2077"/>
        <v>1092</v>
      </c>
      <c r="AR668" s="171">
        <f t="shared" si="2077"/>
        <v>4895</v>
      </c>
      <c r="AS668" s="173">
        <f t="shared" si="2077"/>
        <v>2892</v>
      </c>
      <c r="AT668" s="120">
        <f t="shared" si="2077"/>
        <v>2680</v>
      </c>
      <c r="AU668" s="122">
        <f t="shared" si="2077"/>
        <v>2060</v>
      </c>
      <c r="AV668" s="121">
        <f t="shared" si="2077"/>
        <v>2412</v>
      </c>
      <c r="AW668" s="172">
        <f t="shared" si="2077"/>
        <v>3629</v>
      </c>
      <c r="AX668" s="120">
        <f t="shared" si="2077"/>
        <v>1929</v>
      </c>
      <c r="AY668" s="122">
        <f t="shared" si="2077"/>
        <v>351</v>
      </c>
      <c r="AZ668" s="121">
        <f t="shared" ref="AZ668:BE670" si="2078">SUMIF($A$9:$A$32,$AE668,V$660:V$683)</f>
        <v>3855</v>
      </c>
      <c r="BA668" s="172">
        <f t="shared" si="2078"/>
        <v>2297</v>
      </c>
      <c r="BB668" s="120">
        <f t="shared" si="2078"/>
        <v>3023</v>
      </c>
      <c r="BC668" s="122">
        <f t="shared" si="2078"/>
        <v>958</v>
      </c>
      <c r="BD668" s="21">
        <f t="shared" si="2078"/>
        <v>4157</v>
      </c>
      <c r="BE668" s="176">
        <f t="shared" si="2078"/>
        <v>5581</v>
      </c>
      <c r="BF668" s="162">
        <f>AF668+AH668+AJ668+AL668+AN668+AP668+AR668+AT668+AV668+AX668+AZ668+BB668+BD668</f>
        <v>37433</v>
      </c>
      <c r="BG668" s="163">
        <f>AG668+AI668+AK668+AM668+AO668+AQ668+AS668+AU668+AW668+AY668+BA668+BC668+BE668</f>
        <v>34309</v>
      </c>
      <c r="BI668" s="139" t="s">
        <v>24</v>
      </c>
      <c r="BJ668" s="123">
        <f t="shared" si="2059"/>
        <v>0.11143500051140431</v>
      </c>
      <c r="BK668" s="124">
        <f t="shared" si="2060"/>
        <v>7.4015063731170339E-2</v>
      </c>
      <c r="BL668" s="125">
        <f t="shared" si="2032"/>
        <v>5.01687634243633E-2</v>
      </c>
      <c r="BM668" s="126">
        <f t="shared" si="2033"/>
        <v>4.0652761684047897E-2</v>
      </c>
      <c r="BN668" s="123">
        <f t="shared" si="2034"/>
        <v>9.583716886570523E-2</v>
      </c>
      <c r="BO668" s="124">
        <f t="shared" si="2035"/>
        <v>4.3018539976825032E-2</v>
      </c>
      <c r="BP668" s="125">
        <f t="shared" si="2036"/>
        <v>0.14283522552930347</v>
      </c>
      <c r="BQ668" s="126">
        <f t="shared" si="2037"/>
        <v>0.1052047122441097</v>
      </c>
      <c r="BR668" s="123">
        <f t="shared" si="2038"/>
        <v>1.6774061573079677E-2</v>
      </c>
      <c r="BS668" s="124">
        <f t="shared" si="2039"/>
        <v>2.7037466203167246E-2</v>
      </c>
      <c r="BT668" s="125">
        <f t="shared" si="2040"/>
        <v>5.0066482561112818E-2</v>
      </c>
      <c r="BU668" s="123">
        <f t="shared" si="2041"/>
        <v>9.3665507918115107E-2</v>
      </c>
      <c r="BV668" s="127">
        <f t="shared" si="2042"/>
        <v>0.10095121202822951</v>
      </c>
      <c r="BW668" s="128">
        <f t="shared" si="2043"/>
        <v>0.1335940517574353</v>
      </c>
      <c r="BX668" s="123">
        <f t="shared" si="2044"/>
        <v>6.4232382121305109E-2</v>
      </c>
      <c r="BY668" s="124">
        <f t="shared" si="2045"/>
        <v>6.228273464658169E-2</v>
      </c>
      <c r="BZ668" s="125">
        <f t="shared" si="2046"/>
        <v>9.1694793904060545E-2</v>
      </c>
      <c r="CA668" s="126">
        <f t="shared" si="2047"/>
        <v>7.0442255697180378E-2</v>
      </c>
      <c r="CB668" s="123">
        <f t="shared" si="2048"/>
        <v>1.4881865602945689E-2</v>
      </c>
      <c r="CC668" s="124">
        <f t="shared" si="2049"/>
        <v>2.6120123599845502E-2</v>
      </c>
      <c r="CD668" s="125">
        <f t="shared" si="2050"/>
        <v>4.7049197095223483E-2</v>
      </c>
      <c r="CE668" s="126">
        <f t="shared" si="2051"/>
        <v>0.11655079181151023</v>
      </c>
      <c r="CF668" s="123">
        <f t="shared" si="2052"/>
        <v>6.4130101258054614E-2</v>
      </c>
      <c r="CG668" s="124">
        <f t="shared" si="2053"/>
        <v>4.2390884511394361E-2</v>
      </c>
      <c r="CH668" s="125">
        <f t="shared" si="2054"/>
        <v>0.14994374552521222</v>
      </c>
      <c r="CI668" s="123">
        <f t="shared" si="2055"/>
        <v>0.16502510621861724</v>
      </c>
      <c r="CJ668" s="129">
        <f t="shared" ref="CJ668" si="2079">AB668/AB684</f>
        <v>4.3424576613709145E-2</v>
      </c>
      <c r="CK668" s="130">
        <f t="shared" ref="CK668" si="2080">AC668/AC684</f>
        <v>4.6127018558152072E-2</v>
      </c>
    </row>
    <row r="669" spans="1:89" x14ac:dyDescent="0.25">
      <c r="A669" s="131" t="s">
        <v>25</v>
      </c>
      <c r="B669" s="197">
        <v>2137</v>
      </c>
      <c r="C669" s="181">
        <v>1568</v>
      </c>
      <c r="D669" s="182">
        <v>1098</v>
      </c>
      <c r="E669" s="183">
        <v>737</v>
      </c>
      <c r="F669" s="180">
        <v>1524</v>
      </c>
      <c r="G669" s="184">
        <v>980</v>
      </c>
      <c r="H669" s="182">
        <v>2532</v>
      </c>
      <c r="I669" s="183">
        <v>2294</v>
      </c>
      <c r="J669" s="180">
        <v>341</v>
      </c>
      <c r="K669" s="181">
        <v>415</v>
      </c>
      <c r="L669" s="182">
        <v>1002</v>
      </c>
      <c r="M669" s="180">
        <v>1728</v>
      </c>
      <c r="N669" s="185">
        <v>1732</v>
      </c>
      <c r="O669" s="198">
        <v>2075</v>
      </c>
      <c r="P669" s="180">
        <v>1344</v>
      </c>
      <c r="Q669" s="181">
        <v>1291</v>
      </c>
      <c r="R669" s="182">
        <v>1780</v>
      </c>
      <c r="S669" s="183">
        <v>1545</v>
      </c>
      <c r="T669" s="189">
        <v>326</v>
      </c>
      <c r="U669" s="180">
        <v>487</v>
      </c>
      <c r="V669" s="182">
        <v>1043</v>
      </c>
      <c r="W669" s="199">
        <v>2078</v>
      </c>
      <c r="X669" s="180">
        <v>1180</v>
      </c>
      <c r="Y669" s="184">
        <v>703</v>
      </c>
      <c r="Z669" s="182">
        <v>3298</v>
      </c>
      <c r="AA669" s="180">
        <v>3038</v>
      </c>
      <c r="AB669" s="162">
        <f t="shared" si="2028"/>
        <v>19337</v>
      </c>
      <c r="AC669" s="165">
        <f t="shared" si="2058"/>
        <v>18939</v>
      </c>
      <c r="AE669" s="256" t="str">
        <f>$AE$18</f>
        <v>18:00 - 18:59</v>
      </c>
      <c r="AF669" s="120">
        <f t="shared" si="2076"/>
        <v>2388</v>
      </c>
      <c r="AG669" s="181">
        <f t="shared" si="2076"/>
        <v>5346</v>
      </c>
      <c r="AH669" s="182">
        <f t="shared" si="2076"/>
        <v>1527</v>
      </c>
      <c r="AI669" s="183">
        <f t="shared" si="2076"/>
        <v>1852</v>
      </c>
      <c r="AJ669" s="180">
        <f t="shared" si="2076"/>
        <v>1615</v>
      </c>
      <c r="AK669" s="184">
        <f t="shared" si="2076"/>
        <v>3223</v>
      </c>
      <c r="AL669" s="182">
        <f t="shared" si="2076"/>
        <v>3185</v>
      </c>
      <c r="AM669" s="183">
        <f t="shared" si="2076"/>
        <v>6153</v>
      </c>
      <c r="AN669" s="180">
        <f t="shared" si="2076"/>
        <v>1056</v>
      </c>
      <c r="AO669" s="184">
        <f t="shared" si="2076"/>
        <v>374</v>
      </c>
      <c r="AP669" s="182">
        <f t="shared" si="2077"/>
        <v>4342</v>
      </c>
      <c r="AQ669" s="180">
        <f t="shared" si="2077"/>
        <v>1135</v>
      </c>
      <c r="AR669" s="185">
        <f t="shared" si="2077"/>
        <v>5012</v>
      </c>
      <c r="AS669" s="186">
        <f t="shared" si="2077"/>
        <v>3072</v>
      </c>
      <c r="AT669" s="180">
        <f t="shared" si="2077"/>
        <v>2663</v>
      </c>
      <c r="AU669" s="184">
        <f t="shared" si="2077"/>
        <v>2721</v>
      </c>
      <c r="AV669" s="182">
        <f t="shared" si="2077"/>
        <v>2111</v>
      </c>
      <c r="AW669" s="183">
        <f t="shared" si="2077"/>
        <v>4203</v>
      </c>
      <c r="AX669" s="180">
        <f t="shared" si="2077"/>
        <v>1552</v>
      </c>
      <c r="AY669" s="184">
        <f t="shared" si="2077"/>
        <v>383</v>
      </c>
      <c r="AZ669" s="182">
        <f t="shared" si="2078"/>
        <v>4804</v>
      </c>
      <c r="BA669" s="183">
        <f t="shared" si="2078"/>
        <v>2548</v>
      </c>
      <c r="BB669" s="180">
        <f t="shared" si="2078"/>
        <v>2921</v>
      </c>
      <c r="BC669" s="184">
        <f t="shared" si="2078"/>
        <v>1043</v>
      </c>
      <c r="BD669" s="182">
        <f t="shared" si="2078"/>
        <v>4119</v>
      </c>
      <c r="BE669" s="180">
        <f t="shared" si="2078"/>
        <v>6092</v>
      </c>
      <c r="BF669" s="164">
        <f>SUM(AF669,AH669,AJ669,AL669,AN669,AP669,AR669,AT669,AV669,AX669,AZ669,BB669,BD669)</f>
        <v>37295</v>
      </c>
      <c r="BG669" s="165">
        <f>SUM(AG669,AI669,AK669,AM669,AO669,AQ669,AS669,AU669,AW669,AY669,BA669,BC669,BE669)</f>
        <v>38145</v>
      </c>
      <c r="BI669" s="131" t="s">
        <v>25</v>
      </c>
      <c r="BJ669" s="123">
        <f t="shared" si="2059"/>
        <v>0.11051352329730568</v>
      </c>
      <c r="BK669" s="124">
        <f t="shared" si="2060"/>
        <v>8.2792122076139188E-2</v>
      </c>
      <c r="BL669" s="125">
        <f t="shared" si="2032"/>
        <v>5.6782334384858045E-2</v>
      </c>
      <c r="BM669" s="126">
        <f t="shared" si="2033"/>
        <v>3.8914409419715933E-2</v>
      </c>
      <c r="BN669" s="123">
        <f t="shared" si="2034"/>
        <v>7.8812638982261984E-2</v>
      </c>
      <c r="BO669" s="124">
        <f t="shared" si="2035"/>
        <v>5.1745076297586991E-2</v>
      </c>
      <c r="BP669" s="125">
        <f t="shared" si="2036"/>
        <v>0.13094068366344314</v>
      </c>
      <c r="BQ669" s="126">
        <f t="shared" si="2037"/>
        <v>0.12112571941496383</v>
      </c>
      <c r="BR669" s="123">
        <f t="shared" si="2038"/>
        <v>1.7634586543931324E-2</v>
      </c>
      <c r="BS669" s="124">
        <f t="shared" si="2039"/>
        <v>2.1912455779080204E-2</v>
      </c>
      <c r="BT669" s="125">
        <f t="shared" si="2040"/>
        <v>5.181775870093603E-2</v>
      </c>
      <c r="BU669" s="123">
        <f t="shared" si="2041"/>
        <v>9.1240297798194203E-2</v>
      </c>
      <c r="BV669" s="127">
        <f t="shared" si="2042"/>
        <v>8.9569219630759686E-2</v>
      </c>
      <c r="BW669" s="128">
        <f t="shared" si="2043"/>
        <v>0.10956227889540103</v>
      </c>
      <c r="BX669" s="123">
        <f t="shared" si="2044"/>
        <v>6.9504059574908211E-2</v>
      </c>
      <c r="BY669" s="124">
        <f t="shared" si="2045"/>
        <v>6.8166217857331429E-2</v>
      </c>
      <c r="BZ669" s="125">
        <f t="shared" si="2046"/>
        <v>9.2051507472720687E-2</v>
      </c>
      <c r="CA669" s="126">
        <f t="shared" si="2047"/>
        <v>8.1577696816093781E-2</v>
      </c>
      <c r="CB669" s="123">
        <f t="shared" si="2048"/>
        <v>1.685887159331851E-2</v>
      </c>
      <c r="CC669" s="124">
        <f t="shared" si="2049"/>
        <v>2.5714134854004964E-2</v>
      </c>
      <c r="CD669" s="125">
        <f t="shared" si="2050"/>
        <v>5.3938046232611059E-2</v>
      </c>
      <c r="CE669" s="126">
        <f t="shared" si="2051"/>
        <v>0.10972068219018956</v>
      </c>
      <c r="CF669" s="123">
        <f t="shared" si="2052"/>
        <v>6.1022909448208096E-2</v>
      </c>
      <c r="CG669" s="124">
        <f t="shared" si="2053"/>
        <v>3.7119172078779239E-2</v>
      </c>
      <c r="CH669" s="125">
        <f t="shared" si="2054"/>
        <v>0.17055386047473756</v>
      </c>
      <c r="CI669" s="123">
        <f t="shared" si="2055"/>
        <v>0.16040973652251966</v>
      </c>
      <c r="CJ669" s="129">
        <f t="shared" ref="CJ669" si="2081">AB669/AB684</f>
        <v>4.2942673518425574E-2</v>
      </c>
      <c r="CK669" s="130">
        <f t="shared" ref="CK669" si="2082">AC669/AC684</f>
        <v>4.2178428180419177E-2</v>
      </c>
    </row>
    <row r="670" spans="1:89" ht="13.8" thickBot="1" x14ac:dyDescent="0.3">
      <c r="A670" s="139" t="s">
        <v>26</v>
      </c>
      <c r="B670" s="194">
        <v>1845</v>
      </c>
      <c r="C670" s="188">
        <v>1614</v>
      </c>
      <c r="D670" s="189">
        <v>844</v>
      </c>
      <c r="E670" s="190">
        <v>791</v>
      </c>
      <c r="F670" s="187">
        <v>1270</v>
      </c>
      <c r="G670" s="191">
        <v>970</v>
      </c>
      <c r="H670" s="189">
        <v>2464</v>
      </c>
      <c r="I670" s="190">
        <v>2082</v>
      </c>
      <c r="J670" s="187">
        <v>395</v>
      </c>
      <c r="K670" s="188">
        <v>399</v>
      </c>
      <c r="L670" s="189">
        <v>1061</v>
      </c>
      <c r="M670" s="187">
        <v>1469</v>
      </c>
      <c r="N670" s="192">
        <v>2012</v>
      </c>
      <c r="O670" s="195">
        <v>2029</v>
      </c>
      <c r="P670" s="187">
        <v>1166</v>
      </c>
      <c r="Q670" s="188">
        <v>1144</v>
      </c>
      <c r="R670" s="189">
        <v>1606</v>
      </c>
      <c r="S670" s="190">
        <v>1434</v>
      </c>
      <c r="T670" s="187">
        <v>364</v>
      </c>
      <c r="U670" s="191">
        <v>465</v>
      </c>
      <c r="V670" s="189">
        <v>1052</v>
      </c>
      <c r="W670" s="196">
        <v>1773</v>
      </c>
      <c r="X670" s="187">
        <v>1167</v>
      </c>
      <c r="Y670" s="191">
        <v>651</v>
      </c>
      <c r="Z670" s="189">
        <v>2680</v>
      </c>
      <c r="AA670" s="187">
        <v>2915</v>
      </c>
      <c r="AB670" s="162">
        <f t="shared" si="2028"/>
        <v>17926</v>
      </c>
      <c r="AC670" s="165">
        <f t="shared" si="2058"/>
        <v>17736</v>
      </c>
      <c r="AE670" s="254">
        <f>$AE$19</f>
        <v>0</v>
      </c>
      <c r="AF670" s="120">
        <f t="shared" si="2076"/>
        <v>0</v>
      </c>
      <c r="AG670" s="188">
        <f t="shared" si="2076"/>
        <v>0</v>
      </c>
      <c r="AH670" s="189">
        <f t="shared" si="2076"/>
        <v>0</v>
      </c>
      <c r="AI670" s="190">
        <f t="shared" si="2076"/>
        <v>0</v>
      </c>
      <c r="AJ670" s="187">
        <f t="shared" si="2076"/>
        <v>0</v>
      </c>
      <c r="AK670" s="191">
        <f t="shared" si="2076"/>
        <v>0</v>
      </c>
      <c r="AL670" s="189">
        <f t="shared" si="2076"/>
        <v>0</v>
      </c>
      <c r="AM670" s="190">
        <f t="shared" si="2076"/>
        <v>0</v>
      </c>
      <c r="AN670" s="187">
        <f t="shared" si="2076"/>
        <v>0</v>
      </c>
      <c r="AO670" s="191">
        <f t="shared" si="2076"/>
        <v>0</v>
      </c>
      <c r="AP670" s="189">
        <f t="shared" si="2077"/>
        <v>0</v>
      </c>
      <c r="AQ670" s="187">
        <f t="shared" si="2077"/>
        <v>0</v>
      </c>
      <c r="AR670" s="192">
        <f t="shared" si="2077"/>
        <v>0</v>
      </c>
      <c r="AS670" s="193">
        <f t="shared" si="2077"/>
        <v>0</v>
      </c>
      <c r="AT670" s="187">
        <f t="shared" si="2077"/>
        <v>0</v>
      </c>
      <c r="AU670" s="191">
        <f t="shared" si="2077"/>
        <v>0</v>
      </c>
      <c r="AV670" s="189">
        <f t="shared" si="2077"/>
        <v>0</v>
      </c>
      <c r="AW670" s="190">
        <f t="shared" si="2077"/>
        <v>0</v>
      </c>
      <c r="AX670" s="187">
        <f t="shared" si="2077"/>
        <v>0</v>
      </c>
      <c r="AY670" s="191">
        <f t="shared" si="2077"/>
        <v>0</v>
      </c>
      <c r="AZ670" s="189">
        <f t="shared" si="2078"/>
        <v>0</v>
      </c>
      <c r="BA670" s="190">
        <f t="shared" si="2078"/>
        <v>0</v>
      </c>
      <c r="BB670" s="187">
        <f t="shared" si="2078"/>
        <v>0</v>
      </c>
      <c r="BC670" s="191">
        <f t="shared" si="2078"/>
        <v>0</v>
      </c>
      <c r="BD670" s="189">
        <f t="shared" si="2078"/>
        <v>0</v>
      </c>
      <c r="BE670" s="187">
        <f t="shared" si="2078"/>
        <v>0</v>
      </c>
      <c r="BF670" s="164">
        <f>SUM(AF670,AH670,AJ670,AL670,AN670,AP670,AR670,AT670,AV670,AX670,AZ670,BB670,BD670)</f>
        <v>0</v>
      </c>
      <c r="BG670" s="165">
        <f>SUM(AG670,AI670,AK670,AM670,AO670,AQ670,AS670,AU670,AW670,AY670,BA670,BC670,BE670)</f>
        <v>0</v>
      </c>
      <c r="BI670" s="139" t="s">
        <v>26</v>
      </c>
      <c r="BJ670" s="123">
        <f t="shared" si="2059"/>
        <v>0.10292312841682473</v>
      </c>
      <c r="BK670" s="124">
        <f t="shared" si="2060"/>
        <v>9.1001353179972932E-2</v>
      </c>
      <c r="BL670" s="125">
        <f t="shared" si="2032"/>
        <v>4.7082450072520363E-2</v>
      </c>
      <c r="BM670" s="126">
        <f t="shared" si="2033"/>
        <v>4.4598556608028868E-2</v>
      </c>
      <c r="BN670" s="123">
        <f t="shared" si="2034"/>
        <v>7.0846814682583956E-2</v>
      </c>
      <c r="BO670" s="124">
        <f t="shared" si="2035"/>
        <v>5.4691023906179519E-2</v>
      </c>
      <c r="BP670" s="125">
        <f t="shared" si="2036"/>
        <v>0.13745397746290305</v>
      </c>
      <c r="BQ670" s="126">
        <f t="shared" si="2037"/>
        <v>0.11738836265223275</v>
      </c>
      <c r="BR670" s="123">
        <f t="shared" si="2038"/>
        <v>2.2035032913087137E-2</v>
      </c>
      <c r="BS670" s="124">
        <f t="shared" si="2039"/>
        <v>2.2496617050067658E-2</v>
      </c>
      <c r="BT670" s="125">
        <f t="shared" si="2040"/>
        <v>5.9187771951355571E-2</v>
      </c>
      <c r="BU670" s="123">
        <f t="shared" si="2041"/>
        <v>8.2825890843482186E-2</v>
      </c>
      <c r="BV670" s="127">
        <f t="shared" si="2042"/>
        <v>0.11223920562311726</v>
      </c>
      <c r="BW670" s="128">
        <f t="shared" si="2043"/>
        <v>0.11440009021199819</v>
      </c>
      <c r="BX670" s="123">
        <f t="shared" si="2044"/>
        <v>6.5045185763695196E-2</v>
      </c>
      <c r="BY670" s="124">
        <f t="shared" si="2045"/>
        <v>6.4501578709968421E-2</v>
      </c>
      <c r="BZ670" s="125">
        <f t="shared" si="2046"/>
        <v>8.9590538882070733E-2</v>
      </c>
      <c r="CA670" s="126">
        <f t="shared" si="2047"/>
        <v>8.0852503382949928E-2</v>
      </c>
      <c r="CB670" s="123">
        <f t="shared" si="2048"/>
        <v>2.0305701216110677E-2</v>
      </c>
      <c r="CC670" s="124">
        <f t="shared" si="2049"/>
        <v>2.621786197564276E-2</v>
      </c>
      <c r="CD670" s="125">
        <f t="shared" si="2050"/>
        <v>5.8685707910297889E-2</v>
      </c>
      <c r="CE670" s="126">
        <f t="shared" si="2051"/>
        <v>9.996617050067659E-2</v>
      </c>
      <c r="CF670" s="123">
        <f t="shared" si="2052"/>
        <v>6.510097065714604E-2</v>
      </c>
      <c r="CG670" s="124">
        <f t="shared" si="2053"/>
        <v>3.6705006765899863E-2</v>
      </c>
      <c r="CH670" s="125">
        <f t="shared" si="2054"/>
        <v>0.14950351444828741</v>
      </c>
      <c r="CI670" s="123">
        <f t="shared" si="2055"/>
        <v>0.16435498421290032</v>
      </c>
      <c r="CJ670" s="129">
        <f t="shared" ref="CJ670" si="2083">AB670/AB684</f>
        <v>3.9809193023286803E-2</v>
      </c>
      <c r="CK670" s="130">
        <f t="shared" ref="CK670" si="2084">AC670/AC684</f>
        <v>3.9499266181314462E-2</v>
      </c>
    </row>
    <row r="671" spans="1:89" ht="14.4" thickTop="1" thickBot="1" x14ac:dyDescent="0.3">
      <c r="A671" s="131" t="s">
        <v>27</v>
      </c>
      <c r="B671" s="197">
        <v>1457</v>
      </c>
      <c r="C671" s="181">
        <v>1860</v>
      </c>
      <c r="D671" s="182">
        <v>834</v>
      </c>
      <c r="E671" s="183">
        <v>871</v>
      </c>
      <c r="F671" s="180">
        <v>1187</v>
      </c>
      <c r="G671" s="184">
        <v>1215</v>
      </c>
      <c r="H671" s="182">
        <v>2339</v>
      </c>
      <c r="I671" s="183">
        <v>2350</v>
      </c>
      <c r="J671" s="180">
        <v>458</v>
      </c>
      <c r="K671" s="181">
        <v>348</v>
      </c>
      <c r="L671" s="182">
        <v>1379</v>
      </c>
      <c r="M671" s="180">
        <v>1232</v>
      </c>
      <c r="N671" s="185">
        <v>1960</v>
      </c>
      <c r="O671" s="198">
        <v>1831</v>
      </c>
      <c r="P671" s="180">
        <v>1408</v>
      </c>
      <c r="Q671" s="181">
        <v>1124</v>
      </c>
      <c r="R671" s="182">
        <v>1428</v>
      </c>
      <c r="S671" s="183">
        <v>1652</v>
      </c>
      <c r="T671" s="180">
        <v>442</v>
      </c>
      <c r="U671" s="184">
        <v>346</v>
      </c>
      <c r="V671" s="182">
        <v>1334</v>
      </c>
      <c r="W671" s="199">
        <v>1587</v>
      </c>
      <c r="X671" s="180">
        <v>1218</v>
      </c>
      <c r="Y671" s="184">
        <v>619</v>
      </c>
      <c r="Z671" s="182">
        <v>2938</v>
      </c>
      <c r="AA671" s="180">
        <v>3276</v>
      </c>
      <c r="AB671" s="162">
        <f t="shared" si="2028"/>
        <v>18382</v>
      </c>
      <c r="AC671" s="165">
        <f t="shared" si="2058"/>
        <v>18311</v>
      </c>
      <c r="AE671" s="251" t="s">
        <v>13</v>
      </c>
      <c r="AF671" s="14">
        <f t="shared" ref="AF671:BG671" si="2085">SUM(AF668:AF670)</f>
        <v>4530</v>
      </c>
      <c r="AG671" s="1">
        <f t="shared" si="2085"/>
        <v>10170</v>
      </c>
      <c r="AH671" s="14">
        <f t="shared" si="2085"/>
        <v>3393</v>
      </c>
      <c r="AI671" s="1">
        <f t="shared" si="2085"/>
        <v>3506</v>
      </c>
      <c r="AJ671" s="14">
        <f t="shared" si="2085"/>
        <v>3342</v>
      </c>
      <c r="AK671" s="1">
        <f t="shared" si="2085"/>
        <v>6486</v>
      </c>
      <c r="AL671" s="14">
        <f t="shared" si="2085"/>
        <v>6300</v>
      </c>
      <c r="AM671" s="1">
        <f t="shared" si="2085"/>
        <v>11547</v>
      </c>
      <c r="AN671" s="14">
        <f t="shared" si="2085"/>
        <v>2496</v>
      </c>
      <c r="AO671" s="1">
        <f t="shared" si="2085"/>
        <v>688</v>
      </c>
      <c r="AP671" s="14">
        <f t="shared" si="2085"/>
        <v>8534</v>
      </c>
      <c r="AQ671" s="1">
        <f t="shared" si="2085"/>
        <v>2227</v>
      </c>
      <c r="AR671" s="14">
        <f t="shared" si="2085"/>
        <v>9907</v>
      </c>
      <c r="AS671" s="1">
        <f t="shared" si="2085"/>
        <v>5964</v>
      </c>
      <c r="AT671" s="14">
        <f t="shared" si="2085"/>
        <v>5343</v>
      </c>
      <c r="AU671" s="1">
        <f t="shared" si="2085"/>
        <v>4781</v>
      </c>
      <c r="AV671" s="14">
        <f t="shared" si="2085"/>
        <v>4523</v>
      </c>
      <c r="AW671" s="1">
        <f t="shared" si="2085"/>
        <v>7832</v>
      </c>
      <c r="AX671" s="14">
        <f t="shared" si="2085"/>
        <v>3481</v>
      </c>
      <c r="AY671" s="1">
        <f t="shared" si="2085"/>
        <v>734</v>
      </c>
      <c r="AZ671" s="14">
        <f t="shared" si="2085"/>
        <v>8659</v>
      </c>
      <c r="BA671" s="1">
        <f t="shared" si="2085"/>
        <v>4845</v>
      </c>
      <c r="BB671" s="14">
        <f t="shared" si="2085"/>
        <v>5944</v>
      </c>
      <c r="BC671" s="1">
        <f t="shared" si="2085"/>
        <v>2001</v>
      </c>
      <c r="BD671" s="14">
        <f t="shared" si="2085"/>
        <v>8276</v>
      </c>
      <c r="BE671" s="1">
        <f t="shared" si="2085"/>
        <v>11673</v>
      </c>
      <c r="BF671" s="166">
        <f t="shared" si="2085"/>
        <v>74728</v>
      </c>
      <c r="BG671" s="167">
        <f t="shared" si="2085"/>
        <v>72454</v>
      </c>
      <c r="BI671" s="131" t="s">
        <v>27</v>
      </c>
      <c r="BJ671" s="123">
        <f t="shared" si="2059"/>
        <v>7.9262321836579261E-2</v>
      </c>
      <c r="BK671" s="124">
        <f t="shared" si="2060"/>
        <v>0.10157828627600896</v>
      </c>
      <c r="BL671" s="125">
        <f t="shared" si="2032"/>
        <v>4.5370471113045367E-2</v>
      </c>
      <c r="BM671" s="126">
        <f t="shared" si="2033"/>
        <v>4.7567036207743982E-2</v>
      </c>
      <c r="BN671" s="123">
        <f t="shared" si="2034"/>
        <v>6.457403982156458E-2</v>
      </c>
      <c r="BO671" s="124">
        <f t="shared" si="2035"/>
        <v>6.6353557970618759E-2</v>
      </c>
      <c r="BP671" s="125">
        <f t="shared" si="2036"/>
        <v>0.12724404308562726</v>
      </c>
      <c r="BQ671" s="126">
        <f t="shared" si="2037"/>
        <v>0.12833815739173174</v>
      </c>
      <c r="BR671" s="123">
        <f t="shared" si="2038"/>
        <v>2.4915678381024917E-2</v>
      </c>
      <c r="BS671" s="124">
        <f t="shared" si="2039"/>
        <v>1.9004969690350062E-2</v>
      </c>
      <c r="BT671" s="125">
        <f t="shared" si="2040"/>
        <v>7.5019040365575024E-2</v>
      </c>
      <c r="BU671" s="123">
        <f t="shared" si="2041"/>
        <v>6.7281961662388728E-2</v>
      </c>
      <c r="BV671" s="127">
        <f t="shared" si="2042"/>
        <v>0.10662604722010663</v>
      </c>
      <c r="BW671" s="128">
        <f t="shared" si="2043"/>
        <v>9.9994538801813124E-2</v>
      </c>
      <c r="BX671" s="123">
        <f t="shared" si="2044"/>
        <v>7.6596670656076601E-2</v>
      </c>
      <c r="BY671" s="124">
        <f t="shared" si="2045"/>
        <v>6.1383867620555949E-2</v>
      </c>
      <c r="BZ671" s="125">
        <f t="shared" si="2046"/>
        <v>7.7684691546077683E-2</v>
      </c>
      <c r="CA671" s="126">
        <f t="shared" si="2047"/>
        <v>9.0218994047293971E-2</v>
      </c>
      <c r="CB671" s="123">
        <f t="shared" si="2048"/>
        <v>2.4045261669024046E-2</v>
      </c>
      <c r="CC671" s="124">
        <f t="shared" si="2049"/>
        <v>1.8895745726612418E-2</v>
      </c>
      <c r="CD671" s="125">
        <f t="shared" si="2050"/>
        <v>7.2570993363072572E-2</v>
      </c>
      <c r="CE671" s="126">
        <f t="shared" si="2051"/>
        <v>8.6669215225820551E-2</v>
      </c>
      <c r="CF671" s="123">
        <f t="shared" si="2052"/>
        <v>6.6260472201066262E-2</v>
      </c>
      <c r="CG671" s="124">
        <f t="shared" si="2053"/>
        <v>3.3804816776800833E-2</v>
      </c>
      <c r="CH671" s="125">
        <f t="shared" si="2054"/>
        <v>0.15983026874115983</v>
      </c>
      <c r="CI671" s="123">
        <f t="shared" si="2055"/>
        <v>0.17890885260226094</v>
      </c>
      <c r="CJ671" s="129">
        <f t="shared" ref="CJ671" si="2086">AB671/AB684</f>
        <v>4.0821855748859645E-2</v>
      </c>
      <c r="CK671" s="130">
        <f t="shared" ref="CK671" si="2087">AC671/AC684</f>
        <v>4.0779829896597265E-2</v>
      </c>
    </row>
    <row r="672" spans="1:89" ht="13.8" thickTop="1" x14ac:dyDescent="0.25">
      <c r="A672" s="139" t="s">
        <v>28</v>
      </c>
      <c r="B672" s="194">
        <v>1383</v>
      </c>
      <c r="C672" s="188">
        <v>2259</v>
      </c>
      <c r="D672" s="189">
        <v>877</v>
      </c>
      <c r="E672" s="190">
        <v>924</v>
      </c>
      <c r="F672" s="187">
        <v>1000</v>
      </c>
      <c r="G672" s="191">
        <v>1562</v>
      </c>
      <c r="H672" s="189">
        <v>2114</v>
      </c>
      <c r="I672" s="190">
        <v>2899</v>
      </c>
      <c r="J672" s="187">
        <v>520</v>
      </c>
      <c r="K672" s="188">
        <v>298</v>
      </c>
      <c r="L672" s="189">
        <v>2038</v>
      </c>
      <c r="M672" s="187">
        <v>1048</v>
      </c>
      <c r="N672" s="192">
        <v>2535</v>
      </c>
      <c r="O672" s="195">
        <v>1931</v>
      </c>
      <c r="P672" s="187">
        <v>1565</v>
      </c>
      <c r="Q672" s="188">
        <v>1119</v>
      </c>
      <c r="R672" s="189">
        <v>1593</v>
      </c>
      <c r="S672" s="190">
        <v>1891</v>
      </c>
      <c r="T672" s="187">
        <v>628</v>
      </c>
      <c r="U672" s="191">
        <v>292</v>
      </c>
      <c r="V672" s="189">
        <v>1872</v>
      </c>
      <c r="W672" s="196">
        <v>1298</v>
      </c>
      <c r="X672" s="187">
        <v>1585</v>
      </c>
      <c r="Y672" s="191">
        <v>546</v>
      </c>
      <c r="Z672" s="189">
        <v>2942</v>
      </c>
      <c r="AA672" s="187">
        <v>3429</v>
      </c>
      <c r="AB672" s="162">
        <f t="shared" si="2028"/>
        <v>20652</v>
      </c>
      <c r="AC672" s="165">
        <f t="shared" si="2058"/>
        <v>19496</v>
      </c>
      <c r="BI672" s="139" t="s">
        <v>28</v>
      </c>
      <c r="BJ672" s="123">
        <f t="shared" si="2059"/>
        <v>6.6966879721092387E-2</v>
      </c>
      <c r="BK672" s="124">
        <f t="shared" si="2060"/>
        <v>0.11586992203528929</v>
      </c>
      <c r="BL672" s="125">
        <f t="shared" si="2032"/>
        <v>4.2465620763122214E-2</v>
      </c>
      <c r="BM672" s="126">
        <f t="shared" si="2033"/>
        <v>4.7394337299958969E-2</v>
      </c>
      <c r="BN672" s="123">
        <f t="shared" si="2034"/>
        <v>4.8421460391245397E-2</v>
      </c>
      <c r="BO672" s="124">
        <f t="shared" si="2035"/>
        <v>8.0118998768978253E-2</v>
      </c>
      <c r="BP672" s="125">
        <f t="shared" si="2036"/>
        <v>0.10236296726709278</v>
      </c>
      <c r="BQ672" s="126">
        <f t="shared" si="2037"/>
        <v>0.14869716864997948</v>
      </c>
      <c r="BR672" s="123">
        <f t="shared" si="2038"/>
        <v>2.5179159403447608E-2</v>
      </c>
      <c r="BS672" s="124">
        <f t="shared" si="2039"/>
        <v>1.528518670496512E-2</v>
      </c>
      <c r="BT672" s="125">
        <f t="shared" si="2040"/>
        <v>9.8682936277358121E-2</v>
      </c>
      <c r="BU672" s="123">
        <f t="shared" si="2041"/>
        <v>5.3754616331555191E-2</v>
      </c>
      <c r="BV672" s="127">
        <f t="shared" si="2042"/>
        <v>0.12274840209180708</v>
      </c>
      <c r="BW672" s="128">
        <f t="shared" si="2043"/>
        <v>9.9045958145260571E-2</v>
      </c>
      <c r="BX672" s="123">
        <f t="shared" si="2044"/>
        <v>7.5779585512299047E-2</v>
      </c>
      <c r="BY672" s="124">
        <f t="shared" si="2045"/>
        <v>5.7396389002872382E-2</v>
      </c>
      <c r="BZ672" s="125">
        <f t="shared" si="2046"/>
        <v>7.7135386403253917E-2</v>
      </c>
      <c r="CA672" s="126">
        <f t="shared" si="2047"/>
        <v>9.6994255231842436E-2</v>
      </c>
      <c r="CB672" s="123">
        <f t="shared" si="2048"/>
        <v>3.040867712570211E-2</v>
      </c>
      <c r="CC672" s="124">
        <f t="shared" si="2049"/>
        <v>1.4977431267952401E-2</v>
      </c>
      <c r="CD672" s="125">
        <f t="shared" si="2050"/>
        <v>9.0644973852411395E-2</v>
      </c>
      <c r="CE672" s="126">
        <f t="shared" si="2051"/>
        <v>6.6577759540418543E-2</v>
      </c>
      <c r="CF672" s="123">
        <f t="shared" si="2052"/>
        <v>7.6748014720123964E-2</v>
      </c>
      <c r="CG672" s="124">
        <f t="shared" si="2053"/>
        <v>2.8005744768157571E-2</v>
      </c>
      <c r="CH672" s="125">
        <f t="shared" si="2054"/>
        <v>0.14245593647104396</v>
      </c>
      <c r="CI672" s="123">
        <f t="shared" si="2055"/>
        <v>0.1758822322527698</v>
      </c>
      <c r="CJ672" s="129">
        <f t="shared" ref="CJ672" si="2088">AB672/AB684</f>
        <v>4.5862961860812172E-2</v>
      </c>
      <c r="CK672" s="130">
        <f t="shared" ref="CK672" si="2089">AC672/AC684</f>
        <v>4.3418904683745305E-2</v>
      </c>
    </row>
    <row r="673" spans="1:89" x14ac:dyDescent="0.25">
      <c r="A673" s="131" t="s">
        <v>29</v>
      </c>
      <c r="B673" s="197">
        <v>1803</v>
      </c>
      <c r="C673" s="181">
        <v>3066</v>
      </c>
      <c r="D673" s="182">
        <v>1370</v>
      </c>
      <c r="E673" s="183">
        <v>1220</v>
      </c>
      <c r="F673" s="180">
        <v>1662</v>
      </c>
      <c r="G673" s="184">
        <v>2458</v>
      </c>
      <c r="H673" s="182">
        <v>2645</v>
      </c>
      <c r="I673" s="183">
        <v>4080</v>
      </c>
      <c r="J673" s="180">
        <v>937</v>
      </c>
      <c r="K673" s="181">
        <v>317</v>
      </c>
      <c r="L673" s="182">
        <v>2994</v>
      </c>
      <c r="M673" s="180">
        <v>919</v>
      </c>
      <c r="N673" s="185">
        <v>3453</v>
      </c>
      <c r="O673" s="198">
        <v>2455</v>
      </c>
      <c r="P673" s="180">
        <v>2141</v>
      </c>
      <c r="Q673" s="181">
        <v>1474</v>
      </c>
      <c r="R673" s="182">
        <v>1946</v>
      </c>
      <c r="S673" s="183">
        <v>2589</v>
      </c>
      <c r="T673" s="180">
        <v>1372</v>
      </c>
      <c r="U673" s="184">
        <v>297</v>
      </c>
      <c r="V673" s="182">
        <v>2988</v>
      </c>
      <c r="W673" s="199">
        <v>1905</v>
      </c>
      <c r="X673" s="180">
        <v>2079</v>
      </c>
      <c r="Y673" s="184">
        <v>734</v>
      </c>
      <c r="Z673" s="182">
        <v>3163</v>
      </c>
      <c r="AA673" s="180">
        <v>4444</v>
      </c>
      <c r="AB673" s="162">
        <f t="shared" si="2028"/>
        <v>28553</v>
      </c>
      <c r="AC673" s="165">
        <f t="shared" si="2058"/>
        <v>25958</v>
      </c>
      <c r="BI673" s="131" t="s">
        <v>29</v>
      </c>
      <c r="BJ673" s="123">
        <f t="shared" si="2059"/>
        <v>6.3145728995201905E-2</v>
      </c>
      <c r="BK673" s="124">
        <f t="shared" si="2060"/>
        <v>0.11811387626165344</v>
      </c>
      <c r="BL673" s="125">
        <f t="shared" si="2032"/>
        <v>4.7980947711273772E-2</v>
      </c>
      <c r="BM673" s="126">
        <f t="shared" si="2033"/>
        <v>4.6998998382001694E-2</v>
      </c>
      <c r="BN673" s="123">
        <f t="shared" si="2034"/>
        <v>5.8207543865793437E-2</v>
      </c>
      <c r="BO673" s="124">
        <f t="shared" si="2035"/>
        <v>9.4691424608983749E-2</v>
      </c>
      <c r="BP673" s="125">
        <f t="shared" si="2036"/>
        <v>9.2634749413371631E-2</v>
      </c>
      <c r="BQ673" s="126">
        <f t="shared" si="2037"/>
        <v>0.15717697819554666</v>
      </c>
      <c r="BR673" s="123">
        <f t="shared" si="2038"/>
        <v>3.2816166427345639E-2</v>
      </c>
      <c r="BS673" s="124">
        <f t="shared" si="2039"/>
        <v>1.2212034825487326E-2</v>
      </c>
      <c r="BT673" s="125">
        <f t="shared" si="2040"/>
        <v>0.10485763317339684</v>
      </c>
      <c r="BU673" s="123">
        <f t="shared" si="2041"/>
        <v>3.5403343863163572E-2</v>
      </c>
      <c r="BV673" s="127">
        <f t="shared" si="2042"/>
        <v>0.12093300178615207</v>
      </c>
      <c r="BW673" s="128">
        <f t="shared" si="2043"/>
        <v>9.4575853301487017E-2</v>
      </c>
      <c r="BX673" s="123">
        <f t="shared" si="2044"/>
        <v>7.4983364269954125E-2</v>
      </c>
      <c r="BY673" s="124">
        <f t="shared" si="2045"/>
        <v>5.6784035750057783E-2</v>
      </c>
      <c r="BZ673" s="125">
        <f t="shared" si="2046"/>
        <v>6.8153959303750913E-2</v>
      </c>
      <c r="CA673" s="126">
        <f t="shared" si="2047"/>
        <v>9.9738038369674084E-2</v>
      </c>
      <c r="CB673" s="123">
        <f t="shared" si="2048"/>
        <v>4.8050992890414319E-2</v>
      </c>
      <c r="CC673" s="124">
        <f t="shared" si="2049"/>
        <v>1.1441559442175822E-2</v>
      </c>
      <c r="CD673" s="125">
        <f t="shared" si="2050"/>
        <v>0.10464749763597521</v>
      </c>
      <c r="CE673" s="126">
        <f t="shared" si="2051"/>
        <v>7.3387780260420685E-2</v>
      </c>
      <c r="CF673" s="123">
        <f t="shared" si="2052"/>
        <v>7.2811963716597206E-2</v>
      </c>
      <c r="CG673" s="124">
        <f t="shared" si="2053"/>
        <v>2.8276446567532167E-2</v>
      </c>
      <c r="CH673" s="125">
        <f t="shared" si="2054"/>
        <v>0.11077645081077295</v>
      </c>
      <c r="CI673" s="123">
        <f t="shared" si="2055"/>
        <v>0.171199630171816</v>
      </c>
      <c r="CJ673" s="129">
        <f t="shared" ref="CJ673" si="2090">AB673/AB684</f>
        <v>6.3409120182634615E-2</v>
      </c>
      <c r="CK673" s="130">
        <f t="shared" ref="CK673" si="2091">AC673/AC684</f>
        <v>5.7810213776193095E-2</v>
      </c>
    </row>
    <row r="674" spans="1:89" x14ac:dyDescent="0.25">
      <c r="A674" s="139" t="s">
        <v>30</v>
      </c>
      <c r="B674" s="280">
        <v>2142</v>
      </c>
      <c r="C674" s="267">
        <v>4824</v>
      </c>
      <c r="D674" s="268">
        <v>1866</v>
      </c>
      <c r="E674" s="269">
        <v>1654</v>
      </c>
      <c r="F674" s="266">
        <v>1727</v>
      </c>
      <c r="G674" s="270">
        <v>3263</v>
      </c>
      <c r="H674" s="268">
        <v>3115</v>
      </c>
      <c r="I674" s="269">
        <v>5394</v>
      </c>
      <c r="J674" s="266">
        <v>1440</v>
      </c>
      <c r="K674" s="267">
        <v>314</v>
      </c>
      <c r="L674" s="268">
        <v>4192</v>
      </c>
      <c r="M674" s="266">
        <v>1092</v>
      </c>
      <c r="N674" s="271">
        <v>4895</v>
      </c>
      <c r="O674" s="281">
        <v>2892</v>
      </c>
      <c r="P674" s="266">
        <v>2680</v>
      </c>
      <c r="Q674" s="267">
        <v>2060</v>
      </c>
      <c r="R674" s="268">
        <v>2412</v>
      </c>
      <c r="S674" s="269">
        <v>3629</v>
      </c>
      <c r="T674" s="266">
        <v>1929</v>
      </c>
      <c r="U674" s="270">
        <v>351</v>
      </c>
      <c r="V674" s="268">
        <v>3855</v>
      </c>
      <c r="W674" s="282">
        <v>2297</v>
      </c>
      <c r="X674" s="266">
        <v>3023</v>
      </c>
      <c r="Y674" s="270">
        <v>958</v>
      </c>
      <c r="Z674" s="268">
        <v>4157</v>
      </c>
      <c r="AA674" s="266">
        <v>5581</v>
      </c>
      <c r="AB674" s="162">
        <f t="shared" si="2028"/>
        <v>37433</v>
      </c>
      <c r="AC674" s="165">
        <f t="shared" si="2058"/>
        <v>34309</v>
      </c>
      <c r="BI674" s="139" t="s">
        <v>30</v>
      </c>
      <c r="BJ674" s="123">
        <f t="shared" si="2059"/>
        <v>5.7222237063553547E-2</v>
      </c>
      <c r="BK674" s="124">
        <f t="shared" si="2060"/>
        <v>0.14060450610626948</v>
      </c>
      <c r="BL674" s="125">
        <f t="shared" si="2032"/>
        <v>4.9849063660406596E-2</v>
      </c>
      <c r="BM674" s="126">
        <f t="shared" si="2033"/>
        <v>4.8208924771925732E-2</v>
      </c>
      <c r="BN674" s="123">
        <f t="shared" si="2034"/>
        <v>4.61357625624449E-2</v>
      </c>
      <c r="BO674" s="124">
        <f t="shared" si="2035"/>
        <v>9.5106240345098958E-2</v>
      </c>
      <c r="BP674" s="125">
        <f t="shared" si="2036"/>
        <v>8.3215344749285394E-2</v>
      </c>
      <c r="BQ674" s="126">
        <f t="shared" si="2037"/>
        <v>0.15721822262380133</v>
      </c>
      <c r="BR674" s="123">
        <f t="shared" si="2038"/>
        <v>3.8468730799027594E-2</v>
      </c>
      <c r="BS674" s="124">
        <f t="shared" si="2039"/>
        <v>9.1521175201842078E-3</v>
      </c>
      <c r="BT674" s="125">
        <f t="shared" si="2040"/>
        <v>0.11198674965939144</v>
      </c>
      <c r="BU674" s="123">
        <f t="shared" si="2041"/>
        <v>3.1828383223061002E-2</v>
      </c>
      <c r="BV674" s="127">
        <f t="shared" si="2042"/>
        <v>0.13076697032030563</v>
      </c>
      <c r="BW674" s="128">
        <f t="shared" si="2043"/>
        <v>8.4292751173161568E-2</v>
      </c>
      <c r="BX674" s="123">
        <f t="shared" si="2044"/>
        <v>7.1594582320412464E-2</v>
      </c>
      <c r="BY674" s="124">
        <f t="shared" si="2045"/>
        <v>6.0042554431781747E-2</v>
      </c>
      <c r="BZ674" s="125">
        <f t="shared" si="2046"/>
        <v>6.4435124088371223E-2</v>
      </c>
      <c r="CA674" s="126">
        <f t="shared" si="2047"/>
        <v>0.10577399516161939</v>
      </c>
      <c r="CB674" s="123">
        <f t="shared" si="2048"/>
        <v>5.1532070632864052E-2</v>
      </c>
      <c r="CC674" s="124">
        <f t="shared" si="2049"/>
        <v>1.0230551750269608E-2</v>
      </c>
      <c r="CD674" s="125">
        <f t="shared" si="2050"/>
        <v>0.10298399807656346</v>
      </c>
      <c r="CE674" s="126">
        <f t="shared" si="2051"/>
        <v>6.6950362878544986E-2</v>
      </c>
      <c r="CF674" s="123">
        <f t="shared" si="2052"/>
        <v>8.0757620281569742E-2</v>
      </c>
      <c r="CG674" s="124">
        <f t="shared" si="2053"/>
        <v>2.792270249788685E-2</v>
      </c>
      <c r="CH674" s="125">
        <f t="shared" si="2054"/>
        <v>0.11105174578580397</v>
      </c>
      <c r="CI674" s="123">
        <f t="shared" si="2055"/>
        <v>0.16266868751639513</v>
      </c>
      <c r="CJ674" s="129">
        <f t="shared" ref="CJ674" si="2092">AB674/AB684</f>
        <v>8.312939431221103E-2</v>
      </c>
      <c r="CK674" s="130">
        <f t="shared" ref="CK674" si="2093">AC674/AC684</f>
        <v>7.6408453056761264E-2</v>
      </c>
    </row>
    <row r="675" spans="1:89" x14ac:dyDescent="0.25">
      <c r="A675" s="131" t="s">
        <v>31</v>
      </c>
      <c r="B675" s="283">
        <v>2388</v>
      </c>
      <c r="C675" s="274">
        <v>5346</v>
      </c>
      <c r="D675" s="275">
        <v>1527</v>
      </c>
      <c r="E675" s="276">
        <v>1852</v>
      </c>
      <c r="F675" s="273">
        <v>1615</v>
      </c>
      <c r="G675" s="277">
        <v>3223</v>
      </c>
      <c r="H675" s="275">
        <v>3185</v>
      </c>
      <c r="I675" s="276">
        <v>6153</v>
      </c>
      <c r="J675" s="273">
        <v>1056</v>
      </c>
      <c r="K675" s="274">
        <v>374</v>
      </c>
      <c r="L675" s="275">
        <v>4342</v>
      </c>
      <c r="M675" s="273">
        <v>1135</v>
      </c>
      <c r="N675" s="278">
        <v>5012</v>
      </c>
      <c r="O675" s="284">
        <v>3072</v>
      </c>
      <c r="P675" s="273">
        <v>2663</v>
      </c>
      <c r="Q675" s="274">
        <v>2721</v>
      </c>
      <c r="R675" s="275">
        <v>2111</v>
      </c>
      <c r="S675" s="276">
        <v>4203</v>
      </c>
      <c r="T675" s="273">
        <v>1552</v>
      </c>
      <c r="U675" s="277">
        <v>383</v>
      </c>
      <c r="V675" s="275">
        <v>4804</v>
      </c>
      <c r="W675" s="285">
        <v>2548</v>
      </c>
      <c r="X675" s="273">
        <v>2921</v>
      </c>
      <c r="Y675" s="277">
        <v>1043</v>
      </c>
      <c r="Z675" s="275">
        <v>4119</v>
      </c>
      <c r="AA675" s="273">
        <v>6092</v>
      </c>
      <c r="AB675" s="162">
        <f t="shared" si="2028"/>
        <v>37295</v>
      </c>
      <c r="AC675" s="165">
        <f t="shared" si="2058"/>
        <v>38145</v>
      </c>
      <c r="BI675" s="131" t="s">
        <v>31</v>
      </c>
      <c r="BJ675" s="123">
        <f t="shared" si="2059"/>
        <v>6.4030030835232607E-2</v>
      </c>
      <c r="BK675" s="124">
        <f t="shared" si="2060"/>
        <v>0.14014942980731421</v>
      </c>
      <c r="BL675" s="125">
        <f t="shared" si="2032"/>
        <v>4.0943826250167584E-2</v>
      </c>
      <c r="BM675" s="126">
        <f t="shared" si="2033"/>
        <v>4.8551579499279067E-2</v>
      </c>
      <c r="BN675" s="123">
        <f t="shared" si="2034"/>
        <v>4.3303391875586537E-2</v>
      </c>
      <c r="BO675" s="124">
        <f t="shared" si="2035"/>
        <v>8.4493380521693542E-2</v>
      </c>
      <c r="BP675" s="125">
        <f t="shared" si="2036"/>
        <v>8.5400187692720203E-2</v>
      </c>
      <c r="BQ675" s="126">
        <f t="shared" si="2037"/>
        <v>0.16130554463232402</v>
      </c>
      <c r="BR675" s="123">
        <f t="shared" si="2038"/>
        <v>2.8314787505027483E-2</v>
      </c>
      <c r="BS675" s="124">
        <f t="shared" si="2039"/>
        <v>9.804692620264779E-3</v>
      </c>
      <c r="BT675" s="125">
        <f t="shared" si="2040"/>
        <v>0.11642311301783081</v>
      </c>
      <c r="BU675" s="123">
        <f t="shared" si="2041"/>
        <v>2.9754882684493382E-2</v>
      </c>
      <c r="BV675" s="127">
        <f t="shared" si="2042"/>
        <v>0.13438798766590695</v>
      </c>
      <c r="BW675" s="128">
        <f t="shared" si="2043"/>
        <v>8.0534801415650809E-2</v>
      </c>
      <c r="BX675" s="123">
        <f t="shared" si="2044"/>
        <v>7.1403673414666843E-2</v>
      </c>
      <c r="BY675" s="124">
        <f t="shared" si="2045"/>
        <v>7.1333071175776641E-2</v>
      </c>
      <c r="BZ675" s="125">
        <f t="shared" si="2046"/>
        <v>5.6602761764311567E-2</v>
      </c>
      <c r="CA675" s="126">
        <f t="shared" si="2047"/>
        <v>0.11018482107746756</v>
      </c>
      <c r="CB675" s="123">
        <f t="shared" si="2048"/>
        <v>4.1614157393752516E-2</v>
      </c>
      <c r="CC675" s="124">
        <f t="shared" si="2049"/>
        <v>1.0040634421287194E-2</v>
      </c>
      <c r="CD675" s="125">
        <f t="shared" si="2050"/>
        <v>0.12881083255128034</v>
      </c>
      <c r="CE675" s="126">
        <f t="shared" si="2051"/>
        <v>6.6797745445012449E-2</v>
      </c>
      <c r="CF675" s="123">
        <f t="shared" si="2052"/>
        <v>7.8321490816463335E-2</v>
      </c>
      <c r="CG675" s="124">
        <f t="shared" si="2053"/>
        <v>2.7343033162930921E-2</v>
      </c>
      <c r="CH675" s="125">
        <f t="shared" si="2054"/>
        <v>0.11044375921705323</v>
      </c>
      <c r="CI675" s="123">
        <f t="shared" si="2055"/>
        <v>0.15970638353650543</v>
      </c>
      <c r="CJ675" s="129">
        <f t="shared" ref="CJ675" si="2094">AB675/AB684</f>
        <v>8.2822930592629768E-2</v>
      </c>
      <c r="CK675" s="130">
        <f t="shared" ref="CK675" si="2095">AC675/AC684</f>
        <v>8.4951483338195757E-2</v>
      </c>
    </row>
    <row r="676" spans="1:89" x14ac:dyDescent="0.25">
      <c r="A676" s="139" t="s">
        <v>32</v>
      </c>
      <c r="B676" s="194">
        <v>2507</v>
      </c>
      <c r="C676" s="188">
        <v>4231</v>
      </c>
      <c r="D676" s="189">
        <v>1001</v>
      </c>
      <c r="E676" s="190">
        <v>1635</v>
      </c>
      <c r="F676" s="187">
        <v>1484</v>
      </c>
      <c r="G676" s="191">
        <v>2918</v>
      </c>
      <c r="H676" s="189">
        <v>3017</v>
      </c>
      <c r="I676" s="190">
        <v>5703</v>
      </c>
      <c r="J676" s="187">
        <v>736</v>
      </c>
      <c r="K676" s="188">
        <v>264</v>
      </c>
      <c r="L676" s="189">
        <v>3396</v>
      </c>
      <c r="M676" s="187">
        <v>1272</v>
      </c>
      <c r="N676" s="192">
        <v>4514</v>
      </c>
      <c r="O676" s="195">
        <v>3022</v>
      </c>
      <c r="P676" s="187">
        <v>2186</v>
      </c>
      <c r="Q676" s="188">
        <v>2385</v>
      </c>
      <c r="R676" s="189">
        <v>2295</v>
      </c>
      <c r="S676" s="190">
        <v>3427</v>
      </c>
      <c r="T676" s="187">
        <v>1344</v>
      </c>
      <c r="U676" s="191">
        <v>396</v>
      </c>
      <c r="V676" s="189">
        <v>3681</v>
      </c>
      <c r="W676" s="196">
        <v>2391</v>
      </c>
      <c r="X676" s="187">
        <v>1949</v>
      </c>
      <c r="Y676" s="191">
        <v>911</v>
      </c>
      <c r="Z676" s="189">
        <v>3274</v>
      </c>
      <c r="AA676" s="187">
        <v>5696</v>
      </c>
      <c r="AB676" s="162">
        <f t="shared" si="2028"/>
        <v>31384</v>
      </c>
      <c r="AC676" s="165">
        <f t="shared" si="2058"/>
        <v>34251</v>
      </c>
      <c r="BI676" s="139" t="s">
        <v>32</v>
      </c>
      <c r="BJ676" s="123">
        <f t="shared" si="2059"/>
        <v>7.9881468264083613E-2</v>
      </c>
      <c r="BK676" s="124">
        <f t="shared" si="2060"/>
        <v>0.12352924002218914</v>
      </c>
      <c r="BL676" s="125">
        <f t="shared" si="2032"/>
        <v>3.1895233239867447E-2</v>
      </c>
      <c r="BM676" s="126">
        <f t="shared" si="2033"/>
        <v>4.7735832530437068E-2</v>
      </c>
      <c r="BN676" s="123">
        <f t="shared" si="2034"/>
        <v>4.7285240887076217E-2</v>
      </c>
      <c r="BO676" s="124">
        <f t="shared" si="2035"/>
        <v>8.5194592858602675E-2</v>
      </c>
      <c r="BP676" s="125">
        <f t="shared" si="2036"/>
        <v>9.6131786897782304E-2</v>
      </c>
      <c r="BQ676" s="126">
        <f t="shared" si="2037"/>
        <v>0.16650608741350617</v>
      </c>
      <c r="BR676" s="123">
        <f t="shared" si="2038"/>
        <v>2.3451440224318124E-2</v>
      </c>
      <c r="BS676" s="124">
        <f t="shared" si="2039"/>
        <v>7.7078041517035997E-3</v>
      </c>
      <c r="BT676" s="125">
        <f t="shared" si="2040"/>
        <v>0.10820800407851135</v>
      </c>
      <c r="BU676" s="123">
        <f t="shared" si="2041"/>
        <v>3.7137601821844619E-2</v>
      </c>
      <c r="BV676" s="127">
        <f t="shared" si="2042"/>
        <v>0.14383125159316848</v>
      </c>
      <c r="BW676" s="128">
        <f t="shared" si="2043"/>
        <v>8.8231000554728323E-2</v>
      </c>
      <c r="BX676" s="123">
        <f t="shared" si="2044"/>
        <v>6.9653326535814422E-2</v>
      </c>
      <c r="BY676" s="124">
        <f t="shared" si="2045"/>
        <v>6.9633003415958655E-2</v>
      </c>
      <c r="BZ676" s="125">
        <f t="shared" si="2046"/>
        <v>7.3126433851644149E-2</v>
      </c>
      <c r="CA676" s="126">
        <f t="shared" si="2047"/>
        <v>0.10005547283290998</v>
      </c>
      <c r="CB676" s="123">
        <f t="shared" si="2048"/>
        <v>4.2824369105276573E-2</v>
      </c>
      <c r="CC676" s="124">
        <f t="shared" si="2049"/>
        <v>1.15617062275554E-2</v>
      </c>
      <c r="CD676" s="125">
        <f t="shared" si="2050"/>
        <v>0.11728906449146062</v>
      </c>
      <c r="CE676" s="126">
        <f t="shared" si="2051"/>
        <v>6.9808180783042836E-2</v>
      </c>
      <c r="CF676" s="123">
        <f t="shared" si="2052"/>
        <v>6.2101707876625029E-2</v>
      </c>
      <c r="CG676" s="124">
        <f t="shared" si="2053"/>
        <v>2.6597763568946893E-2</v>
      </c>
      <c r="CH676" s="125">
        <f t="shared" si="2054"/>
        <v>0.10432067295437165</v>
      </c>
      <c r="CI676" s="123">
        <f t="shared" si="2055"/>
        <v>0.16630171381857464</v>
      </c>
      <c r="CJ676" s="129">
        <f t="shared" ref="CJ676" si="2096">AB676/AB684</f>
        <v>6.9696067937232681E-2</v>
      </c>
      <c r="CK676" s="130">
        <f t="shared" ref="CK676" si="2097">AC676/AC684</f>
        <v>7.6279283151567526E-2</v>
      </c>
    </row>
    <row r="677" spans="1:89" x14ac:dyDescent="0.25">
      <c r="A677" s="131" t="s">
        <v>33</v>
      </c>
      <c r="B677" s="197">
        <v>2230</v>
      </c>
      <c r="C677" s="181">
        <v>3236</v>
      </c>
      <c r="D677" s="182">
        <v>778</v>
      </c>
      <c r="E677" s="183">
        <v>1357</v>
      </c>
      <c r="F677" s="180">
        <v>1066</v>
      </c>
      <c r="G677" s="184">
        <v>2082</v>
      </c>
      <c r="H677" s="182">
        <v>2604</v>
      </c>
      <c r="I677" s="183">
        <v>3779</v>
      </c>
      <c r="J677" s="180">
        <v>535</v>
      </c>
      <c r="K677" s="181">
        <v>186</v>
      </c>
      <c r="L677" s="182">
        <v>2248</v>
      </c>
      <c r="M677" s="180">
        <v>1248</v>
      </c>
      <c r="N677" s="185">
        <v>3575</v>
      </c>
      <c r="O677" s="198">
        <v>2621</v>
      </c>
      <c r="P677" s="180">
        <v>1584</v>
      </c>
      <c r="Q677" s="181">
        <v>1736</v>
      </c>
      <c r="R677" s="182">
        <v>1884</v>
      </c>
      <c r="S677" s="183">
        <v>2385</v>
      </c>
      <c r="T677" s="180">
        <v>858</v>
      </c>
      <c r="U677" s="184">
        <v>402</v>
      </c>
      <c r="V677" s="182">
        <v>3737</v>
      </c>
      <c r="W677" s="199">
        <v>2015</v>
      </c>
      <c r="X677" s="180">
        <v>1511</v>
      </c>
      <c r="Y677" s="184">
        <v>803</v>
      </c>
      <c r="Z677" s="182">
        <v>2903</v>
      </c>
      <c r="AA677" s="180">
        <v>4060</v>
      </c>
      <c r="AB677" s="162">
        <f t="shared" si="2028"/>
        <v>25513</v>
      </c>
      <c r="AC677" s="165">
        <f t="shared" si="2058"/>
        <v>25910</v>
      </c>
      <c r="BI677" s="131" t="s">
        <v>33</v>
      </c>
      <c r="BJ677" s="123">
        <f t="shared" si="2059"/>
        <v>8.7406420256339906E-2</v>
      </c>
      <c r="BK677" s="124">
        <f t="shared" si="2060"/>
        <v>0.12489386337321498</v>
      </c>
      <c r="BL677" s="125">
        <f t="shared" si="2032"/>
        <v>3.0494257829341904E-2</v>
      </c>
      <c r="BM677" s="126">
        <f t="shared" si="2033"/>
        <v>5.2373600926283286E-2</v>
      </c>
      <c r="BN677" s="123">
        <f t="shared" si="2034"/>
        <v>4.1782620624779526E-2</v>
      </c>
      <c r="BO677" s="124">
        <f t="shared" si="2035"/>
        <v>8.0355075260517175E-2</v>
      </c>
      <c r="BP677" s="125">
        <f t="shared" si="2036"/>
        <v>0.10206561360874848</v>
      </c>
      <c r="BQ677" s="126">
        <f t="shared" si="2037"/>
        <v>0.14585102277113085</v>
      </c>
      <c r="BR677" s="123">
        <f t="shared" si="2038"/>
        <v>2.0969701720691413E-2</v>
      </c>
      <c r="BS677" s="124">
        <f t="shared" si="2039"/>
        <v>7.1786954843689691E-3</v>
      </c>
      <c r="BT677" s="125">
        <f t="shared" si="2040"/>
        <v>8.811194293105476E-2</v>
      </c>
      <c r="BU677" s="123">
        <f t="shared" si="2041"/>
        <v>4.8166730991895022E-2</v>
      </c>
      <c r="BV677" s="127">
        <f t="shared" si="2042"/>
        <v>0.14012464233919963</v>
      </c>
      <c r="BW677" s="128">
        <f t="shared" si="2043"/>
        <v>0.1011578541103821</v>
      </c>
      <c r="BX677" s="123">
        <f t="shared" si="2044"/>
        <v>6.2085995374906909E-2</v>
      </c>
      <c r="BY677" s="124">
        <f t="shared" si="2045"/>
        <v>6.7001157854110385E-2</v>
      </c>
      <c r="BZ677" s="125">
        <f t="shared" si="2046"/>
        <v>7.3844706620154438E-2</v>
      </c>
      <c r="CA677" s="126">
        <f t="shared" si="2047"/>
        <v>9.2049401775376308E-2</v>
      </c>
      <c r="CB677" s="123">
        <f t="shared" si="2048"/>
        <v>3.3629914161407912E-2</v>
      </c>
      <c r="CC677" s="124">
        <f t="shared" si="2049"/>
        <v>1.551524507912003E-2</v>
      </c>
      <c r="CD677" s="125">
        <f t="shared" si="2050"/>
        <v>0.14647434641163329</v>
      </c>
      <c r="CE677" s="126">
        <f t="shared" si="2051"/>
        <v>7.7769201080663833E-2</v>
      </c>
      <c r="CF677" s="123">
        <f t="shared" si="2052"/>
        <v>5.9224708971896682E-2</v>
      </c>
      <c r="CG677" s="124">
        <f t="shared" si="2053"/>
        <v>3.0991895021227324E-2</v>
      </c>
      <c r="CH677" s="125">
        <f t="shared" si="2054"/>
        <v>0.11378512914984518</v>
      </c>
      <c r="CI677" s="123">
        <f t="shared" si="2055"/>
        <v>0.15669625627170977</v>
      </c>
      <c r="CJ677" s="129">
        <f t="shared" ref="CJ677" si="2098">AB677/AB684</f>
        <v>5.6658035345482326E-2</v>
      </c>
      <c r="CK677" s="130">
        <f t="shared" ref="CK677" si="2099">AC677/AC684</f>
        <v>5.7703314544308618E-2</v>
      </c>
    </row>
    <row r="678" spans="1:89" x14ac:dyDescent="0.25">
      <c r="A678" s="139" t="s">
        <v>34</v>
      </c>
      <c r="B678" s="194">
        <v>785</v>
      </c>
      <c r="C678" s="188">
        <v>2133</v>
      </c>
      <c r="D678" s="189">
        <v>321</v>
      </c>
      <c r="E678" s="190">
        <v>1121</v>
      </c>
      <c r="F678" s="187">
        <v>464</v>
      </c>
      <c r="G678" s="191">
        <v>1930</v>
      </c>
      <c r="H678" s="189">
        <v>1244</v>
      </c>
      <c r="I678" s="190">
        <v>3096</v>
      </c>
      <c r="J678" s="187">
        <v>409</v>
      </c>
      <c r="K678" s="188">
        <v>138</v>
      </c>
      <c r="L678" s="189">
        <v>1353</v>
      </c>
      <c r="M678" s="187">
        <v>946</v>
      </c>
      <c r="N678" s="192">
        <v>2540</v>
      </c>
      <c r="O678" s="195">
        <v>2247</v>
      </c>
      <c r="P678" s="187">
        <v>1018</v>
      </c>
      <c r="Q678" s="188">
        <v>1814</v>
      </c>
      <c r="R678" s="189">
        <v>1277</v>
      </c>
      <c r="S678" s="190">
        <v>2444</v>
      </c>
      <c r="T678" s="187">
        <v>572</v>
      </c>
      <c r="U678" s="191">
        <v>392</v>
      </c>
      <c r="V678" s="189">
        <v>3256</v>
      </c>
      <c r="W678" s="196">
        <v>1665</v>
      </c>
      <c r="X678" s="187">
        <v>893</v>
      </c>
      <c r="Y678" s="191">
        <v>641</v>
      </c>
      <c r="Z678" s="189">
        <v>2328</v>
      </c>
      <c r="AA678" s="187">
        <v>3277</v>
      </c>
      <c r="AB678" s="162">
        <f t="shared" si="2028"/>
        <v>16460</v>
      </c>
      <c r="AC678" s="165">
        <f t="shared" si="2058"/>
        <v>21844</v>
      </c>
      <c r="BI678" s="139" t="s">
        <v>34</v>
      </c>
      <c r="BJ678" s="123">
        <f t="shared" si="2059"/>
        <v>4.7691373025516404E-2</v>
      </c>
      <c r="BK678" s="124">
        <f t="shared" si="2060"/>
        <v>9.7646951107855706E-2</v>
      </c>
      <c r="BL678" s="125">
        <f t="shared" si="2032"/>
        <v>1.9501822600243014E-2</v>
      </c>
      <c r="BM678" s="126">
        <f t="shared" si="2033"/>
        <v>5.1318439846182021E-2</v>
      </c>
      <c r="BN678" s="123">
        <f t="shared" si="2034"/>
        <v>2.818955042527339E-2</v>
      </c>
      <c r="BO678" s="124">
        <f t="shared" si="2035"/>
        <v>8.8353781358725514E-2</v>
      </c>
      <c r="BP678" s="125">
        <f t="shared" si="2036"/>
        <v>7.5577156743620894E-2</v>
      </c>
      <c r="BQ678" s="126">
        <f t="shared" si="2037"/>
        <v>0.14173228346456693</v>
      </c>
      <c r="BR678" s="123">
        <f t="shared" si="2038"/>
        <v>2.4848116646415553E-2</v>
      </c>
      <c r="BS678" s="124">
        <f t="shared" si="2039"/>
        <v>6.3175242629555026E-3</v>
      </c>
      <c r="BT678" s="125">
        <f t="shared" si="2040"/>
        <v>8.2199270959902801E-2</v>
      </c>
      <c r="BU678" s="123">
        <f t="shared" si="2041"/>
        <v>4.3307086614173228E-2</v>
      </c>
      <c r="BV678" s="127">
        <f t="shared" si="2042"/>
        <v>0.1543134872417983</v>
      </c>
      <c r="BW678" s="128">
        <f t="shared" si="2043"/>
        <v>0.10286577549899285</v>
      </c>
      <c r="BX678" s="123">
        <f t="shared" si="2044"/>
        <v>6.1846901579586874E-2</v>
      </c>
      <c r="BY678" s="124">
        <f t="shared" si="2045"/>
        <v>8.3043398644936831E-2</v>
      </c>
      <c r="BZ678" s="125">
        <f t="shared" si="2046"/>
        <v>7.7582017010935603E-2</v>
      </c>
      <c r="CA678" s="126">
        <f t="shared" si="2047"/>
        <v>0.11188427028016847</v>
      </c>
      <c r="CB678" s="123">
        <f t="shared" si="2048"/>
        <v>3.4750911300121506E-2</v>
      </c>
      <c r="CC678" s="124">
        <f t="shared" si="2049"/>
        <v>1.7945431239699688E-2</v>
      </c>
      <c r="CD678" s="125">
        <f t="shared" si="2050"/>
        <v>0.19781287970838396</v>
      </c>
      <c r="CE678" s="126">
        <f t="shared" si="2051"/>
        <v>7.6222303607397915E-2</v>
      </c>
      <c r="CF678" s="123">
        <f t="shared" si="2052"/>
        <v>5.4252733900364523E-2</v>
      </c>
      <c r="CG678" s="124">
        <f t="shared" si="2053"/>
        <v>2.9344442409815052E-2</v>
      </c>
      <c r="CH678" s="125">
        <f t="shared" si="2054"/>
        <v>0.14143377885783717</v>
      </c>
      <c r="CI678" s="123">
        <f t="shared" si="2055"/>
        <v>0.15001831166453031</v>
      </c>
      <c r="CJ678" s="129">
        <f t="shared" ref="CJ678" si="2100">AB678/AB684</f>
        <v>3.6553571190633759E-2</v>
      </c>
      <c r="CK678" s="130">
        <f t="shared" ref="CK678" si="2101">AC678/AC684</f>
        <v>4.8648058776760997E-2</v>
      </c>
    </row>
    <row r="679" spans="1:89" x14ac:dyDescent="0.25">
      <c r="A679" s="131" t="s">
        <v>35</v>
      </c>
      <c r="B679" s="197">
        <v>0</v>
      </c>
      <c r="C679" s="181">
        <v>920</v>
      </c>
      <c r="D679" s="182">
        <v>6</v>
      </c>
      <c r="E679" s="183">
        <v>576</v>
      </c>
      <c r="F679" s="180">
        <v>12</v>
      </c>
      <c r="G679" s="184">
        <v>889</v>
      </c>
      <c r="H679" s="182">
        <v>60</v>
      </c>
      <c r="I679" s="183">
        <v>1183</v>
      </c>
      <c r="J679" s="180">
        <v>43</v>
      </c>
      <c r="K679" s="181">
        <v>42</v>
      </c>
      <c r="L679" s="182">
        <v>731</v>
      </c>
      <c r="M679" s="180">
        <v>140</v>
      </c>
      <c r="N679" s="185">
        <v>453</v>
      </c>
      <c r="O679" s="198">
        <v>321</v>
      </c>
      <c r="P679" s="180">
        <v>165</v>
      </c>
      <c r="Q679" s="181">
        <v>230</v>
      </c>
      <c r="R679" s="182">
        <v>239</v>
      </c>
      <c r="S679" s="183">
        <v>191</v>
      </c>
      <c r="T679" s="180">
        <v>47</v>
      </c>
      <c r="U679" s="184">
        <v>12</v>
      </c>
      <c r="V679" s="182">
        <v>210</v>
      </c>
      <c r="W679" s="199">
        <v>42</v>
      </c>
      <c r="X679" s="180">
        <v>75</v>
      </c>
      <c r="Y679" s="184">
        <v>20</v>
      </c>
      <c r="Z679" s="182">
        <v>50</v>
      </c>
      <c r="AA679" s="180">
        <v>126</v>
      </c>
      <c r="AB679" s="162">
        <f t="shared" si="2028"/>
        <v>2091</v>
      </c>
      <c r="AC679" s="165">
        <f t="shared" si="2058"/>
        <v>4692</v>
      </c>
      <c r="BI679" s="131" t="s">
        <v>35</v>
      </c>
      <c r="BJ679" s="123">
        <f t="shared" si="2059"/>
        <v>0</v>
      </c>
      <c r="BK679" s="124">
        <f t="shared" si="2060"/>
        <v>0.19607843137254902</v>
      </c>
      <c r="BL679" s="125">
        <f t="shared" si="2032"/>
        <v>2.8694404591104736E-3</v>
      </c>
      <c r="BM679" s="126">
        <f t="shared" si="2033"/>
        <v>0.12276214833759591</v>
      </c>
      <c r="BN679" s="123">
        <f t="shared" si="2034"/>
        <v>5.7388809182209472E-3</v>
      </c>
      <c r="BO679" s="124">
        <f t="shared" si="2035"/>
        <v>0.18947144075021313</v>
      </c>
      <c r="BP679" s="125">
        <f t="shared" si="2036"/>
        <v>2.8694404591104734E-2</v>
      </c>
      <c r="BQ679" s="126">
        <f t="shared" si="2037"/>
        <v>0.25213128729752771</v>
      </c>
      <c r="BR679" s="123">
        <f t="shared" si="2038"/>
        <v>2.0564323290291727E-2</v>
      </c>
      <c r="BS679" s="124">
        <f t="shared" si="2039"/>
        <v>8.9514066496163679E-3</v>
      </c>
      <c r="BT679" s="125">
        <f t="shared" si="2040"/>
        <v>0.34959349593495936</v>
      </c>
      <c r="BU679" s="123">
        <f t="shared" si="2041"/>
        <v>2.9838022165387893E-2</v>
      </c>
      <c r="BV679" s="127">
        <f t="shared" si="2042"/>
        <v>0.21664275466284075</v>
      </c>
      <c r="BW679" s="128">
        <f t="shared" si="2043"/>
        <v>6.8414322250639384E-2</v>
      </c>
      <c r="BX679" s="123">
        <f t="shared" si="2044"/>
        <v>7.8909612625538014E-2</v>
      </c>
      <c r="BY679" s="124">
        <f t="shared" si="2045"/>
        <v>4.9019607843137254E-2</v>
      </c>
      <c r="BZ679" s="125">
        <f t="shared" si="2046"/>
        <v>0.11429937828790053</v>
      </c>
      <c r="CA679" s="126">
        <f t="shared" si="2047"/>
        <v>4.0707587382779201E-2</v>
      </c>
      <c r="CB679" s="123">
        <f t="shared" si="2048"/>
        <v>2.2477283596365374E-2</v>
      </c>
      <c r="CC679" s="124">
        <f t="shared" si="2049"/>
        <v>2.5575447570332483E-3</v>
      </c>
      <c r="CD679" s="125">
        <f t="shared" si="2050"/>
        <v>0.10043041606886657</v>
      </c>
      <c r="CE679" s="126">
        <f t="shared" si="2051"/>
        <v>8.9514066496163679E-3</v>
      </c>
      <c r="CF679" s="123">
        <f t="shared" si="2052"/>
        <v>3.5868005738880916E-2</v>
      </c>
      <c r="CG679" s="124">
        <f t="shared" si="2053"/>
        <v>4.2625745950554137E-3</v>
      </c>
      <c r="CH679" s="125">
        <f t="shared" si="2054"/>
        <v>2.3912003825920611E-2</v>
      </c>
      <c r="CI679" s="123">
        <f t="shared" si="2055"/>
        <v>2.6854219948849106E-2</v>
      </c>
      <c r="CJ679" s="129">
        <f t="shared" ref="CJ679" si="2102">AB679/AB684</f>
        <v>4.6435915771333653E-3</v>
      </c>
      <c r="CK679" s="130">
        <f t="shared" ref="CK679" si="2103">AC679/AC684</f>
        <v>1.0449399916707682E-2</v>
      </c>
    </row>
    <row r="680" spans="1:89" x14ac:dyDescent="0.25">
      <c r="A680" s="139" t="s">
        <v>36</v>
      </c>
      <c r="B680" s="194">
        <v>0</v>
      </c>
      <c r="C680" s="188">
        <v>0</v>
      </c>
      <c r="D680" s="189">
        <v>0</v>
      </c>
      <c r="E680" s="190">
        <v>0</v>
      </c>
      <c r="F680" s="187">
        <v>0</v>
      </c>
      <c r="G680" s="191">
        <v>0</v>
      </c>
      <c r="H680" s="189">
        <v>0</v>
      </c>
      <c r="I680" s="190">
        <v>0</v>
      </c>
      <c r="J680" s="187">
        <v>0</v>
      </c>
      <c r="K680" s="191">
        <v>0</v>
      </c>
      <c r="L680" s="189">
        <v>0</v>
      </c>
      <c r="M680" s="187">
        <v>0</v>
      </c>
      <c r="N680" s="192">
        <v>1</v>
      </c>
      <c r="O680" s="195">
        <v>0</v>
      </c>
      <c r="P680" s="187">
        <v>0</v>
      </c>
      <c r="Q680" s="191">
        <v>0</v>
      </c>
      <c r="R680" s="189">
        <v>0</v>
      </c>
      <c r="S680" s="190">
        <v>0</v>
      </c>
      <c r="T680" s="187">
        <v>0</v>
      </c>
      <c r="U680" s="191">
        <v>0</v>
      </c>
      <c r="V680" s="189">
        <v>0</v>
      </c>
      <c r="W680" s="190">
        <v>0</v>
      </c>
      <c r="X680" s="187">
        <v>0</v>
      </c>
      <c r="Y680" s="191">
        <v>0</v>
      </c>
      <c r="Z680" s="189">
        <v>0</v>
      </c>
      <c r="AA680" s="187">
        <v>0</v>
      </c>
      <c r="AB680" s="162">
        <f>B680+D680+F680+H680+J680+L680+N680+P680+R680+T680+V680+X680+Z680</f>
        <v>1</v>
      </c>
      <c r="AC680" s="165">
        <f t="shared" si="2058"/>
        <v>0</v>
      </c>
      <c r="BI680" s="139" t="s">
        <v>36</v>
      </c>
      <c r="BJ680" s="123">
        <f t="shared" si="2059"/>
        <v>0</v>
      </c>
      <c r="BK680" s="124" t="e">
        <f t="shared" si="2060"/>
        <v>#DIV/0!</v>
      </c>
      <c r="BL680" s="125">
        <f t="shared" si="2032"/>
        <v>0</v>
      </c>
      <c r="BM680" s="126" t="e">
        <f t="shared" si="2033"/>
        <v>#DIV/0!</v>
      </c>
      <c r="BN680" s="123">
        <f t="shared" si="2034"/>
        <v>0</v>
      </c>
      <c r="BO680" s="124" t="e">
        <f t="shared" si="2035"/>
        <v>#DIV/0!</v>
      </c>
      <c r="BP680" s="125">
        <f t="shared" si="2036"/>
        <v>0</v>
      </c>
      <c r="BQ680" s="126" t="e">
        <f t="shared" si="2037"/>
        <v>#DIV/0!</v>
      </c>
      <c r="BR680" s="123">
        <f t="shared" si="2038"/>
        <v>0</v>
      </c>
      <c r="BS680" s="124" t="e">
        <f t="shared" si="2039"/>
        <v>#DIV/0!</v>
      </c>
      <c r="BT680" s="125">
        <f t="shared" si="2040"/>
        <v>0</v>
      </c>
      <c r="BU680" s="123" t="e">
        <f t="shared" si="2041"/>
        <v>#DIV/0!</v>
      </c>
      <c r="BV680" s="127">
        <f t="shared" si="2042"/>
        <v>1</v>
      </c>
      <c r="BW680" s="128" t="e">
        <f t="shared" si="2043"/>
        <v>#DIV/0!</v>
      </c>
      <c r="BX680" s="123">
        <f t="shared" si="2044"/>
        <v>0</v>
      </c>
      <c r="BY680" s="124" t="e">
        <f t="shared" si="2045"/>
        <v>#DIV/0!</v>
      </c>
      <c r="BZ680" s="125">
        <f t="shared" si="2046"/>
        <v>0</v>
      </c>
      <c r="CA680" s="126" t="e">
        <f t="shared" si="2047"/>
        <v>#DIV/0!</v>
      </c>
      <c r="CB680" s="123">
        <f t="shared" si="2048"/>
        <v>0</v>
      </c>
      <c r="CC680" s="124" t="e">
        <f t="shared" si="2049"/>
        <v>#DIV/0!</v>
      </c>
      <c r="CD680" s="125">
        <f t="shared" si="2050"/>
        <v>0</v>
      </c>
      <c r="CE680" s="126" t="e">
        <f t="shared" si="2051"/>
        <v>#DIV/0!</v>
      </c>
      <c r="CF680" s="123">
        <f t="shared" si="2052"/>
        <v>0</v>
      </c>
      <c r="CG680" s="124" t="e">
        <f t="shared" si="2053"/>
        <v>#DIV/0!</v>
      </c>
      <c r="CH680" s="125">
        <f t="shared" si="2054"/>
        <v>0</v>
      </c>
      <c r="CI680" s="123" t="e">
        <f t="shared" si="2055"/>
        <v>#DIV/0!</v>
      </c>
      <c r="CJ680" s="129">
        <f t="shared" ref="CJ680" si="2104">AB680/AB684</f>
        <v>2.2207515911685149E-6</v>
      </c>
      <c r="CK680" s="130">
        <f t="shared" ref="CK680" si="2105">AC680/AC684</f>
        <v>0</v>
      </c>
    </row>
    <row r="681" spans="1:89" x14ac:dyDescent="0.25">
      <c r="A681" s="131" t="s">
        <v>37</v>
      </c>
      <c r="B681" s="56">
        <v>0</v>
      </c>
      <c r="C681" s="57">
        <v>0</v>
      </c>
      <c r="D681" s="133">
        <v>0</v>
      </c>
      <c r="E681" s="134">
        <v>0</v>
      </c>
      <c r="F681" s="132">
        <v>0</v>
      </c>
      <c r="G681" s="135">
        <v>0</v>
      </c>
      <c r="H681" s="133">
        <v>0</v>
      </c>
      <c r="I681" s="134">
        <v>0</v>
      </c>
      <c r="J681" s="132">
        <v>0</v>
      </c>
      <c r="K681" s="135">
        <v>0</v>
      </c>
      <c r="L681" s="133">
        <v>0</v>
      </c>
      <c r="M681" s="132">
        <v>0</v>
      </c>
      <c r="N681" s="136">
        <v>0</v>
      </c>
      <c r="O681" s="137">
        <v>0</v>
      </c>
      <c r="P681" s="132">
        <v>0</v>
      </c>
      <c r="Q681" s="135">
        <v>0</v>
      </c>
      <c r="R681" s="133">
        <v>0</v>
      </c>
      <c r="S681" s="134">
        <v>0</v>
      </c>
      <c r="T681" s="132">
        <v>0</v>
      </c>
      <c r="U681" s="135">
        <v>0</v>
      </c>
      <c r="V681" s="133">
        <v>0</v>
      </c>
      <c r="W681" s="134">
        <v>0</v>
      </c>
      <c r="X681" s="132">
        <v>0</v>
      </c>
      <c r="Y681" s="135">
        <v>0</v>
      </c>
      <c r="Z681" s="138">
        <v>0</v>
      </c>
      <c r="AA681" s="2">
        <v>0</v>
      </c>
      <c r="AB681" s="162">
        <f t="shared" si="2028"/>
        <v>0</v>
      </c>
      <c r="AC681" s="165">
        <f>SUM(C681,E681,G681,I681,K681,M681,O681,Q681,S681,U681,W681,Y681,AA681)</f>
        <v>0</v>
      </c>
      <c r="BI681" s="131" t="s">
        <v>37</v>
      </c>
      <c r="BJ681" s="123" t="e">
        <f t="shared" si="2059"/>
        <v>#DIV/0!</v>
      </c>
      <c r="BK681" s="124" t="e">
        <f t="shared" si="2060"/>
        <v>#DIV/0!</v>
      </c>
      <c r="BL681" s="125" t="e">
        <f t="shared" si="2032"/>
        <v>#DIV/0!</v>
      </c>
      <c r="BM681" s="126" t="e">
        <f t="shared" si="2033"/>
        <v>#DIV/0!</v>
      </c>
      <c r="BN681" s="123" t="e">
        <f t="shared" si="2034"/>
        <v>#DIV/0!</v>
      </c>
      <c r="BO681" s="124" t="e">
        <f t="shared" si="2035"/>
        <v>#DIV/0!</v>
      </c>
      <c r="BP681" s="125" t="e">
        <f t="shared" si="2036"/>
        <v>#DIV/0!</v>
      </c>
      <c r="BQ681" s="126" t="e">
        <f t="shared" si="2037"/>
        <v>#DIV/0!</v>
      </c>
      <c r="BR681" s="123" t="e">
        <f t="shared" si="2038"/>
        <v>#DIV/0!</v>
      </c>
      <c r="BS681" s="124" t="e">
        <f t="shared" si="2039"/>
        <v>#DIV/0!</v>
      </c>
      <c r="BT681" s="125" t="e">
        <f t="shared" si="2040"/>
        <v>#DIV/0!</v>
      </c>
      <c r="BU681" s="123" t="e">
        <f t="shared" si="2041"/>
        <v>#DIV/0!</v>
      </c>
      <c r="BV681" s="127" t="e">
        <f t="shared" si="2042"/>
        <v>#DIV/0!</v>
      </c>
      <c r="BW681" s="128" t="e">
        <f t="shared" si="2043"/>
        <v>#DIV/0!</v>
      </c>
      <c r="BX681" s="123" t="e">
        <f t="shared" si="2044"/>
        <v>#DIV/0!</v>
      </c>
      <c r="BY681" s="124" t="e">
        <f t="shared" si="2045"/>
        <v>#DIV/0!</v>
      </c>
      <c r="BZ681" s="125" t="e">
        <f t="shared" si="2046"/>
        <v>#DIV/0!</v>
      </c>
      <c r="CA681" s="126" t="e">
        <f t="shared" si="2047"/>
        <v>#DIV/0!</v>
      </c>
      <c r="CB681" s="123" t="e">
        <f t="shared" si="2048"/>
        <v>#DIV/0!</v>
      </c>
      <c r="CC681" s="124" t="e">
        <f t="shared" si="2049"/>
        <v>#DIV/0!</v>
      </c>
      <c r="CD681" s="125" t="e">
        <f t="shared" si="2050"/>
        <v>#DIV/0!</v>
      </c>
      <c r="CE681" s="126" t="e">
        <f t="shared" si="2051"/>
        <v>#DIV/0!</v>
      </c>
      <c r="CF681" s="123" t="e">
        <f t="shared" si="2052"/>
        <v>#DIV/0!</v>
      </c>
      <c r="CG681" s="124" t="e">
        <f t="shared" si="2053"/>
        <v>#DIV/0!</v>
      </c>
      <c r="CH681" s="125" t="e">
        <f t="shared" si="2054"/>
        <v>#DIV/0!</v>
      </c>
      <c r="CI681" s="123" t="e">
        <f t="shared" si="2055"/>
        <v>#DIV/0!</v>
      </c>
      <c r="CJ681" s="129">
        <f t="shared" ref="CJ681" si="2106">AB681/AB684</f>
        <v>0</v>
      </c>
      <c r="CK681" s="130">
        <f t="shared" ref="CK681" si="2107">AC681/AC684</f>
        <v>0</v>
      </c>
    </row>
    <row r="682" spans="1:89" x14ac:dyDescent="0.25">
      <c r="A682" s="139" t="s">
        <v>38</v>
      </c>
      <c r="B682" s="54"/>
      <c r="C682" s="55"/>
      <c r="D682" s="144"/>
      <c r="E682" s="141"/>
      <c r="F682" s="142"/>
      <c r="G682" s="143"/>
      <c r="H682" s="144"/>
      <c r="I682" s="141"/>
      <c r="J682" s="142"/>
      <c r="K682" s="143"/>
      <c r="L682" s="144"/>
      <c r="M682" s="142"/>
      <c r="N682" s="146"/>
      <c r="O682" s="145"/>
      <c r="P682" s="142"/>
      <c r="Q682" s="143"/>
      <c r="R682" s="144"/>
      <c r="S682" s="141"/>
      <c r="T682" s="142"/>
      <c r="U682" s="143"/>
      <c r="V682" s="144"/>
      <c r="W682" s="141"/>
      <c r="X682" s="142"/>
      <c r="Y682" s="143"/>
      <c r="Z682" s="3"/>
      <c r="AA682" s="140"/>
      <c r="AB682" s="162">
        <f t="shared" si="2028"/>
        <v>0</v>
      </c>
      <c r="AC682" s="165">
        <f t="shared" si="2058"/>
        <v>0</v>
      </c>
      <c r="BI682" s="139" t="s">
        <v>38</v>
      </c>
      <c r="BJ682" s="123" t="e">
        <f t="shared" si="2059"/>
        <v>#DIV/0!</v>
      </c>
      <c r="BK682" s="124" t="e">
        <f t="shared" si="2060"/>
        <v>#DIV/0!</v>
      </c>
      <c r="BL682" s="125" t="e">
        <f t="shared" si="2032"/>
        <v>#DIV/0!</v>
      </c>
      <c r="BM682" s="126" t="e">
        <f t="shared" si="2033"/>
        <v>#DIV/0!</v>
      </c>
      <c r="BN682" s="123" t="e">
        <f t="shared" si="2034"/>
        <v>#DIV/0!</v>
      </c>
      <c r="BO682" s="124" t="e">
        <f t="shared" si="2035"/>
        <v>#DIV/0!</v>
      </c>
      <c r="BP682" s="125" t="e">
        <f t="shared" si="2036"/>
        <v>#DIV/0!</v>
      </c>
      <c r="BQ682" s="126" t="e">
        <f t="shared" si="2037"/>
        <v>#DIV/0!</v>
      </c>
      <c r="BR682" s="123" t="e">
        <f t="shared" si="2038"/>
        <v>#DIV/0!</v>
      </c>
      <c r="BS682" s="124" t="e">
        <f t="shared" si="2039"/>
        <v>#DIV/0!</v>
      </c>
      <c r="BT682" s="125" t="e">
        <f t="shared" si="2040"/>
        <v>#DIV/0!</v>
      </c>
      <c r="BU682" s="123" t="e">
        <f t="shared" si="2041"/>
        <v>#DIV/0!</v>
      </c>
      <c r="BV682" s="127" t="e">
        <f t="shared" si="2042"/>
        <v>#DIV/0!</v>
      </c>
      <c r="BW682" s="128" t="e">
        <f t="shared" si="2043"/>
        <v>#DIV/0!</v>
      </c>
      <c r="BX682" s="123" t="e">
        <f t="shared" si="2044"/>
        <v>#DIV/0!</v>
      </c>
      <c r="BY682" s="124" t="e">
        <f t="shared" si="2045"/>
        <v>#DIV/0!</v>
      </c>
      <c r="BZ682" s="125" t="e">
        <f t="shared" si="2046"/>
        <v>#DIV/0!</v>
      </c>
      <c r="CA682" s="126" t="e">
        <f t="shared" si="2047"/>
        <v>#DIV/0!</v>
      </c>
      <c r="CB682" s="123" t="e">
        <f t="shared" si="2048"/>
        <v>#DIV/0!</v>
      </c>
      <c r="CC682" s="124" t="e">
        <f t="shared" si="2049"/>
        <v>#DIV/0!</v>
      </c>
      <c r="CD682" s="125" t="e">
        <f t="shared" si="2050"/>
        <v>#DIV/0!</v>
      </c>
      <c r="CE682" s="126" t="e">
        <f t="shared" si="2051"/>
        <v>#DIV/0!</v>
      </c>
      <c r="CF682" s="123" t="e">
        <f t="shared" si="2052"/>
        <v>#DIV/0!</v>
      </c>
      <c r="CG682" s="124" t="e">
        <f t="shared" si="2053"/>
        <v>#DIV/0!</v>
      </c>
      <c r="CH682" s="125" t="e">
        <f t="shared" si="2054"/>
        <v>#DIV/0!</v>
      </c>
      <c r="CI682" s="123" t="e">
        <f t="shared" si="2055"/>
        <v>#DIV/0!</v>
      </c>
      <c r="CJ682" s="129">
        <f t="shared" ref="CJ682" si="2108">AB682/AB684</f>
        <v>0</v>
      </c>
      <c r="CK682" s="130">
        <f t="shared" ref="CK682" si="2109">AC682/AC684</f>
        <v>0</v>
      </c>
    </row>
    <row r="683" spans="1:89" ht="13.8" thickBot="1" x14ac:dyDescent="0.3">
      <c r="A683" s="131" t="s">
        <v>39</v>
      </c>
      <c r="B683" s="56"/>
      <c r="C683" s="57"/>
      <c r="D683" s="133"/>
      <c r="E683" s="134"/>
      <c r="F683" s="132"/>
      <c r="G683" s="135"/>
      <c r="H683" s="133"/>
      <c r="I683" s="134"/>
      <c r="J683" s="132"/>
      <c r="K683" s="135"/>
      <c r="L683" s="133"/>
      <c r="M683" s="132"/>
      <c r="N683" s="136"/>
      <c r="O683" s="137"/>
      <c r="P683" s="132"/>
      <c r="Q683" s="135"/>
      <c r="R683" s="133"/>
      <c r="S683" s="134"/>
      <c r="T683" s="132"/>
      <c r="U683" s="135"/>
      <c r="V683" s="133"/>
      <c r="W683" s="134"/>
      <c r="X683" s="132"/>
      <c r="Y683" s="135"/>
      <c r="Z683" s="138"/>
      <c r="AA683" s="2"/>
      <c r="AB683" s="162">
        <f t="shared" si="2028"/>
        <v>0</v>
      </c>
      <c r="AC683" s="165">
        <f t="shared" si="2058"/>
        <v>0</v>
      </c>
      <c r="BI683" s="131" t="s">
        <v>39</v>
      </c>
      <c r="BJ683" s="123" t="e">
        <f t="shared" si="2059"/>
        <v>#DIV/0!</v>
      </c>
      <c r="BK683" s="124" t="e">
        <f t="shared" si="2060"/>
        <v>#DIV/0!</v>
      </c>
      <c r="BL683" s="125" t="e">
        <f t="shared" si="2032"/>
        <v>#DIV/0!</v>
      </c>
      <c r="BM683" s="126" t="e">
        <f t="shared" si="2033"/>
        <v>#DIV/0!</v>
      </c>
      <c r="BN683" s="123" t="e">
        <f t="shared" si="2034"/>
        <v>#DIV/0!</v>
      </c>
      <c r="BO683" s="124" t="e">
        <f t="shared" si="2035"/>
        <v>#DIV/0!</v>
      </c>
      <c r="BP683" s="125" t="e">
        <f t="shared" si="2036"/>
        <v>#DIV/0!</v>
      </c>
      <c r="BQ683" s="126" t="e">
        <f t="shared" si="2037"/>
        <v>#DIV/0!</v>
      </c>
      <c r="BR683" s="123" t="e">
        <f t="shared" si="2038"/>
        <v>#DIV/0!</v>
      </c>
      <c r="BS683" s="124" t="e">
        <f t="shared" si="2039"/>
        <v>#DIV/0!</v>
      </c>
      <c r="BT683" s="125" t="e">
        <f t="shared" si="2040"/>
        <v>#DIV/0!</v>
      </c>
      <c r="BU683" s="123" t="e">
        <f t="shared" si="2041"/>
        <v>#DIV/0!</v>
      </c>
      <c r="BV683" s="127" t="e">
        <f t="shared" si="2042"/>
        <v>#DIV/0!</v>
      </c>
      <c r="BW683" s="128" t="e">
        <f t="shared" si="2043"/>
        <v>#DIV/0!</v>
      </c>
      <c r="BX683" s="123" t="e">
        <f t="shared" si="2044"/>
        <v>#DIV/0!</v>
      </c>
      <c r="BY683" s="124" t="e">
        <f t="shared" si="2045"/>
        <v>#DIV/0!</v>
      </c>
      <c r="BZ683" s="125" t="e">
        <f t="shared" si="2046"/>
        <v>#DIV/0!</v>
      </c>
      <c r="CA683" s="126" t="e">
        <f t="shared" si="2047"/>
        <v>#DIV/0!</v>
      </c>
      <c r="CB683" s="123" t="e">
        <f t="shared" si="2048"/>
        <v>#DIV/0!</v>
      </c>
      <c r="CC683" s="124" t="e">
        <f t="shared" si="2049"/>
        <v>#DIV/0!</v>
      </c>
      <c r="CD683" s="125" t="e">
        <f t="shared" si="2050"/>
        <v>#DIV/0!</v>
      </c>
      <c r="CE683" s="126" t="e">
        <f t="shared" si="2051"/>
        <v>#DIV/0!</v>
      </c>
      <c r="CF683" s="123" t="e">
        <f t="shared" si="2052"/>
        <v>#DIV/0!</v>
      </c>
      <c r="CG683" s="124" t="e">
        <f t="shared" si="2053"/>
        <v>#DIV/0!</v>
      </c>
      <c r="CH683" s="125" t="e">
        <f t="shared" si="2054"/>
        <v>#DIV/0!</v>
      </c>
      <c r="CI683" s="123" t="e">
        <f t="shared" si="2055"/>
        <v>#DIV/0!</v>
      </c>
      <c r="CJ683" s="129">
        <f t="shared" ref="CJ683" si="2110">AB683/AB684</f>
        <v>0</v>
      </c>
      <c r="CK683" s="130">
        <f t="shared" ref="CK683" si="2111">AC683/AC684</f>
        <v>0</v>
      </c>
    </row>
    <row r="684" spans="1:89" ht="14.4" thickTop="1" thickBot="1" x14ac:dyDescent="0.3">
      <c r="A684" s="251" t="s">
        <v>13</v>
      </c>
      <c r="B684" s="14">
        <f t="shared" ref="B684:AA684" si="2112">SUM(B661:B683)</f>
        <v>45159</v>
      </c>
      <c r="C684" s="1">
        <f t="shared" si="2112"/>
        <v>41095</v>
      </c>
      <c r="D684" s="14">
        <f t="shared" si="2112"/>
        <v>22328</v>
      </c>
      <c r="E684" s="1">
        <f t="shared" si="2112"/>
        <v>20181</v>
      </c>
      <c r="F684" s="14">
        <f t="shared" si="2112"/>
        <v>34723</v>
      </c>
      <c r="G684" s="1">
        <f t="shared" si="2112"/>
        <v>29929</v>
      </c>
      <c r="H684" s="14">
        <f t="shared" si="2112"/>
        <v>50391</v>
      </c>
      <c r="I684" s="1">
        <f t="shared" si="2112"/>
        <v>55143</v>
      </c>
      <c r="J684" s="14">
        <f t="shared" si="2112"/>
        <v>8907</v>
      </c>
      <c r="K684" s="1">
        <f t="shared" si="2112"/>
        <v>9356</v>
      </c>
      <c r="L684" s="14">
        <f t="shared" si="2112"/>
        <v>31844</v>
      </c>
      <c r="M684" s="1">
        <f t="shared" si="2112"/>
        <v>33255</v>
      </c>
      <c r="N684" s="14">
        <f t="shared" si="2112"/>
        <v>50949</v>
      </c>
      <c r="O684" s="1">
        <f t="shared" si="2112"/>
        <v>51514</v>
      </c>
      <c r="P684" s="14">
        <f t="shared" si="2112"/>
        <v>30238</v>
      </c>
      <c r="Q684" s="1">
        <f t="shared" si="2112"/>
        <v>31537</v>
      </c>
      <c r="R684" s="14">
        <f t="shared" si="2112"/>
        <v>36018</v>
      </c>
      <c r="S684" s="1">
        <f t="shared" si="2112"/>
        <v>39290</v>
      </c>
      <c r="T684" s="14">
        <f t="shared" si="2112"/>
        <v>11719</v>
      </c>
      <c r="U684" s="1">
        <f t="shared" si="2112"/>
        <v>12340</v>
      </c>
      <c r="V684" s="14">
        <f t="shared" si="2112"/>
        <v>35861</v>
      </c>
      <c r="W684" s="1">
        <f t="shared" si="2112"/>
        <v>42256</v>
      </c>
      <c r="X684" s="14">
        <f t="shared" si="2112"/>
        <v>30224</v>
      </c>
      <c r="Y684" s="1">
        <f t="shared" si="2112"/>
        <v>18925</v>
      </c>
      <c r="Z684" s="14">
        <f t="shared" si="2112"/>
        <v>61937</v>
      </c>
      <c r="AA684" s="1">
        <f t="shared" si="2112"/>
        <v>64200</v>
      </c>
      <c r="AB684" s="166">
        <f t="shared" ref="AB684" si="2113">SUM(AB660:AB683)</f>
        <v>450298</v>
      </c>
      <c r="AC684" s="167">
        <f>SUM(AC660:AC683)</f>
        <v>449021</v>
      </c>
      <c r="BI684" s="251" t="s">
        <v>13</v>
      </c>
      <c r="BJ684" s="147" t="e">
        <f>SUM(BJ660:BJ683)</f>
        <v>#DIV/0!</v>
      </c>
      <c r="BK684" s="148" t="e">
        <f t="shared" ref="BK684:CK684" si="2114">SUM(BK660:BK683)</f>
        <v>#DIV/0!</v>
      </c>
      <c r="BL684" s="147" t="e">
        <f t="shared" si="2114"/>
        <v>#DIV/0!</v>
      </c>
      <c r="BM684" s="148" t="e">
        <f t="shared" si="2114"/>
        <v>#DIV/0!</v>
      </c>
      <c r="BN684" s="147" t="e">
        <f t="shared" si="2114"/>
        <v>#DIV/0!</v>
      </c>
      <c r="BO684" s="148" t="e">
        <f t="shared" si="2114"/>
        <v>#DIV/0!</v>
      </c>
      <c r="BP684" s="147" t="e">
        <f t="shared" si="2114"/>
        <v>#DIV/0!</v>
      </c>
      <c r="BQ684" s="148" t="e">
        <f t="shared" si="2114"/>
        <v>#DIV/0!</v>
      </c>
      <c r="BR684" s="147" t="e">
        <f t="shared" si="2114"/>
        <v>#DIV/0!</v>
      </c>
      <c r="BS684" s="148" t="e">
        <f t="shared" si="2114"/>
        <v>#DIV/0!</v>
      </c>
      <c r="BT684" s="147" t="e">
        <f t="shared" si="2114"/>
        <v>#DIV/0!</v>
      </c>
      <c r="BU684" s="148" t="e">
        <f t="shared" si="2114"/>
        <v>#DIV/0!</v>
      </c>
      <c r="BV684" s="147" t="e">
        <f t="shared" si="2114"/>
        <v>#DIV/0!</v>
      </c>
      <c r="BW684" s="148" t="e">
        <f t="shared" si="2114"/>
        <v>#DIV/0!</v>
      </c>
      <c r="BX684" s="147" t="e">
        <f t="shared" si="2114"/>
        <v>#DIV/0!</v>
      </c>
      <c r="BY684" s="148" t="e">
        <f t="shared" si="2114"/>
        <v>#DIV/0!</v>
      </c>
      <c r="BZ684" s="147" t="e">
        <f t="shared" si="2114"/>
        <v>#DIV/0!</v>
      </c>
      <c r="CA684" s="148" t="e">
        <f t="shared" si="2114"/>
        <v>#DIV/0!</v>
      </c>
      <c r="CB684" s="147" t="e">
        <f t="shared" si="2114"/>
        <v>#DIV/0!</v>
      </c>
      <c r="CC684" s="148" t="e">
        <f t="shared" si="2114"/>
        <v>#DIV/0!</v>
      </c>
      <c r="CD684" s="147" t="e">
        <f t="shared" si="2114"/>
        <v>#DIV/0!</v>
      </c>
      <c r="CE684" s="148" t="e">
        <f t="shared" si="2114"/>
        <v>#DIV/0!</v>
      </c>
      <c r="CF684" s="147" t="e">
        <f t="shared" si="2114"/>
        <v>#DIV/0!</v>
      </c>
      <c r="CG684" s="148" t="e">
        <f t="shared" si="2114"/>
        <v>#DIV/0!</v>
      </c>
      <c r="CH684" s="147" t="e">
        <f t="shared" si="2114"/>
        <v>#DIV/0!</v>
      </c>
      <c r="CI684" s="148" t="e">
        <f t="shared" si="2114"/>
        <v>#DIV/0!</v>
      </c>
      <c r="CJ684" s="147">
        <f t="shared" si="2114"/>
        <v>1</v>
      </c>
      <c r="CK684" s="148">
        <f t="shared" si="2114"/>
        <v>1.0000000000000002</v>
      </c>
    </row>
    <row r="685" spans="1:89" ht="13.8" thickTop="1" x14ac:dyDescent="0.25">
      <c r="A685" s="178"/>
    </row>
    <row r="687" spans="1:89" x14ac:dyDescent="0.25">
      <c r="A687" s="305">
        <f>+A656+1</f>
        <v>45161</v>
      </c>
      <c r="B687" s="305"/>
      <c r="C687" s="305"/>
      <c r="D687" s="305"/>
      <c r="BI687" s="304">
        <f>+BI625+2</f>
        <v>45161</v>
      </c>
      <c r="BJ687" s="304"/>
      <c r="BK687" s="304"/>
      <c r="BL687" s="304"/>
    </row>
    <row r="688" spans="1:89" ht="13.8" thickBot="1" x14ac:dyDescent="0.3">
      <c r="AE688" t="s">
        <v>84</v>
      </c>
    </row>
    <row r="689" spans="1:89" ht="14.4" thickTop="1" thickBot="1" x14ac:dyDescent="0.3">
      <c r="A689" s="296" t="s">
        <v>0</v>
      </c>
      <c r="B689" s="298" t="s">
        <v>1</v>
      </c>
      <c r="C689" s="299"/>
      <c r="D689" s="298" t="s">
        <v>2</v>
      </c>
      <c r="E689" s="299"/>
      <c r="F689" s="298" t="s">
        <v>3</v>
      </c>
      <c r="G689" s="299"/>
      <c r="H689" s="298" t="s">
        <v>4</v>
      </c>
      <c r="I689" s="299"/>
      <c r="J689" s="298" t="s">
        <v>5</v>
      </c>
      <c r="K689" s="299"/>
      <c r="L689" s="298" t="s">
        <v>6</v>
      </c>
      <c r="M689" s="299"/>
      <c r="N689" s="298" t="s">
        <v>7</v>
      </c>
      <c r="O689" s="299"/>
      <c r="P689" s="298" t="s">
        <v>8</v>
      </c>
      <c r="Q689" s="299"/>
      <c r="R689" s="298" t="s">
        <v>9</v>
      </c>
      <c r="S689" s="299"/>
      <c r="T689" s="298" t="s">
        <v>10</v>
      </c>
      <c r="U689" s="299"/>
      <c r="V689" s="298" t="s">
        <v>11</v>
      </c>
      <c r="W689" s="299"/>
      <c r="X689" s="298" t="s">
        <v>12</v>
      </c>
      <c r="Y689" s="299"/>
      <c r="Z689" s="300" t="s">
        <v>40</v>
      </c>
      <c r="AA689" s="301"/>
      <c r="AB689" s="302" t="s">
        <v>41</v>
      </c>
      <c r="AC689" s="303"/>
      <c r="AE689" s="296" t="s">
        <v>0</v>
      </c>
      <c r="AF689" s="298" t="s">
        <v>1</v>
      </c>
      <c r="AG689" s="299"/>
      <c r="AH689" s="298" t="s">
        <v>2</v>
      </c>
      <c r="AI689" s="299"/>
      <c r="AJ689" s="298" t="s">
        <v>3</v>
      </c>
      <c r="AK689" s="299"/>
      <c r="AL689" s="298" t="s">
        <v>4</v>
      </c>
      <c r="AM689" s="299"/>
      <c r="AN689" s="298" t="s">
        <v>5</v>
      </c>
      <c r="AO689" s="299"/>
      <c r="AP689" s="298" t="s">
        <v>6</v>
      </c>
      <c r="AQ689" s="299"/>
      <c r="AR689" s="298" t="s">
        <v>7</v>
      </c>
      <c r="AS689" s="299"/>
      <c r="AT689" s="298" t="s">
        <v>8</v>
      </c>
      <c r="AU689" s="299"/>
      <c r="AV689" s="298" t="s">
        <v>9</v>
      </c>
      <c r="AW689" s="299"/>
      <c r="AX689" s="298" t="s">
        <v>10</v>
      </c>
      <c r="AY689" s="299"/>
      <c r="AZ689" s="298" t="s">
        <v>11</v>
      </c>
      <c r="BA689" s="299"/>
      <c r="BB689" s="298" t="s">
        <v>12</v>
      </c>
      <c r="BC689" s="299"/>
      <c r="BD689" s="300" t="s">
        <v>40</v>
      </c>
      <c r="BE689" s="301"/>
      <c r="BF689" s="302" t="s">
        <v>41</v>
      </c>
      <c r="BG689" s="303"/>
      <c r="BI689" s="296" t="s">
        <v>0</v>
      </c>
      <c r="BJ689" s="298" t="s">
        <v>1</v>
      </c>
      <c r="BK689" s="299"/>
      <c r="BL689" s="298" t="s">
        <v>2</v>
      </c>
      <c r="BM689" s="299"/>
      <c r="BN689" s="298" t="s">
        <v>3</v>
      </c>
      <c r="BO689" s="299"/>
      <c r="BP689" s="298" t="s">
        <v>4</v>
      </c>
      <c r="BQ689" s="299"/>
      <c r="BR689" s="298" t="s">
        <v>5</v>
      </c>
      <c r="BS689" s="299"/>
      <c r="BT689" s="298" t="s">
        <v>6</v>
      </c>
      <c r="BU689" s="299"/>
      <c r="BV689" s="298" t="s">
        <v>7</v>
      </c>
      <c r="BW689" s="299"/>
      <c r="BX689" s="298" t="s">
        <v>8</v>
      </c>
      <c r="BY689" s="299"/>
      <c r="BZ689" s="298" t="s">
        <v>9</v>
      </c>
      <c r="CA689" s="299"/>
      <c r="CB689" s="298" t="s">
        <v>10</v>
      </c>
      <c r="CC689" s="299"/>
      <c r="CD689" s="298" t="s">
        <v>11</v>
      </c>
      <c r="CE689" s="299"/>
      <c r="CF689" s="298" t="s">
        <v>12</v>
      </c>
      <c r="CG689" s="299"/>
      <c r="CH689" s="300" t="s">
        <v>40</v>
      </c>
      <c r="CI689" s="301"/>
      <c r="CJ689" s="298" t="s">
        <v>41</v>
      </c>
      <c r="CK689" s="299"/>
    </row>
    <row r="690" spans="1:89" ht="15" thickTop="1" thickBot="1" x14ac:dyDescent="0.35">
      <c r="A690" s="297"/>
      <c r="B690" s="111" t="s">
        <v>14</v>
      </c>
      <c r="C690" s="112" t="s">
        <v>15</v>
      </c>
      <c r="D690" s="113" t="s">
        <v>14</v>
      </c>
      <c r="E690" s="114" t="s">
        <v>15</v>
      </c>
      <c r="F690" s="111" t="s">
        <v>14</v>
      </c>
      <c r="G690" s="112" t="s">
        <v>15</v>
      </c>
      <c r="H690" s="113" t="s">
        <v>14</v>
      </c>
      <c r="I690" s="114" t="s">
        <v>15</v>
      </c>
      <c r="J690" s="111" t="s">
        <v>14</v>
      </c>
      <c r="K690" s="112" t="s">
        <v>15</v>
      </c>
      <c r="L690" s="113" t="s">
        <v>14</v>
      </c>
      <c r="M690" s="111" t="s">
        <v>15</v>
      </c>
      <c r="N690" s="115" t="s">
        <v>14</v>
      </c>
      <c r="O690" s="116" t="s">
        <v>15</v>
      </c>
      <c r="P690" s="111" t="s">
        <v>14</v>
      </c>
      <c r="Q690" s="112" t="s">
        <v>15</v>
      </c>
      <c r="R690" s="113" t="s">
        <v>14</v>
      </c>
      <c r="S690" s="114" t="s">
        <v>15</v>
      </c>
      <c r="T690" s="111" t="s">
        <v>14</v>
      </c>
      <c r="U690" s="112" t="s">
        <v>15</v>
      </c>
      <c r="V690" s="113" t="s">
        <v>14</v>
      </c>
      <c r="W690" s="114" t="s">
        <v>15</v>
      </c>
      <c r="X690" s="111" t="s">
        <v>14</v>
      </c>
      <c r="Y690" s="112" t="s">
        <v>15</v>
      </c>
      <c r="Z690" s="26" t="s">
        <v>14</v>
      </c>
      <c r="AA690" s="117" t="s">
        <v>15</v>
      </c>
      <c r="AB690" s="168" t="s">
        <v>14</v>
      </c>
      <c r="AC690" s="169" t="s">
        <v>15</v>
      </c>
      <c r="AE690" s="297"/>
      <c r="AF690" s="111" t="s">
        <v>14</v>
      </c>
      <c r="AG690" s="112" t="s">
        <v>15</v>
      </c>
      <c r="AH690" s="113" t="s">
        <v>14</v>
      </c>
      <c r="AI690" s="114" t="s">
        <v>15</v>
      </c>
      <c r="AJ690" s="111" t="s">
        <v>14</v>
      </c>
      <c r="AK690" s="112" t="s">
        <v>15</v>
      </c>
      <c r="AL690" s="113" t="s">
        <v>14</v>
      </c>
      <c r="AM690" s="114" t="s">
        <v>15</v>
      </c>
      <c r="AN690" s="111" t="s">
        <v>14</v>
      </c>
      <c r="AO690" s="112" t="s">
        <v>15</v>
      </c>
      <c r="AP690" s="113" t="s">
        <v>14</v>
      </c>
      <c r="AQ690" s="111" t="s">
        <v>15</v>
      </c>
      <c r="AR690" s="115" t="s">
        <v>14</v>
      </c>
      <c r="AS690" s="116" t="s">
        <v>15</v>
      </c>
      <c r="AT690" s="111" t="s">
        <v>14</v>
      </c>
      <c r="AU690" s="112" t="s">
        <v>15</v>
      </c>
      <c r="AV690" s="113" t="s">
        <v>14</v>
      </c>
      <c r="AW690" s="114" t="s">
        <v>15</v>
      </c>
      <c r="AX690" s="111" t="s">
        <v>14</v>
      </c>
      <c r="AY690" s="112" t="s">
        <v>15</v>
      </c>
      <c r="AZ690" s="113" t="s">
        <v>14</v>
      </c>
      <c r="BA690" s="114" t="s">
        <v>15</v>
      </c>
      <c r="BB690" s="111" t="s">
        <v>14</v>
      </c>
      <c r="BC690" s="112" t="s">
        <v>15</v>
      </c>
      <c r="BD690" s="26" t="s">
        <v>14</v>
      </c>
      <c r="BE690" s="117" t="s">
        <v>15</v>
      </c>
      <c r="BF690" s="168" t="s">
        <v>14</v>
      </c>
      <c r="BG690" s="169" t="s">
        <v>15</v>
      </c>
      <c r="BI690" s="297"/>
      <c r="BJ690" s="111" t="s">
        <v>14</v>
      </c>
      <c r="BK690" s="112" t="s">
        <v>15</v>
      </c>
      <c r="BL690" s="113" t="s">
        <v>14</v>
      </c>
      <c r="BM690" s="114" t="s">
        <v>15</v>
      </c>
      <c r="BN690" s="111" t="s">
        <v>14</v>
      </c>
      <c r="BO690" s="112" t="s">
        <v>15</v>
      </c>
      <c r="BP690" s="113" t="s">
        <v>14</v>
      </c>
      <c r="BQ690" s="114" t="s">
        <v>15</v>
      </c>
      <c r="BR690" s="111" t="s">
        <v>14</v>
      </c>
      <c r="BS690" s="112" t="s">
        <v>15</v>
      </c>
      <c r="BT690" s="113" t="s">
        <v>14</v>
      </c>
      <c r="BU690" s="111" t="s">
        <v>15</v>
      </c>
      <c r="BV690" s="115" t="s">
        <v>14</v>
      </c>
      <c r="BW690" s="116" t="s">
        <v>15</v>
      </c>
      <c r="BX690" s="111" t="s">
        <v>14</v>
      </c>
      <c r="BY690" s="112" t="s">
        <v>15</v>
      </c>
      <c r="BZ690" s="113" t="s">
        <v>14</v>
      </c>
      <c r="CA690" s="114" t="s">
        <v>15</v>
      </c>
      <c r="CB690" s="111" t="s">
        <v>14</v>
      </c>
      <c r="CC690" s="112" t="s">
        <v>15</v>
      </c>
      <c r="CD690" s="113" t="s">
        <v>14</v>
      </c>
      <c r="CE690" s="114" t="s">
        <v>15</v>
      </c>
      <c r="CF690" s="111" t="s">
        <v>14</v>
      </c>
      <c r="CG690" s="112" t="s">
        <v>15</v>
      </c>
      <c r="CH690" s="26" t="s">
        <v>14</v>
      </c>
      <c r="CI690" s="117" t="s">
        <v>15</v>
      </c>
      <c r="CJ690" s="115" t="s">
        <v>14</v>
      </c>
      <c r="CK690" s="116" t="s">
        <v>15</v>
      </c>
    </row>
    <row r="691" spans="1:89" ht="13.8" thickTop="1" x14ac:dyDescent="0.25">
      <c r="A691" s="119" t="s">
        <v>16</v>
      </c>
      <c r="B691" s="120"/>
      <c r="C691" s="177"/>
      <c r="D691" s="121"/>
      <c r="E691" s="172"/>
      <c r="F691" s="120"/>
      <c r="G691" s="122"/>
      <c r="H691" s="121"/>
      <c r="I691" s="172"/>
      <c r="J691" s="120"/>
      <c r="K691" s="122"/>
      <c r="L691" s="121"/>
      <c r="M691" s="120"/>
      <c r="N691" s="171"/>
      <c r="O691" s="173"/>
      <c r="P691" s="120"/>
      <c r="Q691" s="122"/>
      <c r="R691" s="121"/>
      <c r="S691" s="172"/>
      <c r="T691" s="120"/>
      <c r="U691" s="122"/>
      <c r="V691" s="121"/>
      <c r="W691" s="172"/>
      <c r="X691" s="120"/>
      <c r="Y691" s="122"/>
      <c r="Z691" s="21"/>
      <c r="AA691" s="176"/>
      <c r="AB691" s="162">
        <f t="shared" ref="AB691:AB714" si="2115">B691+D691+F691+H691+J691+L691+N691+P691+R691+T691+V691+X691+Z691</f>
        <v>0</v>
      </c>
      <c r="AC691" s="163">
        <f>C691+E691+G691+I691+K691+M691+O691+Q691+S691+U691+W691+Y691+AA691</f>
        <v>0</v>
      </c>
      <c r="AD691" s="218"/>
      <c r="AE691" s="254" t="str">
        <f>$AE$9</f>
        <v>07:00 - 07:59</v>
      </c>
      <c r="AF691" s="120">
        <f t="shared" ref="AF691:AO693" si="2116">SUMIF($A$9:$A$32,$AE691,B$691:B$714)</f>
        <v>5450</v>
      </c>
      <c r="AG691" s="177">
        <f t="shared" si="2116"/>
        <v>1976</v>
      </c>
      <c r="AH691" s="121">
        <f t="shared" si="2116"/>
        <v>2195</v>
      </c>
      <c r="AI691" s="172">
        <f t="shared" si="2116"/>
        <v>1615</v>
      </c>
      <c r="AJ691" s="120">
        <f t="shared" si="2116"/>
        <v>3802</v>
      </c>
      <c r="AK691" s="122">
        <f t="shared" si="2116"/>
        <v>1756</v>
      </c>
      <c r="AL691" s="121">
        <f t="shared" si="2116"/>
        <v>4254</v>
      </c>
      <c r="AM691" s="172">
        <f t="shared" si="2116"/>
        <v>2898</v>
      </c>
      <c r="AN691" s="120">
        <f t="shared" si="2116"/>
        <v>378</v>
      </c>
      <c r="AO691" s="122">
        <f t="shared" si="2116"/>
        <v>1256</v>
      </c>
      <c r="AP691" s="121">
        <f t="shared" ref="AP691:AY693" si="2117">SUMIF($A$9:$A$32,$AE691,L$691:L$714)</f>
        <v>1290</v>
      </c>
      <c r="AQ691" s="120">
        <f t="shared" si="2117"/>
        <v>4532</v>
      </c>
      <c r="AR691" s="171">
        <f t="shared" si="2117"/>
        <v>3173</v>
      </c>
      <c r="AS691" s="173">
        <f t="shared" si="2117"/>
        <v>4852</v>
      </c>
      <c r="AT691" s="120">
        <f t="shared" si="2117"/>
        <v>2857</v>
      </c>
      <c r="AU691" s="122">
        <f t="shared" si="2117"/>
        <v>2629</v>
      </c>
      <c r="AV691" s="121">
        <f t="shared" si="2117"/>
        <v>3694</v>
      </c>
      <c r="AW691" s="172">
        <f t="shared" si="2117"/>
        <v>2349</v>
      </c>
      <c r="AX691" s="120">
        <f t="shared" si="2117"/>
        <v>493</v>
      </c>
      <c r="AY691" s="122">
        <f t="shared" si="2117"/>
        <v>2142</v>
      </c>
      <c r="AZ691" s="121">
        <f t="shared" ref="AZ691:BE693" si="2118">SUMIF($A$9:$A$32,$AE691,V$691:V$714)</f>
        <v>1441</v>
      </c>
      <c r="BA691" s="172">
        <f t="shared" si="2118"/>
        <v>4521</v>
      </c>
      <c r="BB691" s="120">
        <f t="shared" si="2118"/>
        <v>1808</v>
      </c>
      <c r="BC691" s="122">
        <f t="shared" si="2118"/>
        <v>2326</v>
      </c>
      <c r="BD691" s="21">
        <f t="shared" si="2118"/>
        <v>6274</v>
      </c>
      <c r="BE691" s="176">
        <f t="shared" si="2118"/>
        <v>3559</v>
      </c>
      <c r="BF691" s="162">
        <f>AF691+AH691+AJ691+AL691+AN691+AP691+AR691+AT691+AV691+AX691+AZ691+BB691+BD691</f>
        <v>37109</v>
      </c>
      <c r="BG691" s="163">
        <f>AG691+AI691+AK691+AM691+AO691+AQ691+AS691+AU691+AW691+AY691+BA691+BC691+BE691</f>
        <v>36411</v>
      </c>
      <c r="BH691" s="218"/>
      <c r="BI691" s="119" t="s">
        <v>16</v>
      </c>
      <c r="BJ691" s="290" t="e">
        <f>B691/$AB691</f>
        <v>#DIV/0!</v>
      </c>
      <c r="BK691" s="124" t="e">
        <f>C691/$AC691</f>
        <v>#DIV/0!</v>
      </c>
      <c r="BL691" s="125" t="e">
        <f t="shared" ref="BL691" si="2119">D691/$AB691</f>
        <v>#DIV/0!</v>
      </c>
      <c r="BM691" s="126" t="e">
        <f t="shared" ref="BM691" si="2120">E691/$AC691</f>
        <v>#DIV/0!</v>
      </c>
      <c r="BN691" s="123" t="e">
        <f t="shared" ref="BN691" si="2121">F691/$AB691</f>
        <v>#DIV/0!</v>
      </c>
      <c r="BO691" s="124" t="e">
        <f t="shared" ref="BO691" si="2122">G691/$AC691</f>
        <v>#DIV/0!</v>
      </c>
      <c r="BP691" s="125" t="e">
        <f t="shared" ref="BP691" si="2123">H691/$AB691</f>
        <v>#DIV/0!</v>
      </c>
      <c r="BQ691" s="126" t="e">
        <f t="shared" ref="BQ691" si="2124">I691/$AC691</f>
        <v>#DIV/0!</v>
      </c>
      <c r="BR691" s="123" t="e">
        <f t="shared" ref="BR691" si="2125">J691/$AB691</f>
        <v>#DIV/0!</v>
      </c>
      <c r="BS691" s="124" t="e">
        <f t="shared" ref="BS691" si="2126">K691/$AC691</f>
        <v>#DIV/0!</v>
      </c>
      <c r="BT691" s="125" t="e">
        <f t="shared" ref="BT691" si="2127">L691/$AB691</f>
        <v>#DIV/0!</v>
      </c>
      <c r="BU691" s="123" t="e">
        <f t="shared" ref="BU691" si="2128">M691/$AC691</f>
        <v>#DIV/0!</v>
      </c>
      <c r="BV691" s="127" t="e">
        <f t="shared" ref="BV691" si="2129">N691/$AB691</f>
        <v>#DIV/0!</v>
      </c>
      <c r="BW691" s="128" t="e">
        <f t="shared" ref="BW691" si="2130">O691/$AC691</f>
        <v>#DIV/0!</v>
      </c>
      <c r="BX691" s="123" t="e">
        <f t="shared" ref="BX691" si="2131">P691/$AB691</f>
        <v>#DIV/0!</v>
      </c>
      <c r="BY691" s="124" t="e">
        <f t="shared" ref="BY691" si="2132">Q691/$AC691</f>
        <v>#DIV/0!</v>
      </c>
      <c r="BZ691" s="125" t="e">
        <f t="shared" ref="BZ691" si="2133">R691/$AB691</f>
        <v>#DIV/0!</v>
      </c>
      <c r="CA691" s="126" t="e">
        <f t="shared" ref="CA691" si="2134">S691/$AC691</f>
        <v>#DIV/0!</v>
      </c>
      <c r="CB691" s="123" t="e">
        <f t="shared" ref="CB691" si="2135">T691/$AB691</f>
        <v>#DIV/0!</v>
      </c>
      <c r="CC691" s="124" t="e">
        <f t="shared" ref="CC691" si="2136">U691/$AC691</f>
        <v>#DIV/0!</v>
      </c>
      <c r="CD691" s="125" t="e">
        <f t="shared" ref="CD691" si="2137">V691/$AB691</f>
        <v>#DIV/0!</v>
      </c>
      <c r="CE691" s="126" t="e">
        <f t="shared" ref="CE691" si="2138">W691/$AC691</f>
        <v>#DIV/0!</v>
      </c>
      <c r="CF691" s="123" t="e">
        <f t="shared" ref="CF691" si="2139">X691/$AB691</f>
        <v>#DIV/0!</v>
      </c>
      <c r="CG691" s="124" t="e">
        <f t="shared" ref="CG691" si="2140">Y691/$AC691</f>
        <v>#DIV/0!</v>
      </c>
      <c r="CH691" s="123" t="e">
        <f t="shared" ref="CH691" si="2141">Z691/$AB691</f>
        <v>#DIV/0!</v>
      </c>
      <c r="CI691" s="124" t="e">
        <f t="shared" ref="CI691" si="2142">AA691/$AC691</f>
        <v>#DIV/0!</v>
      </c>
      <c r="CJ691" s="129">
        <f t="shared" ref="CJ691" si="2143">AB691/AB715</f>
        <v>0</v>
      </c>
      <c r="CK691" s="130">
        <f t="shared" ref="CK691" si="2144">AC691/AC715</f>
        <v>0</v>
      </c>
    </row>
    <row r="692" spans="1:89" x14ac:dyDescent="0.25">
      <c r="A692" s="131" t="s">
        <v>17</v>
      </c>
      <c r="B692" s="180">
        <v>572</v>
      </c>
      <c r="C692" s="181">
        <v>0</v>
      </c>
      <c r="D692" s="182">
        <v>368</v>
      </c>
      <c r="E692" s="183">
        <v>4</v>
      </c>
      <c r="F692" s="180">
        <v>762</v>
      </c>
      <c r="G692" s="184">
        <v>10</v>
      </c>
      <c r="H692" s="182">
        <v>582</v>
      </c>
      <c r="I692" s="183">
        <v>23</v>
      </c>
      <c r="J692" s="180">
        <v>9</v>
      </c>
      <c r="K692" s="184">
        <v>33</v>
      </c>
      <c r="L692" s="182">
        <v>42</v>
      </c>
      <c r="M692" s="180">
        <v>102</v>
      </c>
      <c r="N692" s="185">
        <v>229</v>
      </c>
      <c r="O692" s="186">
        <v>197</v>
      </c>
      <c r="P692" s="180">
        <v>104</v>
      </c>
      <c r="Q692" s="184">
        <v>92</v>
      </c>
      <c r="R692" s="182">
        <v>53</v>
      </c>
      <c r="S692" s="183">
        <v>125</v>
      </c>
      <c r="T692" s="180">
        <v>2</v>
      </c>
      <c r="U692" s="184">
        <v>17</v>
      </c>
      <c r="V692" s="182">
        <v>22</v>
      </c>
      <c r="W692" s="183">
        <v>0</v>
      </c>
      <c r="X692" s="180">
        <v>1</v>
      </c>
      <c r="Y692" s="184">
        <v>0</v>
      </c>
      <c r="Z692" s="182">
        <v>0</v>
      </c>
      <c r="AA692" s="180">
        <v>0</v>
      </c>
      <c r="AB692" s="162">
        <f t="shared" si="2115"/>
        <v>2746</v>
      </c>
      <c r="AC692" s="165">
        <f t="shared" ref="AC692:AC714" si="2145">SUM(C692,E692,G692,I692,K692,M692,O692,Q692,S692,U692,W692,Y692,AA692)</f>
        <v>603</v>
      </c>
      <c r="AD692" s="218"/>
      <c r="AE692" s="256" t="str">
        <f>$AE$10</f>
        <v>08:00 - 08:59</v>
      </c>
      <c r="AF692" s="120">
        <f t="shared" si="2116"/>
        <v>4052</v>
      </c>
      <c r="AG692" s="181">
        <f t="shared" si="2116"/>
        <v>1241</v>
      </c>
      <c r="AH692" s="182">
        <f t="shared" si="2116"/>
        <v>1710</v>
      </c>
      <c r="AI692" s="183">
        <f t="shared" si="2116"/>
        <v>1342</v>
      </c>
      <c r="AJ692" s="180">
        <f t="shared" si="2116"/>
        <v>2654</v>
      </c>
      <c r="AK692" s="184">
        <f t="shared" si="2116"/>
        <v>1363</v>
      </c>
      <c r="AL692" s="182">
        <f t="shared" si="2116"/>
        <v>4021</v>
      </c>
      <c r="AM692" s="183">
        <f t="shared" si="2116"/>
        <v>2448</v>
      </c>
      <c r="AN692" s="180">
        <f t="shared" si="2116"/>
        <v>296</v>
      </c>
      <c r="AO692" s="184">
        <f t="shared" si="2116"/>
        <v>1045</v>
      </c>
      <c r="AP692" s="182">
        <f t="shared" si="2117"/>
        <v>1112</v>
      </c>
      <c r="AQ692" s="180">
        <f t="shared" si="2117"/>
        <v>4230</v>
      </c>
      <c r="AR692" s="185">
        <f t="shared" si="2117"/>
        <v>2932</v>
      </c>
      <c r="AS692" s="186">
        <f t="shared" si="2117"/>
        <v>4704</v>
      </c>
      <c r="AT692" s="180">
        <f t="shared" si="2117"/>
        <v>2256</v>
      </c>
      <c r="AU692" s="184">
        <f t="shared" si="2117"/>
        <v>2527</v>
      </c>
      <c r="AV692" s="182">
        <f t="shared" si="2117"/>
        <v>3136</v>
      </c>
      <c r="AW692" s="183">
        <f t="shared" si="2117"/>
        <v>2086</v>
      </c>
      <c r="AX692" s="180">
        <f t="shared" si="2117"/>
        <v>359</v>
      </c>
      <c r="AY692" s="184">
        <f t="shared" si="2117"/>
        <v>1818</v>
      </c>
      <c r="AZ692" s="182">
        <f t="shared" si="2118"/>
        <v>1128</v>
      </c>
      <c r="BA692" s="183">
        <f t="shared" si="2118"/>
        <v>3767</v>
      </c>
      <c r="BB692" s="180">
        <f t="shared" si="2118"/>
        <v>1835</v>
      </c>
      <c r="BC692" s="184">
        <f t="shared" si="2118"/>
        <v>2145</v>
      </c>
      <c r="BD692" s="182">
        <f t="shared" si="2118"/>
        <v>4853</v>
      </c>
      <c r="BE692" s="180">
        <f t="shared" si="2118"/>
        <v>3106</v>
      </c>
      <c r="BF692" s="164">
        <f>SUM(AF692,AH692,AJ692,AL692,AN692,AP692,AR692,AT692,AV692,AX692,AZ692,BB692,BD692)</f>
        <v>30344</v>
      </c>
      <c r="BG692" s="165">
        <f>SUM(AG692,AI692,AK692,AM692,AO692,AQ692,AS692,AU692,AW692,AY692,BA692,BC692,BE692)</f>
        <v>31822</v>
      </c>
      <c r="BH692" s="218"/>
      <c r="BI692" s="131" t="s">
        <v>17</v>
      </c>
      <c r="BJ692" s="123">
        <f t="shared" ref="BJ692:BJ714" si="2146">B692/$AB692</f>
        <v>0.20830298616168974</v>
      </c>
      <c r="BK692" s="124">
        <f t="shared" ref="BK692:BK714" si="2147">C692/$AC692</f>
        <v>0</v>
      </c>
      <c r="BL692" s="125">
        <f t="shared" ref="BL692:BL714" si="2148">D692/$AB692</f>
        <v>0.13401310997815002</v>
      </c>
      <c r="BM692" s="126">
        <f t="shared" ref="BM692:BM714" si="2149">E692/$AC692</f>
        <v>6.6334991708126038E-3</v>
      </c>
      <c r="BN692" s="123">
        <f t="shared" ref="BN692:BN714" si="2150">F692/$AB692</f>
        <v>0.27749453750910413</v>
      </c>
      <c r="BO692" s="124">
        <f t="shared" ref="BO692:BO714" si="2151">G692/$AC692</f>
        <v>1.658374792703151E-2</v>
      </c>
      <c r="BP692" s="125">
        <f t="shared" ref="BP692:BP714" si="2152">H692/$AB692</f>
        <v>0.21194464675892208</v>
      </c>
      <c r="BQ692" s="126">
        <f t="shared" ref="BQ692:BQ714" si="2153">I692/$AC692</f>
        <v>3.8142620232172471E-2</v>
      </c>
      <c r="BR692" s="123">
        <f t="shared" ref="BR692:BR714" si="2154">J692/$AB692</f>
        <v>3.2774945375091042E-3</v>
      </c>
      <c r="BS692" s="124">
        <f t="shared" ref="BS692:BS714" si="2155">K692/$AC692</f>
        <v>5.4726368159203981E-2</v>
      </c>
      <c r="BT692" s="125">
        <f t="shared" ref="BT692:BT714" si="2156">L692/$AB692</f>
        <v>1.529497450837582E-2</v>
      </c>
      <c r="BU692" s="123">
        <f t="shared" ref="BU692:BU714" si="2157">M692/$AC692</f>
        <v>0.1691542288557214</v>
      </c>
      <c r="BV692" s="127">
        <f t="shared" ref="BV692:BV714" si="2158">N692/$AB692</f>
        <v>8.3394027676620533E-2</v>
      </c>
      <c r="BW692" s="128">
        <f t="shared" ref="BW692:BW714" si="2159">O692/$AC692</f>
        <v>0.32669983416252074</v>
      </c>
      <c r="BX692" s="123">
        <f t="shared" ref="BX692:BX714" si="2160">P692/$AB692</f>
        <v>3.7873270211216316E-2</v>
      </c>
      <c r="BY692" s="124">
        <f t="shared" ref="BY692:BY714" si="2161">Q692/$AC692</f>
        <v>0.15257048092868988</v>
      </c>
      <c r="BZ692" s="125">
        <f t="shared" ref="BZ692:BZ714" si="2162">R692/$AB692</f>
        <v>1.930080116533139E-2</v>
      </c>
      <c r="CA692" s="126">
        <f t="shared" ref="CA692:CA714" si="2163">S692/$AC692</f>
        <v>0.20729684908789386</v>
      </c>
      <c r="CB692" s="123">
        <f t="shared" ref="CB692:CB714" si="2164">T692/$AB692</f>
        <v>7.2833211944646763E-4</v>
      </c>
      <c r="CC692" s="124">
        <f t="shared" ref="CC692:CC714" si="2165">U692/$AC692</f>
        <v>2.8192371475953566E-2</v>
      </c>
      <c r="CD692" s="125">
        <f t="shared" ref="CD692:CD714" si="2166">V692/$AB692</f>
        <v>8.0116533139111441E-3</v>
      </c>
      <c r="CE692" s="126">
        <f t="shared" ref="CE692:CE714" si="2167">W692/$AC692</f>
        <v>0</v>
      </c>
      <c r="CF692" s="123">
        <f t="shared" ref="CF692:CF714" si="2168">X692/$AB692</f>
        <v>3.6416605972323381E-4</v>
      </c>
      <c r="CG692" s="124">
        <f t="shared" ref="CG692:CG714" si="2169">Y692/$AC692</f>
        <v>0</v>
      </c>
      <c r="CH692" s="125">
        <f t="shared" ref="CH692:CH714" si="2170">Z692/$AB692</f>
        <v>0</v>
      </c>
      <c r="CI692" s="123">
        <f t="shared" ref="CI692:CI714" si="2171">AA692/$AC692</f>
        <v>0</v>
      </c>
      <c r="CJ692" s="129">
        <f t="shared" ref="CJ692" si="2172">AB692/AB715</f>
        <v>6.304397236717948E-3</v>
      </c>
      <c r="CK692" s="130">
        <f t="shared" ref="CK692" si="2173">AC692/AC715</f>
        <v>1.3881407201756931E-3</v>
      </c>
    </row>
    <row r="693" spans="1:89" ht="13.8" thickBot="1" x14ac:dyDescent="0.3">
      <c r="A693" s="139" t="s">
        <v>18</v>
      </c>
      <c r="B693" s="187">
        <v>2513</v>
      </c>
      <c r="C693" s="188">
        <v>535</v>
      </c>
      <c r="D693" s="189">
        <v>1370</v>
      </c>
      <c r="E693" s="190">
        <v>415</v>
      </c>
      <c r="F693" s="187">
        <v>2370</v>
      </c>
      <c r="G693" s="191">
        <v>580</v>
      </c>
      <c r="H693" s="189">
        <v>2628</v>
      </c>
      <c r="I693" s="190">
        <v>1003</v>
      </c>
      <c r="J693" s="187">
        <v>143</v>
      </c>
      <c r="K693" s="191">
        <v>398</v>
      </c>
      <c r="L693" s="189">
        <v>625</v>
      </c>
      <c r="M693" s="187">
        <v>1464</v>
      </c>
      <c r="N693" s="192">
        <v>1853</v>
      </c>
      <c r="O693" s="193">
        <v>2015</v>
      </c>
      <c r="P693" s="187">
        <v>1099</v>
      </c>
      <c r="Q693" s="191">
        <v>1104</v>
      </c>
      <c r="R693" s="189">
        <v>1565</v>
      </c>
      <c r="S693" s="190">
        <v>1221</v>
      </c>
      <c r="T693" s="187">
        <v>190</v>
      </c>
      <c r="U693" s="191">
        <v>702</v>
      </c>
      <c r="V693" s="189">
        <v>885</v>
      </c>
      <c r="W693" s="190">
        <v>1753</v>
      </c>
      <c r="X693" s="187">
        <v>1017</v>
      </c>
      <c r="Y693" s="191">
        <v>948</v>
      </c>
      <c r="Z693" s="189">
        <v>2620</v>
      </c>
      <c r="AA693" s="187">
        <v>1868</v>
      </c>
      <c r="AB693" s="162">
        <f t="shared" si="2115"/>
        <v>18878</v>
      </c>
      <c r="AC693" s="165">
        <f t="shared" si="2145"/>
        <v>14006</v>
      </c>
      <c r="AD693" s="218"/>
      <c r="AE693" s="254">
        <f>$AE$11</f>
        <v>0</v>
      </c>
      <c r="AF693" s="120">
        <f t="shared" si="2116"/>
        <v>0</v>
      </c>
      <c r="AG693" s="188">
        <f t="shared" si="2116"/>
        <v>0</v>
      </c>
      <c r="AH693" s="189">
        <f t="shared" si="2116"/>
        <v>0</v>
      </c>
      <c r="AI693" s="190">
        <f t="shared" si="2116"/>
        <v>0</v>
      </c>
      <c r="AJ693" s="187">
        <f t="shared" si="2116"/>
        <v>0</v>
      </c>
      <c r="AK693" s="191">
        <f t="shared" si="2116"/>
        <v>0</v>
      </c>
      <c r="AL693" s="189">
        <f t="shared" si="2116"/>
        <v>0</v>
      </c>
      <c r="AM693" s="190">
        <f t="shared" si="2116"/>
        <v>0</v>
      </c>
      <c r="AN693" s="187">
        <f t="shared" si="2116"/>
        <v>0</v>
      </c>
      <c r="AO693" s="191">
        <f t="shared" si="2116"/>
        <v>0</v>
      </c>
      <c r="AP693" s="189">
        <f t="shared" si="2117"/>
        <v>0</v>
      </c>
      <c r="AQ693" s="187">
        <f t="shared" si="2117"/>
        <v>0</v>
      </c>
      <c r="AR693" s="192">
        <f t="shared" si="2117"/>
        <v>0</v>
      </c>
      <c r="AS693" s="193">
        <f t="shared" si="2117"/>
        <v>0</v>
      </c>
      <c r="AT693" s="187">
        <f t="shared" si="2117"/>
        <v>0</v>
      </c>
      <c r="AU693" s="191">
        <f t="shared" si="2117"/>
        <v>0</v>
      </c>
      <c r="AV693" s="189">
        <f t="shared" si="2117"/>
        <v>0</v>
      </c>
      <c r="AW693" s="190">
        <f t="shared" si="2117"/>
        <v>0</v>
      </c>
      <c r="AX693" s="187">
        <f t="shared" si="2117"/>
        <v>0</v>
      </c>
      <c r="AY693" s="191">
        <f t="shared" si="2117"/>
        <v>0</v>
      </c>
      <c r="AZ693" s="189">
        <f t="shared" si="2118"/>
        <v>0</v>
      </c>
      <c r="BA693" s="190">
        <f t="shared" si="2118"/>
        <v>0</v>
      </c>
      <c r="BB693" s="187">
        <f t="shared" si="2118"/>
        <v>0</v>
      </c>
      <c r="BC693" s="191">
        <f t="shared" si="2118"/>
        <v>0</v>
      </c>
      <c r="BD693" s="189">
        <f t="shared" si="2118"/>
        <v>0</v>
      </c>
      <c r="BE693" s="187">
        <f t="shared" si="2118"/>
        <v>0</v>
      </c>
      <c r="BF693" s="164">
        <f>SUM(AF693,AH693,AJ693,AL693,AN693,AP693,AR693,AT693,AV693,AX693,AZ693,BB693,BD693)</f>
        <v>0</v>
      </c>
      <c r="BG693" s="165">
        <f>SUM(AG693,AI693,AK693,AM693,AO693,AQ693,AS693,AU693,AW693,AY693,BA693,BC693,BE693)</f>
        <v>0</v>
      </c>
      <c r="BH693" s="218"/>
      <c r="BI693" s="139" t="s">
        <v>18</v>
      </c>
      <c r="BJ693" s="123">
        <f t="shared" si="2146"/>
        <v>0.13311791503337217</v>
      </c>
      <c r="BK693" s="124">
        <f t="shared" si="2147"/>
        <v>3.8197915179208911E-2</v>
      </c>
      <c r="BL693" s="125">
        <f t="shared" si="2148"/>
        <v>7.2571246954126492E-2</v>
      </c>
      <c r="BM693" s="126">
        <f t="shared" si="2149"/>
        <v>2.96301585034985E-2</v>
      </c>
      <c r="BN693" s="123">
        <f t="shared" si="2150"/>
        <v>0.12554296005932833</v>
      </c>
      <c r="BO693" s="124">
        <f t="shared" si="2151"/>
        <v>4.1410823932600316E-2</v>
      </c>
      <c r="BP693" s="125">
        <f t="shared" si="2152"/>
        <v>0.13920966204047039</v>
      </c>
      <c r="BQ693" s="126">
        <f t="shared" si="2153"/>
        <v>7.1612166214479508E-2</v>
      </c>
      <c r="BR693" s="123">
        <f t="shared" si="2154"/>
        <v>7.5749549740438604E-3</v>
      </c>
      <c r="BS693" s="124">
        <f t="shared" si="2155"/>
        <v>2.8416392974439524E-2</v>
      </c>
      <c r="BT693" s="125">
        <f t="shared" si="2156"/>
        <v>3.3107320690751139E-2</v>
      </c>
      <c r="BU693" s="123">
        <f t="shared" si="2157"/>
        <v>0.104526631443667</v>
      </c>
      <c r="BV693" s="127">
        <f t="shared" si="2158"/>
        <v>9.8156584383938983E-2</v>
      </c>
      <c r="BW693" s="128">
        <f t="shared" si="2159"/>
        <v>0.14386691417963729</v>
      </c>
      <c r="BX693" s="123">
        <f t="shared" si="2160"/>
        <v>5.82159127026168E-2</v>
      </c>
      <c r="BY693" s="124">
        <f t="shared" si="2161"/>
        <v>7.8823361416535773E-2</v>
      </c>
      <c r="BZ693" s="125">
        <f t="shared" si="2162"/>
        <v>8.2900731009640849E-2</v>
      </c>
      <c r="CA693" s="126">
        <f t="shared" si="2163"/>
        <v>8.7176924175353415E-2</v>
      </c>
      <c r="CB693" s="123">
        <f t="shared" si="2164"/>
        <v>1.0064625489988346E-2</v>
      </c>
      <c r="CC693" s="124">
        <f t="shared" si="2165"/>
        <v>5.0121376552905897E-2</v>
      </c>
      <c r="CD693" s="125">
        <f t="shared" si="2166"/>
        <v>4.6879966098103611E-2</v>
      </c>
      <c r="CE693" s="126">
        <f t="shared" si="2167"/>
        <v>0.12516064543766958</v>
      </c>
      <c r="CF693" s="123">
        <f t="shared" si="2168"/>
        <v>5.3872232227990251E-2</v>
      </c>
      <c r="CG693" s="124">
        <f t="shared" si="2169"/>
        <v>6.768527773811224E-2</v>
      </c>
      <c r="CH693" s="125">
        <f t="shared" si="2170"/>
        <v>0.13878588833562877</v>
      </c>
      <c r="CI693" s="123">
        <f t="shared" si="2171"/>
        <v>0.13337141225189206</v>
      </c>
      <c r="CJ693" s="129">
        <f t="shared" ref="CJ693" si="2174">AB693/AB715</f>
        <v>4.3341009116810422E-2</v>
      </c>
      <c r="CK693" s="130">
        <f t="shared" ref="CK693" si="2175">AC693/AC715</f>
        <v>3.224261845237273E-2</v>
      </c>
    </row>
    <row r="694" spans="1:89" ht="14.4" thickTop="1" thickBot="1" x14ac:dyDescent="0.3">
      <c r="A694" s="131" t="s">
        <v>19</v>
      </c>
      <c r="B694" s="180">
        <v>4855</v>
      </c>
      <c r="C694" s="181">
        <v>1725</v>
      </c>
      <c r="D694" s="182">
        <v>2008</v>
      </c>
      <c r="E694" s="183">
        <v>1124</v>
      </c>
      <c r="F694" s="180">
        <v>3662</v>
      </c>
      <c r="G694" s="184">
        <v>1649</v>
      </c>
      <c r="H694" s="182">
        <v>4155</v>
      </c>
      <c r="I694" s="183">
        <v>2294</v>
      </c>
      <c r="J694" s="180">
        <v>298</v>
      </c>
      <c r="K694" s="184">
        <v>898</v>
      </c>
      <c r="L694" s="182">
        <v>1287</v>
      </c>
      <c r="M694" s="180">
        <v>3056</v>
      </c>
      <c r="N694" s="185">
        <v>3167</v>
      </c>
      <c r="O694" s="186">
        <v>3931</v>
      </c>
      <c r="P694" s="180">
        <v>2357</v>
      </c>
      <c r="Q694" s="184">
        <v>2244</v>
      </c>
      <c r="R694" s="182">
        <v>2962</v>
      </c>
      <c r="S694" s="183">
        <v>2192</v>
      </c>
      <c r="T694" s="180">
        <v>442</v>
      </c>
      <c r="U694" s="184">
        <v>1467</v>
      </c>
      <c r="V694" s="182">
        <v>1679</v>
      </c>
      <c r="W694" s="183">
        <v>3423</v>
      </c>
      <c r="X694" s="180">
        <v>2034</v>
      </c>
      <c r="Y694" s="184">
        <v>1752</v>
      </c>
      <c r="Z694" s="182">
        <v>4377</v>
      </c>
      <c r="AA694" s="180">
        <v>3401</v>
      </c>
      <c r="AB694" s="162">
        <f t="shared" si="2115"/>
        <v>33283</v>
      </c>
      <c r="AC694" s="165">
        <f t="shared" si="2145"/>
        <v>29156</v>
      </c>
      <c r="AD694" s="218"/>
      <c r="AE694" s="251" t="s">
        <v>13</v>
      </c>
      <c r="AF694" s="14">
        <f t="shared" ref="AF694:BG694" si="2176">SUM(AF691:AF693)</f>
        <v>9502</v>
      </c>
      <c r="AG694" s="1">
        <f t="shared" si="2176"/>
        <v>3217</v>
      </c>
      <c r="AH694" s="14">
        <f t="shared" si="2176"/>
        <v>3905</v>
      </c>
      <c r="AI694" s="1">
        <f t="shared" si="2176"/>
        <v>2957</v>
      </c>
      <c r="AJ694" s="14">
        <f t="shared" si="2176"/>
        <v>6456</v>
      </c>
      <c r="AK694" s="1">
        <f t="shared" si="2176"/>
        <v>3119</v>
      </c>
      <c r="AL694" s="14">
        <f t="shared" si="2176"/>
        <v>8275</v>
      </c>
      <c r="AM694" s="1">
        <f t="shared" si="2176"/>
        <v>5346</v>
      </c>
      <c r="AN694" s="14">
        <f t="shared" si="2176"/>
        <v>674</v>
      </c>
      <c r="AO694" s="1">
        <f t="shared" si="2176"/>
        <v>2301</v>
      </c>
      <c r="AP694" s="14">
        <f t="shared" si="2176"/>
        <v>2402</v>
      </c>
      <c r="AQ694" s="1">
        <f t="shared" si="2176"/>
        <v>8762</v>
      </c>
      <c r="AR694" s="14">
        <f t="shared" si="2176"/>
        <v>6105</v>
      </c>
      <c r="AS694" s="1">
        <f t="shared" si="2176"/>
        <v>9556</v>
      </c>
      <c r="AT694" s="14">
        <f t="shared" si="2176"/>
        <v>5113</v>
      </c>
      <c r="AU694" s="1">
        <f t="shared" si="2176"/>
        <v>5156</v>
      </c>
      <c r="AV694" s="14">
        <f t="shared" si="2176"/>
        <v>6830</v>
      </c>
      <c r="AW694" s="1">
        <f t="shared" si="2176"/>
        <v>4435</v>
      </c>
      <c r="AX694" s="14">
        <f t="shared" si="2176"/>
        <v>852</v>
      </c>
      <c r="AY694" s="1">
        <f t="shared" si="2176"/>
        <v>3960</v>
      </c>
      <c r="AZ694" s="14">
        <f t="shared" si="2176"/>
        <v>2569</v>
      </c>
      <c r="BA694" s="1">
        <f t="shared" si="2176"/>
        <v>8288</v>
      </c>
      <c r="BB694" s="14">
        <f t="shared" si="2176"/>
        <v>3643</v>
      </c>
      <c r="BC694" s="1">
        <f t="shared" si="2176"/>
        <v>4471</v>
      </c>
      <c r="BD694" s="14">
        <f t="shared" si="2176"/>
        <v>11127</v>
      </c>
      <c r="BE694" s="1">
        <f t="shared" si="2176"/>
        <v>6665</v>
      </c>
      <c r="BF694" s="166">
        <f t="shared" si="2176"/>
        <v>67453</v>
      </c>
      <c r="BG694" s="167">
        <f t="shared" si="2176"/>
        <v>68233</v>
      </c>
      <c r="BH694" s="218"/>
      <c r="BI694" s="131" t="s">
        <v>19</v>
      </c>
      <c r="BJ694" s="123">
        <f t="shared" si="2146"/>
        <v>0.14587026409878917</v>
      </c>
      <c r="BK694" s="124">
        <f t="shared" si="2147"/>
        <v>5.9164494443682263E-2</v>
      </c>
      <c r="BL694" s="125">
        <f t="shared" si="2148"/>
        <v>6.033109996094102E-2</v>
      </c>
      <c r="BM694" s="126">
        <f t="shared" si="2149"/>
        <v>3.8551241596926876E-2</v>
      </c>
      <c r="BN694" s="123">
        <f t="shared" si="2150"/>
        <v>0.11002613947060061</v>
      </c>
      <c r="BO694" s="124">
        <f t="shared" si="2151"/>
        <v>5.655782686239539E-2</v>
      </c>
      <c r="BP694" s="125">
        <f t="shared" si="2152"/>
        <v>0.12483850614427786</v>
      </c>
      <c r="BQ694" s="126">
        <f t="shared" si="2153"/>
        <v>7.8680203045685279E-2</v>
      </c>
      <c r="BR694" s="123">
        <f t="shared" si="2154"/>
        <v>8.9535198149205304E-3</v>
      </c>
      <c r="BS694" s="124">
        <f t="shared" si="2155"/>
        <v>3.0799835368363285E-2</v>
      </c>
      <c r="BT694" s="125">
        <f t="shared" si="2156"/>
        <v>3.8668389267794367E-2</v>
      </c>
      <c r="BU694" s="123">
        <f t="shared" si="2157"/>
        <v>0.10481547537385101</v>
      </c>
      <c r="BV694" s="127">
        <f t="shared" si="2158"/>
        <v>9.5153682059910469E-2</v>
      </c>
      <c r="BW694" s="128">
        <f t="shared" si="2159"/>
        <v>0.13482645081629854</v>
      </c>
      <c r="BX694" s="123">
        <f t="shared" si="2160"/>
        <v>7.0816933569690238E-2</v>
      </c>
      <c r="BY694" s="124">
        <f t="shared" si="2161"/>
        <v>7.6965290163259703E-2</v>
      </c>
      <c r="BZ694" s="125">
        <f t="shared" si="2162"/>
        <v>8.8994381516089294E-2</v>
      </c>
      <c r="CA694" s="126">
        <f t="shared" si="2163"/>
        <v>7.518178076553711E-2</v>
      </c>
      <c r="CB694" s="123">
        <f t="shared" si="2164"/>
        <v>1.3280052879848571E-2</v>
      </c>
      <c r="CC694" s="124">
        <f t="shared" si="2165"/>
        <v>5.0315543970366305E-2</v>
      </c>
      <c r="CD694" s="125">
        <f t="shared" si="2166"/>
        <v>5.0446173722320707E-2</v>
      </c>
      <c r="CE694" s="126">
        <f t="shared" si="2167"/>
        <v>0.11740293593085471</v>
      </c>
      <c r="CF694" s="123">
        <f t="shared" si="2168"/>
        <v>6.1112279542108586E-2</v>
      </c>
      <c r="CG694" s="124">
        <f t="shared" si="2169"/>
        <v>6.0090547400192068E-2</v>
      </c>
      <c r="CH694" s="125">
        <f t="shared" si="2170"/>
        <v>0.13150857795270859</v>
      </c>
      <c r="CI694" s="123">
        <f t="shared" si="2171"/>
        <v>0.11664837426258746</v>
      </c>
      <c r="CJ694" s="129">
        <f t="shared" ref="CJ694" si="2177">AB694/AB715</f>
        <v>7.641269236332246E-2</v>
      </c>
      <c r="CK694" s="130">
        <f t="shared" ref="CK694" si="2178">AC694/AC715</f>
        <v>6.7118790775194864E-2</v>
      </c>
    </row>
    <row r="695" spans="1:89" ht="13.8" thickTop="1" x14ac:dyDescent="0.25">
      <c r="A695" s="139" t="s">
        <v>20</v>
      </c>
      <c r="B695" s="266">
        <v>5450</v>
      </c>
      <c r="C695" s="267">
        <v>1976</v>
      </c>
      <c r="D695" s="268">
        <v>2195</v>
      </c>
      <c r="E695" s="269">
        <v>1615</v>
      </c>
      <c r="F695" s="266">
        <v>3802</v>
      </c>
      <c r="G695" s="270">
        <v>1756</v>
      </c>
      <c r="H695" s="268">
        <v>4254</v>
      </c>
      <c r="I695" s="269">
        <v>2898</v>
      </c>
      <c r="J695" s="266">
        <v>378</v>
      </c>
      <c r="K695" s="270">
        <v>1256</v>
      </c>
      <c r="L695" s="268">
        <v>1290</v>
      </c>
      <c r="M695" s="266">
        <v>4532</v>
      </c>
      <c r="N695" s="271">
        <v>3173</v>
      </c>
      <c r="O695" s="272">
        <v>4852</v>
      </c>
      <c r="P695" s="266">
        <v>2857</v>
      </c>
      <c r="Q695" s="270">
        <v>2629</v>
      </c>
      <c r="R695" s="268">
        <v>3694</v>
      </c>
      <c r="S695" s="269">
        <v>2349</v>
      </c>
      <c r="T695" s="266">
        <v>493</v>
      </c>
      <c r="U695" s="270">
        <v>2142</v>
      </c>
      <c r="V695" s="268">
        <v>1441</v>
      </c>
      <c r="W695" s="269">
        <v>4521</v>
      </c>
      <c r="X695" s="266">
        <v>1808</v>
      </c>
      <c r="Y695" s="270">
        <v>2326</v>
      </c>
      <c r="Z695" s="268">
        <v>6274</v>
      </c>
      <c r="AA695" s="266">
        <v>3559</v>
      </c>
      <c r="AB695" s="162">
        <f t="shared" si="2115"/>
        <v>37109</v>
      </c>
      <c r="AC695" s="165">
        <f t="shared" si="2145"/>
        <v>36411</v>
      </c>
      <c r="AD695" s="218"/>
      <c r="BH695" s="218"/>
      <c r="BI695" s="139" t="s">
        <v>20</v>
      </c>
      <c r="BJ695" s="123">
        <f t="shared" si="2146"/>
        <v>0.14686464200059285</v>
      </c>
      <c r="BK695" s="124">
        <f t="shared" si="2147"/>
        <v>5.4269314218230752E-2</v>
      </c>
      <c r="BL695" s="125">
        <f t="shared" si="2148"/>
        <v>5.9150071411247944E-2</v>
      </c>
      <c r="BM695" s="126">
        <f t="shared" si="2149"/>
        <v>4.4354727966823215E-2</v>
      </c>
      <c r="BN695" s="123">
        <f t="shared" si="2150"/>
        <v>0.10245493007087229</v>
      </c>
      <c r="BO695" s="124">
        <f t="shared" si="2151"/>
        <v>4.8227184092719234E-2</v>
      </c>
      <c r="BP695" s="125">
        <f t="shared" si="2152"/>
        <v>0.11463526368266458</v>
      </c>
      <c r="BQ695" s="126">
        <f t="shared" si="2153"/>
        <v>7.9591332289692673E-2</v>
      </c>
      <c r="BR695" s="123">
        <f t="shared" si="2154"/>
        <v>1.0186208197472311E-2</v>
      </c>
      <c r="BS695" s="124">
        <f t="shared" si="2155"/>
        <v>3.4495070171102142E-2</v>
      </c>
      <c r="BT695" s="125">
        <f t="shared" si="2156"/>
        <v>3.4762456546929318E-2</v>
      </c>
      <c r="BU695" s="123">
        <f t="shared" si="2157"/>
        <v>0.12446788058553734</v>
      </c>
      <c r="BV695" s="127">
        <f t="shared" si="2158"/>
        <v>8.5504864049152501E-2</v>
      </c>
      <c r="BW695" s="128">
        <f t="shared" si="2159"/>
        <v>0.13325643349537228</v>
      </c>
      <c r="BX695" s="123">
        <f t="shared" si="2160"/>
        <v>7.6989409577191512E-2</v>
      </c>
      <c r="BY695" s="124">
        <f t="shared" si="2161"/>
        <v>7.2203454999862679E-2</v>
      </c>
      <c r="BZ695" s="125">
        <f t="shared" si="2162"/>
        <v>9.9544584871594496E-2</v>
      </c>
      <c r="CA695" s="126">
        <f t="shared" si="2163"/>
        <v>6.4513471203757111E-2</v>
      </c>
      <c r="CB695" s="123">
        <f t="shared" si="2164"/>
        <v>1.328518688188849E-2</v>
      </c>
      <c r="CC695" s="124">
        <f t="shared" si="2165"/>
        <v>5.8828376040207631E-2</v>
      </c>
      <c r="CD695" s="125">
        <f t="shared" si="2166"/>
        <v>3.8831550297771432E-2</v>
      </c>
      <c r="CE695" s="126">
        <f t="shared" si="2167"/>
        <v>0.12416577407926176</v>
      </c>
      <c r="CF695" s="123">
        <f t="shared" si="2168"/>
        <v>4.8721334447169147E-2</v>
      </c>
      <c r="CG695" s="124">
        <f t="shared" si="2169"/>
        <v>6.3881793963362715E-2</v>
      </c>
      <c r="CH695" s="125">
        <f t="shared" si="2170"/>
        <v>0.16906949796545312</v>
      </c>
      <c r="CI695" s="123">
        <f t="shared" si="2171"/>
        <v>9.7745186894070468E-2</v>
      </c>
      <c r="CJ695" s="129">
        <f t="shared" ref="CJ695" si="2179">AB695/AB715</f>
        <v>8.519660490071608E-2</v>
      </c>
      <c r="CK695" s="130">
        <f t="shared" ref="CK695" si="2180">AC695/AC715</f>
        <v>8.3820218511305403E-2</v>
      </c>
    </row>
    <row r="696" spans="1:89" ht="13.8" thickBot="1" x14ac:dyDescent="0.3">
      <c r="A696" s="131" t="s">
        <v>21</v>
      </c>
      <c r="B696" s="273">
        <v>4052</v>
      </c>
      <c r="C696" s="274">
        <v>1241</v>
      </c>
      <c r="D696" s="275">
        <v>1710</v>
      </c>
      <c r="E696" s="276">
        <v>1342</v>
      </c>
      <c r="F696" s="273">
        <v>2654</v>
      </c>
      <c r="G696" s="277">
        <v>1363</v>
      </c>
      <c r="H696" s="275">
        <v>4021</v>
      </c>
      <c r="I696" s="276">
        <v>2448</v>
      </c>
      <c r="J696" s="273">
        <v>296</v>
      </c>
      <c r="K696" s="277">
        <v>1045</v>
      </c>
      <c r="L696" s="275">
        <v>1112</v>
      </c>
      <c r="M696" s="273">
        <v>4230</v>
      </c>
      <c r="N696" s="278">
        <v>2932</v>
      </c>
      <c r="O696" s="279">
        <v>4704</v>
      </c>
      <c r="P696" s="273">
        <v>2256</v>
      </c>
      <c r="Q696" s="277">
        <v>2527</v>
      </c>
      <c r="R696" s="275">
        <v>3136</v>
      </c>
      <c r="S696" s="276">
        <v>2086</v>
      </c>
      <c r="T696" s="273">
        <v>359</v>
      </c>
      <c r="U696" s="277">
        <v>1818</v>
      </c>
      <c r="V696" s="275">
        <v>1128</v>
      </c>
      <c r="W696" s="276">
        <v>3767</v>
      </c>
      <c r="X696" s="273">
        <v>1835</v>
      </c>
      <c r="Y696" s="277">
        <v>2145</v>
      </c>
      <c r="Z696" s="275">
        <v>4853</v>
      </c>
      <c r="AA696" s="273">
        <v>3106</v>
      </c>
      <c r="AB696" s="162">
        <f t="shared" si="2115"/>
        <v>30344</v>
      </c>
      <c r="AC696" s="165">
        <f t="shared" si="2145"/>
        <v>31822</v>
      </c>
      <c r="AD696" s="218"/>
      <c r="AE696" t="s">
        <v>85</v>
      </c>
      <c r="BH696" s="218"/>
      <c r="BI696" s="131" t="s">
        <v>21</v>
      </c>
      <c r="BJ696" s="123">
        <f t="shared" si="2146"/>
        <v>0.13353546005800157</v>
      </c>
      <c r="BK696" s="124">
        <f t="shared" si="2147"/>
        <v>3.8998177361573752E-2</v>
      </c>
      <c r="BL696" s="125">
        <f t="shared" si="2148"/>
        <v>5.6353809649354075E-2</v>
      </c>
      <c r="BM696" s="126">
        <f t="shared" si="2149"/>
        <v>4.2172082207277986E-2</v>
      </c>
      <c r="BN696" s="123">
        <f t="shared" si="2150"/>
        <v>8.7463749011336675E-2</v>
      </c>
      <c r="BO696" s="124">
        <f t="shared" si="2151"/>
        <v>4.2832003016780841E-2</v>
      </c>
      <c r="BP696" s="125">
        <f t="shared" si="2152"/>
        <v>0.13251384128658053</v>
      </c>
      <c r="BQ696" s="126">
        <f t="shared" si="2153"/>
        <v>7.6927911507761931E-2</v>
      </c>
      <c r="BR696" s="123">
        <f t="shared" si="2154"/>
        <v>9.7548114948589511E-3</v>
      </c>
      <c r="BS696" s="124">
        <f t="shared" si="2155"/>
        <v>3.2838916472880397E-2</v>
      </c>
      <c r="BT696" s="125">
        <f t="shared" si="2156"/>
        <v>3.6646453994199843E-2</v>
      </c>
      <c r="BU696" s="123">
        <f t="shared" si="2157"/>
        <v>0.13292690591414744</v>
      </c>
      <c r="BV696" s="127">
        <f t="shared" si="2158"/>
        <v>9.6625362509886639E-2</v>
      </c>
      <c r="BW696" s="128">
        <f t="shared" si="2159"/>
        <v>0.14782226132864057</v>
      </c>
      <c r="BX696" s="123">
        <f t="shared" si="2160"/>
        <v>7.4347482204060109E-2</v>
      </c>
      <c r="BY696" s="124">
        <f t="shared" si="2161"/>
        <v>7.9410470743510778E-2</v>
      </c>
      <c r="BZ696" s="125">
        <f t="shared" si="2162"/>
        <v>0.10334827313472185</v>
      </c>
      <c r="CA696" s="126">
        <f t="shared" si="2163"/>
        <v>6.5552133743950719E-2</v>
      </c>
      <c r="CB696" s="123">
        <f t="shared" si="2164"/>
        <v>1.1831004481940417E-2</v>
      </c>
      <c r="CC696" s="124">
        <f t="shared" si="2165"/>
        <v>5.7130287222676136E-2</v>
      </c>
      <c r="CD696" s="125">
        <f t="shared" si="2166"/>
        <v>3.7173741102030054E-2</v>
      </c>
      <c r="CE696" s="126">
        <f t="shared" si="2167"/>
        <v>0.11837722330463202</v>
      </c>
      <c r="CF696" s="123">
        <f t="shared" si="2168"/>
        <v>6.0473240179277618E-2</v>
      </c>
      <c r="CG696" s="124">
        <f t="shared" si="2169"/>
        <v>6.7406196970649243E-2</v>
      </c>
      <c r="CH696" s="125">
        <f t="shared" si="2170"/>
        <v>0.15993277089375166</v>
      </c>
      <c r="CI696" s="123">
        <f t="shared" si="2171"/>
        <v>9.7605430205518193E-2</v>
      </c>
      <c r="CJ696" s="129">
        <f t="shared" ref="CJ696" si="2181">AB696/AB715</f>
        <v>6.9665196558983761E-2</v>
      </c>
      <c r="CK696" s="130">
        <f t="shared" ref="CK696" si="2182">AC696/AC715</f>
        <v>7.3256076280979937E-2</v>
      </c>
    </row>
    <row r="697" spans="1:89" ht="14.4" thickTop="1" thickBot="1" x14ac:dyDescent="0.3">
      <c r="A697" s="139" t="s">
        <v>22</v>
      </c>
      <c r="B697" s="187">
        <v>3160</v>
      </c>
      <c r="C697" s="188">
        <v>1638</v>
      </c>
      <c r="D697" s="189">
        <v>1390</v>
      </c>
      <c r="E697" s="190">
        <v>1048</v>
      </c>
      <c r="F697" s="187">
        <v>2500</v>
      </c>
      <c r="G697" s="191">
        <v>1165</v>
      </c>
      <c r="H697" s="189">
        <v>3130</v>
      </c>
      <c r="I697" s="190">
        <v>2456</v>
      </c>
      <c r="J697" s="187">
        <v>276</v>
      </c>
      <c r="K697" s="191">
        <v>1004</v>
      </c>
      <c r="L697" s="189">
        <v>788</v>
      </c>
      <c r="M697" s="187">
        <v>3393</v>
      </c>
      <c r="N697" s="192">
        <v>2225</v>
      </c>
      <c r="O697" s="193">
        <v>4068</v>
      </c>
      <c r="P697" s="187">
        <v>1437</v>
      </c>
      <c r="Q697" s="191">
        <v>1981</v>
      </c>
      <c r="R697" s="189">
        <v>2370</v>
      </c>
      <c r="S697" s="190">
        <v>1878</v>
      </c>
      <c r="T697" s="187">
        <v>297</v>
      </c>
      <c r="U697" s="191">
        <v>1025</v>
      </c>
      <c r="V697" s="189">
        <v>940</v>
      </c>
      <c r="W697" s="190">
        <v>3454</v>
      </c>
      <c r="X697" s="187">
        <v>1895</v>
      </c>
      <c r="Y697" s="191">
        <v>1434</v>
      </c>
      <c r="Z697" s="189">
        <v>3806</v>
      </c>
      <c r="AA697" s="187">
        <v>3188</v>
      </c>
      <c r="AB697" s="162">
        <f t="shared" si="2115"/>
        <v>24214</v>
      </c>
      <c r="AC697" s="165">
        <f t="shared" si="2145"/>
        <v>27732</v>
      </c>
      <c r="AD697" s="218"/>
      <c r="AE697" s="296" t="s">
        <v>0</v>
      </c>
      <c r="AF697" s="298" t="s">
        <v>1</v>
      </c>
      <c r="AG697" s="299"/>
      <c r="AH697" s="298" t="s">
        <v>2</v>
      </c>
      <c r="AI697" s="299"/>
      <c r="AJ697" s="298" t="s">
        <v>3</v>
      </c>
      <c r="AK697" s="299"/>
      <c r="AL697" s="298" t="s">
        <v>4</v>
      </c>
      <c r="AM697" s="299"/>
      <c r="AN697" s="298" t="s">
        <v>5</v>
      </c>
      <c r="AO697" s="299"/>
      <c r="AP697" s="298" t="s">
        <v>6</v>
      </c>
      <c r="AQ697" s="299"/>
      <c r="AR697" s="298" t="s">
        <v>7</v>
      </c>
      <c r="AS697" s="299"/>
      <c r="AT697" s="298" t="s">
        <v>8</v>
      </c>
      <c r="AU697" s="299"/>
      <c r="AV697" s="298" t="s">
        <v>9</v>
      </c>
      <c r="AW697" s="299"/>
      <c r="AX697" s="298" t="s">
        <v>10</v>
      </c>
      <c r="AY697" s="299"/>
      <c r="AZ697" s="298" t="s">
        <v>11</v>
      </c>
      <c r="BA697" s="299"/>
      <c r="BB697" s="298" t="s">
        <v>12</v>
      </c>
      <c r="BC697" s="299"/>
      <c r="BD697" s="300" t="s">
        <v>40</v>
      </c>
      <c r="BE697" s="301"/>
      <c r="BF697" s="302" t="s">
        <v>41</v>
      </c>
      <c r="BG697" s="303"/>
      <c r="BH697" s="218"/>
      <c r="BI697" s="139" t="s">
        <v>22</v>
      </c>
      <c r="BJ697" s="123">
        <f t="shared" si="2146"/>
        <v>0.13050301478483523</v>
      </c>
      <c r="BK697" s="124">
        <f t="shared" si="2147"/>
        <v>5.90653396797923E-2</v>
      </c>
      <c r="BL697" s="125">
        <f t="shared" si="2148"/>
        <v>5.7404807136367392E-2</v>
      </c>
      <c r="BM697" s="126">
        <f t="shared" si="2149"/>
        <v>3.7790278378768208E-2</v>
      </c>
      <c r="BN697" s="123">
        <f t="shared" si="2150"/>
        <v>0.10324605600066078</v>
      </c>
      <c r="BO697" s="124">
        <f t="shared" si="2151"/>
        <v>4.2009231213039087E-2</v>
      </c>
      <c r="BP697" s="125">
        <f t="shared" si="2152"/>
        <v>0.12926406211282729</v>
      </c>
      <c r="BQ697" s="126">
        <f t="shared" si="2153"/>
        <v>8.8561950093754505E-2</v>
      </c>
      <c r="BR697" s="123">
        <f t="shared" si="2154"/>
        <v>1.1398364582472949E-2</v>
      </c>
      <c r="BS697" s="124">
        <f t="shared" si="2155"/>
        <v>3.6203663637674889E-2</v>
      </c>
      <c r="BT697" s="125">
        <f t="shared" si="2156"/>
        <v>3.2543156851408274E-2</v>
      </c>
      <c r="BU697" s="123">
        <f t="shared" si="2157"/>
        <v>0.12234963219385547</v>
      </c>
      <c r="BV697" s="127">
        <f t="shared" si="2158"/>
        <v>9.1888989840588089E-2</v>
      </c>
      <c r="BW697" s="128">
        <f t="shared" si="2159"/>
        <v>0.14668974469926438</v>
      </c>
      <c r="BX697" s="123">
        <f t="shared" si="2160"/>
        <v>5.9345832989179816E-2</v>
      </c>
      <c r="BY697" s="124">
        <f t="shared" si="2161"/>
        <v>7.1433722775133421E-2</v>
      </c>
      <c r="BZ697" s="125">
        <f t="shared" si="2162"/>
        <v>9.7877261088626419E-2</v>
      </c>
      <c r="CA697" s="126">
        <f t="shared" si="2163"/>
        <v>6.7719601903937693E-2</v>
      </c>
      <c r="CB697" s="123">
        <f t="shared" si="2164"/>
        <v>1.2265631452878499E-2</v>
      </c>
      <c r="CC697" s="124">
        <f t="shared" si="2165"/>
        <v>3.6960911582287613E-2</v>
      </c>
      <c r="CD697" s="125">
        <f t="shared" si="2166"/>
        <v>3.8820517056248449E-2</v>
      </c>
      <c r="CE697" s="126">
        <f t="shared" si="2167"/>
        <v>0.12454925717582577</v>
      </c>
      <c r="CF697" s="123">
        <f t="shared" si="2168"/>
        <v>7.8260510448500867E-2</v>
      </c>
      <c r="CG697" s="124">
        <f t="shared" si="2169"/>
        <v>5.1709216789268715E-2</v>
      </c>
      <c r="CH697" s="125">
        <f t="shared" si="2170"/>
        <v>0.15718179565540596</v>
      </c>
      <c r="CI697" s="123">
        <f t="shared" si="2171"/>
        <v>0.11495744987739795</v>
      </c>
      <c r="CJ697" s="129">
        <f t="shared" ref="CJ697" si="2183">AB697/AB715</f>
        <v>5.5591651380148724E-2</v>
      </c>
      <c r="CK697" s="130">
        <f t="shared" ref="CK697" si="2184">AC697/AC715</f>
        <v>6.38406607826075E-2</v>
      </c>
    </row>
    <row r="698" spans="1:89" ht="15" thickTop="1" thickBot="1" x14ac:dyDescent="0.35">
      <c r="A698" s="131" t="s">
        <v>23</v>
      </c>
      <c r="B698" s="180">
        <v>2139</v>
      </c>
      <c r="C698" s="181">
        <v>1486</v>
      </c>
      <c r="D698" s="182">
        <v>896</v>
      </c>
      <c r="E698" s="183">
        <v>794</v>
      </c>
      <c r="F698" s="180">
        <v>1635</v>
      </c>
      <c r="G698" s="184">
        <v>954</v>
      </c>
      <c r="H698" s="182">
        <v>2665</v>
      </c>
      <c r="I698" s="183">
        <v>1968</v>
      </c>
      <c r="J698" s="180">
        <v>283</v>
      </c>
      <c r="K698" s="184">
        <v>699</v>
      </c>
      <c r="L698" s="182">
        <v>820</v>
      </c>
      <c r="M698" s="180">
        <v>2205</v>
      </c>
      <c r="N698" s="185">
        <v>1973</v>
      </c>
      <c r="O698" s="186">
        <v>2646</v>
      </c>
      <c r="P698" s="180">
        <v>1241</v>
      </c>
      <c r="Q698" s="184">
        <v>1351</v>
      </c>
      <c r="R698" s="182">
        <v>1838</v>
      </c>
      <c r="S698" s="183">
        <v>1436</v>
      </c>
      <c r="T698" s="180">
        <v>318</v>
      </c>
      <c r="U698" s="184">
        <v>616</v>
      </c>
      <c r="V698" s="182">
        <v>920</v>
      </c>
      <c r="W698" s="183">
        <v>2601</v>
      </c>
      <c r="X698" s="180">
        <v>1638</v>
      </c>
      <c r="Y698" s="184">
        <v>850</v>
      </c>
      <c r="Z698" s="182">
        <v>3275</v>
      </c>
      <c r="AA698" s="180">
        <v>2768</v>
      </c>
      <c r="AB698" s="162">
        <f t="shared" si="2115"/>
        <v>19641</v>
      </c>
      <c r="AC698" s="165">
        <f t="shared" si="2145"/>
        <v>20374</v>
      </c>
      <c r="AD698" s="218"/>
      <c r="AE698" s="297"/>
      <c r="AF698" s="111" t="s">
        <v>14</v>
      </c>
      <c r="AG698" s="112" t="s">
        <v>15</v>
      </c>
      <c r="AH698" s="113" t="s">
        <v>14</v>
      </c>
      <c r="AI698" s="114" t="s">
        <v>15</v>
      </c>
      <c r="AJ698" s="111" t="s">
        <v>14</v>
      </c>
      <c r="AK698" s="112" t="s">
        <v>15</v>
      </c>
      <c r="AL698" s="113" t="s">
        <v>14</v>
      </c>
      <c r="AM698" s="114" t="s">
        <v>15</v>
      </c>
      <c r="AN698" s="111" t="s">
        <v>14</v>
      </c>
      <c r="AO698" s="112" t="s">
        <v>15</v>
      </c>
      <c r="AP698" s="113" t="s">
        <v>14</v>
      </c>
      <c r="AQ698" s="111" t="s">
        <v>15</v>
      </c>
      <c r="AR698" s="115" t="s">
        <v>14</v>
      </c>
      <c r="AS698" s="116" t="s">
        <v>15</v>
      </c>
      <c r="AT698" s="111" t="s">
        <v>14</v>
      </c>
      <c r="AU698" s="112" t="s">
        <v>15</v>
      </c>
      <c r="AV698" s="113" t="s">
        <v>14</v>
      </c>
      <c r="AW698" s="114" t="s">
        <v>15</v>
      </c>
      <c r="AX698" s="111" t="s">
        <v>14</v>
      </c>
      <c r="AY698" s="112" t="s">
        <v>15</v>
      </c>
      <c r="AZ698" s="113" t="s">
        <v>14</v>
      </c>
      <c r="BA698" s="114" t="s">
        <v>15</v>
      </c>
      <c r="BB698" s="111" t="s">
        <v>14</v>
      </c>
      <c r="BC698" s="112" t="s">
        <v>15</v>
      </c>
      <c r="BD698" s="26" t="s">
        <v>14</v>
      </c>
      <c r="BE698" s="117" t="s">
        <v>15</v>
      </c>
      <c r="BF698" s="168" t="s">
        <v>14</v>
      </c>
      <c r="BG698" s="169" t="s">
        <v>15</v>
      </c>
      <c r="BH698" s="218"/>
      <c r="BI698" s="131" t="s">
        <v>23</v>
      </c>
      <c r="BJ698" s="123">
        <f t="shared" si="2146"/>
        <v>0.10890484191232626</v>
      </c>
      <c r="BK698" s="124">
        <f t="shared" si="2147"/>
        <v>7.2936095023068623E-2</v>
      </c>
      <c r="BL698" s="125">
        <f t="shared" si="2148"/>
        <v>4.5618858510259153E-2</v>
      </c>
      <c r="BM698" s="126">
        <f t="shared" si="2149"/>
        <v>3.8971237852164525E-2</v>
      </c>
      <c r="BN698" s="123">
        <f t="shared" si="2150"/>
        <v>8.3244234000305478E-2</v>
      </c>
      <c r="BO698" s="124">
        <f t="shared" si="2151"/>
        <v>4.6824384018847552E-2</v>
      </c>
      <c r="BP698" s="125">
        <f t="shared" si="2152"/>
        <v>0.13568555572526858</v>
      </c>
      <c r="BQ698" s="126">
        <f t="shared" si="2153"/>
        <v>9.6593697850201235E-2</v>
      </c>
      <c r="BR698" s="123">
        <f t="shared" si="2154"/>
        <v>1.4408634998218013E-2</v>
      </c>
      <c r="BS698" s="124">
        <f t="shared" si="2155"/>
        <v>3.4308432315696476E-2</v>
      </c>
      <c r="BT698" s="125">
        <f t="shared" si="2156"/>
        <v>4.1749401761621098E-2</v>
      </c>
      <c r="BU698" s="123">
        <f t="shared" si="2157"/>
        <v>0.10822617060960048</v>
      </c>
      <c r="BV698" s="127">
        <f t="shared" si="2158"/>
        <v>0.10045313375082734</v>
      </c>
      <c r="BW698" s="128">
        <f t="shared" si="2159"/>
        <v>0.12987140473152056</v>
      </c>
      <c r="BX698" s="123">
        <f t="shared" si="2160"/>
        <v>6.3184155592892421E-2</v>
      </c>
      <c r="BY698" s="124">
        <f t="shared" si="2161"/>
        <v>6.6310002944929808E-2</v>
      </c>
      <c r="BZ698" s="125">
        <f t="shared" si="2162"/>
        <v>9.3579756631536073E-2</v>
      </c>
      <c r="CA698" s="126">
        <f t="shared" si="2163"/>
        <v>7.0481986845980171E-2</v>
      </c>
      <c r="CB698" s="123">
        <f t="shared" si="2164"/>
        <v>1.6190621658775012E-2</v>
      </c>
      <c r="CC698" s="124">
        <f t="shared" si="2165"/>
        <v>3.0234612741729654E-2</v>
      </c>
      <c r="CD698" s="125">
        <f t="shared" si="2166"/>
        <v>4.6840792220355379E-2</v>
      </c>
      <c r="CE698" s="126">
        <f t="shared" si="2167"/>
        <v>0.12766270737214097</v>
      </c>
      <c r="CF698" s="123">
        <f t="shared" si="2168"/>
        <v>8.3396975714067512E-2</v>
      </c>
      <c r="CG698" s="124">
        <f t="shared" si="2169"/>
        <v>4.1719839010503586E-2</v>
      </c>
      <c r="CH698" s="125">
        <f t="shared" si="2170"/>
        <v>0.16674303752354769</v>
      </c>
      <c r="CI698" s="123">
        <f t="shared" si="2171"/>
        <v>0.13585942868361636</v>
      </c>
      <c r="CJ698" s="129">
        <f t="shared" ref="CJ698" si="2185">AB698/AB715</f>
        <v>4.5092740759787774E-2</v>
      </c>
      <c r="CK698" s="130">
        <f t="shared" ref="CK698" si="2186">AC698/AC715</f>
        <v>4.6902121115853353E-2</v>
      </c>
    </row>
    <row r="699" spans="1:89" ht="13.8" thickTop="1" x14ac:dyDescent="0.25">
      <c r="A699" s="139" t="s">
        <v>24</v>
      </c>
      <c r="B699" s="194">
        <v>2036</v>
      </c>
      <c r="C699" s="188">
        <v>1396</v>
      </c>
      <c r="D699" s="189">
        <v>1011</v>
      </c>
      <c r="E699" s="190">
        <v>736</v>
      </c>
      <c r="F699" s="187">
        <v>1579</v>
      </c>
      <c r="G699" s="191">
        <v>905</v>
      </c>
      <c r="H699" s="189">
        <v>2602</v>
      </c>
      <c r="I699" s="190">
        <v>2190</v>
      </c>
      <c r="J699" s="187">
        <v>339</v>
      </c>
      <c r="K699" s="191">
        <v>519</v>
      </c>
      <c r="L699" s="189">
        <v>809</v>
      </c>
      <c r="M699" s="187">
        <v>1772</v>
      </c>
      <c r="N699" s="192">
        <v>1800</v>
      </c>
      <c r="O699" s="195">
        <v>2475</v>
      </c>
      <c r="P699" s="187">
        <v>1215</v>
      </c>
      <c r="Q699" s="191">
        <v>1178</v>
      </c>
      <c r="R699" s="189">
        <v>1770</v>
      </c>
      <c r="S699" s="190">
        <v>1295</v>
      </c>
      <c r="T699" s="187">
        <v>326</v>
      </c>
      <c r="U699" s="191">
        <v>463</v>
      </c>
      <c r="V699" s="189">
        <v>938</v>
      </c>
      <c r="W699" s="196">
        <v>2500</v>
      </c>
      <c r="X699" s="187">
        <v>1268</v>
      </c>
      <c r="Y699" s="191">
        <v>630</v>
      </c>
      <c r="Z699" s="189">
        <v>3050</v>
      </c>
      <c r="AA699" s="187">
        <v>3185</v>
      </c>
      <c r="AB699" s="162">
        <f t="shared" si="2115"/>
        <v>18743</v>
      </c>
      <c r="AC699" s="165">
        <f t="shared" si="2145"/>
        <v>19244</v>
      </c>
      <c r="AD699" s="218"/>
      <c r="AE699" s="254" t="str">
        <f>$AE$17</f>
        <v>17:00 - 17:59</v>
      </c>
      <c r="AF699" s="120">
        <f t="shared" ref="AF699:AO701" si="2187">SUMIF($A$9:$A$32,$AE699,B$691:B$714)</f>
        <v>2191</v>
      </c>
      <c r="AG699" s="177">
        <f t="shared" si="2187"/>
        <v>5193</v>
      </c>
      <c r="AH699" s="121">
        <f t="shared" si="2187"/>
        <v>1917</v>
      </c>
      <c r="AI699" s="172">
        <f t="shared" si="2187"/>
        <v>1864</v>
      </c>
      <c r="AJ699" s="120">
        <f t="shared" si="2187"/>
        <v>1823</v>
      </c>
      <c r="AK699" s="122">
        <f t="shared" si="2187"/>
        <v>3430</v>
      </c>
      <c r="AL699" s="121">
        <f t="shared" si="2187"/>
        <v>3273</v>
      </c>
      <c r="AM699" s="172">
        <f t="shared" si="2187"/>
        <v>5672</v>
      </c>
      <c r="AN699" s="120">
        <f t="shared" si="2187"/>
        <v>1519</v>
      </c>
      <c r="AO699" s="122">
        <f t="shared" si="2187"/>
        <v>361</v>
      </c>
      <c r="AP699" s="121">
        <f t="shared" ref="AP699:AY701" si="2188">SUMIF($A$9:$A$32,$AE699,L$691:L$714)</f>
        <v>4062</v>
      </c>
      <c r="AQ699" s="120">
        <f t="shared" si="2188"/>
        <v>1105</v>
      </c>
      <c r="AR699" s="171">
        <f t="shared" si="2188"/>
        <v>4704</v>
      </c>
      <c r="AS699" s="173">
        <f t="shared" si="2188"/>
        <v>3143</v>
      </c>
      <c r="AT699" s="120">
        <f t="shared" si="2188"/>
        <v>2922</v>
      </c>
      <c r="AU699" s="122">
        <f t="shared" si="2188"/>
        <v>2141</v>
      </c>
      <c r="AV699" s="121">
        <f t="shared" si="2188"/>
        <v>2498</v>
      </c>
      <c r="AW699" s="172">
        <f t="shared" si="2188"/>
        <v>3800</v>
      </c>
      <c r="AX699" s="120">
        <f t="shared" si="2188"/>
        <v>1935</v>
      </c>
      <c r="AY699" s="122">
        <f t="shared" si="2188"/>
        <v>406</v>
      </c>
      <c r="AZ699" s="121">
        <f t="shared" ref="AZ699:BE701" si="2189">SUMIF($A$9:$A$32,$AE699,V$691:V$714)</f>
        <v>4018</v>
      </c>
      <c r="BA699" s="172">
        <f t="shared" si="2189"/>
        <v>2464</v>
      </c>
      <c r="BB699" s="120">
        <f t="shared" si="2189"/>
        <v>3088</v>
      </c>
      <c r="BC699" s="122">
        <f t="shared" si="2189"/>
        <v>978</v>
      </c>
      <c r="BD699" s="21">
        <f t="shared" si="2189"/>
        <v>4316</v>
      </c>
      <c r="BE699" s="176">
        <f t="shared" si="2189"/>
        <v>5845</v>
      </c>
      <c r="BF699" s="162">
        <f>AF699+AH699+AJ699+AL699+AN699+AP699+AR699+AT699+AV699+AX699+AZ699+BB699+BD699</f>
        <v>38266</v>
      </c>
      <c r="BG699" s="163">
        <f>AG699+AI699+AK699+AM699+AO699+AQ699+AS699+AU699+AW699+AY699+BA699+BC699+BE699</f>
        <v>36402</v>
      </c>
      <c r="BH699" s="218"/>
      <c r="BI699" s="139" t="s">
        <v>24</v>
      </c>
      <c r="BJ699" s="123">
        <f t="shared" si="2146"/>
        <v>0.10862722082910953</v>
      </c>
      <c r="BK699" s="124">
        <f t="shared" si="2147"/>
        <v>7.2542091041363541E-2</v>
      </c>
      <c r="BL699" s="125">
        <f t="shared" si="2148"/>
        <v>5.3940137651389851E-2</v>
      </c>
      <c r="BM699" s="126">
        <f t="shared" si="2149"/>
        <v>3.8245686967366452E-2</v>
      </c>
      <c r="BN699" s="123">
        <f t="shared" si="2150"/>
        <v>8.4244784719628665E-2</v>
      </c>
      <c r="BO699" s="124">
        <f t="shared" si="2151"/>
        <v>4.7027644980253587E-2</v>
      </c>
      <c r="BP699" s="125">
        <f t="shared" si="2152"/>
        <v>0.13882516139358694</v>
      </c>
      <c r="BQ699" s="126">
        <f t="shared" si="2153"/>
        <v>0.11380170442735398</v>
      </c>
      <c r="BR699" s="123">
        <f t="shared" si="2154"/>
        <v>1.8086752387558021E-2</v>
      </c>
      <c r="BS699" s="124">
        <f t="shared" si="2155"/>
        <v>2.6969445021824984E-2</v>
      </c>
      <c r="BT699" s="125">
        <f t="shared" si="2156"/>
        <v>4.3162780771488024E-2</v>
      </c>
      <c r="BU699" s="123">
        <f t="shared" si="2157"/>
        <v>9.2080648513822486E-2</v>
      </c>
      <c r="BV699" s="127">
        <f t="shared" si="2158"/>
        <v>9.6035853385263825E-2</v>
      </c>
      <c r="BW699" s="128">
        <f t="shared" si="2159"/>
        <v>0.1286115152774891</v>
      </c>
      <c r="BX699" s="123">
        <f t="shared" si="2160"/>
        <v>6.4824201035053083E-2</v>
      </c>
      <c r="BY699" s="124">
        <f t="shared" si="2161"/>
        <v>6.1213884847225106E-2</v>
      </c>
      <c r="BZ699" s="125">
        <f t="shared" si="2162"/>
        <v>9.4435255828842768E-2</v>
      </c>
      <c r="CA699" s="126">
        <f t="shared" si="2163"/>
        <v>6.7293701933070049E-2</v>
      </c>
      <c r="CB699" s="123">
        <f t="shared" si="2164"/>
        <v>1.7393160113108895E-2</v>
      </c>
      <c r="CC699" s="124">
        <f t="shared" si="2165"/>
        <v>2.405944710039493E-2</v>
      </c>
      <c r="CD699" s="125">
        <f t="shared" si="2166"/>
        <v>5.0045350264098599E-2</v>
      </c>
      <c r="CE699" s="126">
        <f t="shared" si="2167"/>
        <v>0.12991062149241323</v>
      </c>
      <c r="CF699" s="123">
        <f t="shared" si="2168"/>
        <v>6.7651923384730306E-2</v>
      </c>
      <c r="CG699" s="124">
        <f t="shared" si="2169"/>
        <v>3.2737476616088133E-2</v>
      </c>
      <c r="CH699" s="125">
        <f t="shared" si="2170"/>
        <v>0.16272741823614148</v>
      </c>
      <c r="CI699" s="123">
        <f t="shared" si="2171"/>
        <v>0.16550613178133444</v>
      </c>
      <c r="CJ699" s="129">
        <f t="shared" ref="CJ699" si="2190">AB699/AB715</f>
        <v>4.3031069704225967E-2</v>
      </c>
      <c r="CK699" s="130">
        <f t="shared" ref="CK699" si="2191">AC699/AC715</f>
        <v>4.4300796051510841E-2</v>
      </c>
    </row>
    <row r="700" spans="1:89" x14ac:dyDescent="0.25">
      <c r="A700" s="131" t="s">
        <v>25</v>
      </c>
      <c r="B700" s="197">
        <v>2110</v>
      </c>
      <c r="C700" s="181">
        <v>1683</v>
      </c>
      <c r="D700" s="182">
        <v>1011</v>
      </c>
      <c r="E700" s="183">
        <v>757</v>
      </c>
      <c r="F700" s="180">
        <v>1441</v>
      </c>
      <c r="G700" s="184">
        <v>852</v>
      </c>
      <c r="H700" s="182">
        <v>2566</v>
      </c>
      <c r="I700" s="183">
        <v>2104</v>
      </c>
      <c r="J700" s="180">
        <v>355</v>
      </c>
      <c r="K700" s="181">
        <v>358</v>
      </c>
      <c r="L700" s="182">
        <v>974</v>
      </c>
      <c r="M700" s="180">
        <v>1657</v>
      </c>
      <c r="N700" s="185">
        <v>1829</v>
      </c>
      <c r="O700" s="198">
        <v>2277</v>
      </c>
      <c r="P700" s="180">
        <v>1347</v>
      </c>
      <c r="Q700" s="181">
        <v>1243</v>
      </c>
      <c r="R700" s="182">
        <v>1649</v>
      </c>
      <c r="S700" s="183">
        <v>1434</v>
      </c>
      <c r="T700" s="189">
        <v>352</v>
      </c>
      <c r="U700" s="180">
        <v>492</v>
      </c>
      <c r="V700" s="182">
        <v>1015</v>
      </c>
      <c r="W700" s="199">
        <v>2149</v>
      </c>
      <c r="X700" s="180">
        <v>1225</v>
      </c>
      <c r="Y700" s="184">
        <v>691</v>
      </c>
      <c r="Z700" s="182">
        <v>3122</v>
      </c>
      <c r="AA700" s="180">
        <v>2881</v>
      </c>
      <c r="AB700" s="162">
        <f t="shared" si="2115"/>
        <v>18996</v>
      </c>
      <c r="AC700" s="165">
        <f t="shared" si="2145"/>
        <v>18578</v>
      </c>
      <c r="AD700" s="218"/>
      <c r="AE700" s="256" t="str">
        <f>$AE$18</f>
        <v>18:00 - 18:59</v>
      </c>
      <c r="AF700" s="120">
        <f t="shared" si="2187"/>
        <v>2303</v>
      </c>
      <c r="AG700" s="181">
        <f t="shared" si="2187"/>
        <v>5693</v>
      </c>
      <c r="AH700" s="182">
        <f t="shared" si="2187"/>
        <v>1454</v>
      </c>
      <c r="AI700" s="183">
        <f t="shared" si="2187"/>
        <v>1940</v>
      </c>
      <c r="AJ700" s="180">
        <f t="shared" si="2187"/>
        <v>1572</v>
      </c>
      <c r="AK700" s="184">
        <f t="shared" si="2187"/>
        <v>3739</v>
      </c>
      <c r="AL700" s="182">
        <f t="shared" si="2187"/>
        <v>3186</v>
      </c>
      <c r="AM700" s="183">
        <f t="shared" si="2187"/>
        <v>6819</v>
      </c>
      <c r="AN700" s="180">
        <f t="shared" si="2187"/>
        <v>972</v>
      </c>
      <c r="AO700" s="184">
        <f t="shared" si="2187"/>
        <v>340</v>
      </c>
      <c r="AP700" s="182">
        <f t="shared" si="2188"/>
        <v>4309</v>
      </c>
      <c r="AQ700" s="180">
        <f t="shared" si="2188"/>
        <v>1152</v>
      </c>
      <c r="AR700" s="185">
        <f t="shared" si="2188"/>
        <v>5639</v>
      </c>
      <c r="AS700" s="186">
        <f t="shared" si="2188"/>
        <v>3255</v>
      </c>
      <c r="AT700" s="180">
        <f t="shared" si="2188"/>
        <v>2924</v>
      </c>
      <c r="AU700" s="184">
        <f t="shared" si="2188"/>
        <v>2826</v>
      </c>
      <c r="AV700" s="182">
        <f t="shared" si="2188"/>
        <v>2700</v>
      </c>
      <c r="AW700" s="183">
        <f t="shared" si="2188"/>
        <v>4303</v>
      </c>
      <c r="AX700" s="180">
        <f t="shared" si="2188"/>
        <v>1878</v>
      </c>
      <c r="AY700" s="184">
        <f t="shared" si="2188"/>
        <v>446</v>
      </c>
      <c r="AZ700" s="182">
        <f t="shared" si="2189"/>
        <v>4851</v>
      </c>
      <c r="BA700" s="183">
        <f t="shared" si="2189"/>
        <v>2680</v>
      </c>
      <c r="BB700" s="180">
        <f t="shared" si="2189"/>
        <v>3089</v>
      </c>
      <c r="BC700" s="184">
        <f t="shared" si="2189"/>
        <v>1121</v>
      </c>
      <c r="BD700" s="182">
        <f t="shared" si="2189"/>
        <v>4105</v>
      </c>
      <c r="BE700" s="180">
        <f t="shared" si="2189"/>
        <v>6969</v>
      </c>
      <c r="BF700" s="164">
        <f>SUM(AF700,AH700,AJ700,AL700,AN700,AP700,AR700,AT700,AV700,AX700,AZ700,BB700,BD700)</f>
        <v>38982</v>
      </c>
      <c r="BG700" s="165">
        <f>SUM(AG700,AI700,AK700,AM700,AO700,AQ700,AS700,AU700,AW700,AY700,BA700,BC700,BE700)</f>
        <v>41283</v>
      </c>
      <c r="BH700" s="218"/>
      <c r="BI700" s="131" t="s">
        <v>25</v>
      </c>
      <c r="BJ700" s="123">
        <f t="shared" si="2146"/>
        <v>0.11107601600336912</v>
      </c>
      <c r="BK700" s="124">
        <f t="shared" si="2147"/>
        <v>9.0591021638497152E-2</v>
      </c>
      <c r="BL700" s="125">
        <f t="shared" si="2148"/>
        <v>5.3221730890713838E-2</v>
      </c>
      <c r="BM700" s="126">
        <f t="shared" si="2149"/>
        <v>4.0747120249757775E-2</v>
      </c>
      <c r="BN700" s="123">
        <f t="shared" si="2150"/>
        <v>7.5858075384291429E-2</v>
      </c>
      <c r="BO700" s="124">
        <f t="shared" si="2151"/>
        <v>4.5860695446226722E-2</v>
      </c>
      <c r="BP700" s="125">
        <f t="shared" si="2152"/>
        <v>0.13508106969888398</v>
      </c>
      <c r="BQ700" s="126">
        <f t="shared" si="2153"/>
        <v>0.11325223382495425</v>
      </c>
      <c r="BR700" s="123">
        <f t="shared" si="2154"/>
        <v>1.868814487260476E-2</v>
      </c>
      <c r="BS700" s="124">
        <f t="shared" si="2155"/>
        <v>1.9270104424588222E-2</v>
      </c>
      <c r="BT700" s="125">
        <f t="shared" si="2156"/>
        <v>5.1273952411033899E-2</v>
      </c>
      <c r="BU700" s="123">
        <f t="shared" si="2157"/>
        <v>8.9191516847884594E-2</v>
      </c>
      <c r="BV700" s="127">
        <f t="shared" si="2158"/>
        <v>9.6283428090124232E-2</v>
      </c>
      <c r="BW700" s="128">
        <f t="shared" si="2159"/>
        <v>0.12256432339326084</v>
      </c>
      <c r="BX700" s="123">
        <f t="shared" si="2160"/>
        <v>7.0909665192672139E-2</v>
      </c>
      <c r="BY700" s="124">
        <f t="shared" si="2161"/>
        <v>6.6907094412746254E-2</v>
      </c>
      <c r="BZ700" s="125">
        <f t="shared" si="2162"/>
        <v>8.6807748999789436E-2</v>
      </c>
      <c r="CA700" s="126">
        <f t="shared" si="2163"/>
        <v>7.7188071913015396E-2</v>
      </c>
      <c r="CB700" s="123">
        <f t="shared" si="2164"/>
        <v>1.8530216887765846E-2</v>
      </c>
      <c r="CC700" s="124">
        <f t="shared" si="2165"/>
        <v>2.6482936806975992E-2</v>
      </c>
      <c r="CD700" s="125">
        <f t="shared" si="2166"/>
        <v>5.3432301537165716E-2</v>
      </c>
      <c r="CE700" s="126">
        <f t="shared" si="2167"/>
        <v>0.11567445365486059</v>
      </c>
      <c r="CF700" s="123">
        <f t="shared" si="2168"/>
        <v>6.4487260475889666E-2</v>
      </c>
      <c r="CG700" s="124">
        <f t="shared" si="2169"/>
        <v>3.7194531165895148E-2</v>
      </c>
      <c r="CH700" s="125">
        <f t="shared" si="2170"/>
        <v>0.16435038955569595</v>
      </c>
      <c r="CI700" s="123">
        <f t="shared" si="2171"/>
        <v>0.15507589622133708</v>
      </c>
      <c r="CJ700" s="129">
        <f t="shared" ref="CJ700" si="2192">AB700/AB715</f>
        <v>4.3611919121884245E-2</v>
      </c>
      <c r="CK700" s="130">
        <f t="shared" ref="CK700" si="2193">AC700/AC715</f>
        <v>4.2767625703854104E-2</v>
      </c>
    </row>
    <row r="701" spans="1:89" ht="13.8" thickBot="1" x14ac:dyDescent="0.3">
      <c r="A701" s="139" t="s">
        <v>26</v>
      </c>
      <c r="B701" s="194">
        <v>1721</v>
      </c>
      <c r="C701" s="188">
        <v>1574</v>
      </c>
      <c r="D701" s="189">
        <v>822</v>
      </c>
      <c r="E701" s="190">
        <v>806</v>
      </c>
      <c r="F701" s="187">
        <v>1235</v>
      </c>
      <c r="G701" s="191">
        <v>951</v>
      </c>
      <c r="H701" s="189">
        <v>2401</v>
      </c>
      <c r="I701" s="190">
        <v>2150</v>
      </c>
      <c r="J701" s="187">
        <v>350</v>
      </c>
      <c r="K701" s="188">
        <v>366</v>
      </c>
      <c r="L701" s="189">
        <v>1021</v>
      </c>
      <c r="M701" s="187">
        <v>1481</v>
      </c>
      <c r="N701" s="192">
        <v>1811</v>
      </c>
      <c r="O701" s="195">
        <v>2030</v>
      </c>
      <c r="P701" s="187">
        <v>1204</v>
      </c>
      <c r="Q701" s="188">
        <v>1176</v>
      </c>
      <c r="R701" s="189">
        <v>1546</v>
      </c>
      <c r="S701" s="190">
        <v>1418</v>
      </c>
      <c r="T701" s="187">
        <v>302</v>
      </c>
      <c r="U701" s="191">
        <v>466</v>
      </c>
      <c r="V701" s="189">
        <v>955</v>
      </c>
      <c r="W701" s="196">
        <v>1787</v>
      </c>
      <c r="X701" s="187">
        <v>972</v>
      </c>
      <c r="Y701" s="191">
        <v>654</v>
      </c>
      <c r="Z701" s="189">
        <v>2952</v>
      </c>
      <c r="AA701" s="187">
        <v>2844</v>
      </c>
      <c r="AB701" s="162">
        <f t="shared" si="2115"/>
        <v>17292</v>
      </c>
      <c r="AC701" s="165">
        <f t="shared" si="2145"/>
        <v>17703</v>
      </c>
      <c r="AD701" s="218"/>
      <c r="AE701" s="254">
        <f>$AE$19</f>
        <v>0</v>
      </c>
      <c r="AF701" s="120">
        <f t="shared" si="2187"/>
        <v>0</v>
      </c>
      <c r="AG701" s="188">
        <f t="shared" si="2187"/>
        <v>0</v>
      </c>
      <c r="AH701" s="189">
        <f t="shared" si="2187"/>
        <v>0</v>
      </c>
      <c r="AI701" s="190">
        <f t="shared" si="2187"/>
        <v>0</v>
      </c>
      <c r="AJ701" s="187">
        <f t="shared" si="2187"/>
        <v>0</v>
      </c>
      <c r="AK701" s="191">
        <f t="shared" si="2187"/>
        <v>0</v>
      </c>
      <c r="AL701" s="189">
        <f t="shared" si="2187"/>
        <v>0</v>
      </c>
      <c r="AM701" s="190">
        <f t="shared" si="2187"/>
        <v>0</v>
      </c>
      <c r="AN701" s="187">
        <f t="shared" si="2187"/>
        <v>0</v>
      </c>
      <c r="AO701" s="191">
        <f t="shared" si="2187"/>
        <v>0</v>
      </c>
      <c r="AP701" s="189">
        <f t="shared" si="2188"/>
        <v>0</v>
      </c>
      <c r="AQ701" s="187">
        <f t="shared" si="2188"/>
        <v>0</v>
      </c>
      <c r="AR701" s="192">
        <f t="shared" si="2188"/>
        <v>0</v>
      </c>
      <c r="AS701" s="193">
        <f t="shared" si="2188"/>
        <v>0</v>
      </c>
      <c r="AT701" s="187">
        <f t="shared" si="2188"/>
        <v>0</v>
      </c>
      <c r="AU701" s="191">
        <f t="shared" si="2188"/>
        <v>0</v>
      </c>
      <c r="AV701" s="189">
        <f t="shared" si="2188"/>
        <v>0</v>
      </c>
      <c r="AW701" s="190">
        <f t="shared" si="2188"/>
        <v>0</v>
      </c>
      <c r="AX701" s="187">
        <f t="shared" si="2188"/>
        <v>0</v>
      </c>
      <c r="AY701" s="191">
        <f t="shared" si="2188"/>
        <v>0</v>
      </c>
      <c r="AZ701" s="189">
        <f t="shared" si="2189"/>
        <v>0</v>
      </c>
      <c r="BA701" s="190">
        <f t="shared" si="2189"/>
        <v>0</v>
      </c>
      <c r="BB701" s="187">
        <f t="shared" si="2189"/>
        <v>0</v>
      </c>
      <c r="BC701" s="191">
        <f t="shared" si="2189"/>
        <v>0</v>
      </c>
      <c r="BD701" s="189">
        <f t="shared" si="2189"/>
        <v>0</v>
      </c>
      <c r="BE701" s="187">
        <f t="shared" si="2189"/>
        <v>0</v>
      </c>
      <c r="BF701" s="164">
        <f>SUM(AF701,AH701,AJ701,AL701,AN701,AP701,AR701,AT701,AV701,AX701,AZ701,BB701,BD701)</f>
        <v>0</v>
      </c>
      <c r="BG701" s="165">
        <f>SUM(AG701,AI701,AK701,AM701,AO701,AQ701,AS701,AU701,AW701,AY701,BA701,BC701,BE701)</f>
        <v>0</v>
      </c>
      <c r="BH701" s="218"/>
      <c r="BI701" s="139" t="s">
        <v>26</v>
      </c>
      <c r="BJ701" s="123">
        <f t="shared" si="2146"/>
        <v>9.9525792273883876E-2</v>
      </c>
      <c r="BK701" s="124">
        <f t="shared" si="2147"/>
        <v>8.8911483929277529E-2</v>
      </c>
      <c r="BL701" s="125">
        <f t="shared" si="2148"/>
        <v>4.7536433032616239E-2</v>
      </c>
      <c r="BM701" s="126">
        <f t="shared" si="2149"/>
        <v>4.5529006383098911E-2</v>
      </c>
      <c r="BN701" s="123">
        <f t="shared" si="2150"/>
        <v>7.1420309969928292E-2</v>
      </c>
      <c r="BO701" s="124">
        <f t="shared" si="2151"/>
        <v>5.3719708523978983E-2</v>
      </c>
      <c r="BP701" s="125">
        <f t="shared" si="2152"/>
        <v>0.1388503354152209</v>
      </c>
      <c r="BQ701" s="126">
        <f t="shared" si="2153"/>
        <v>0.12144834208891149</v>
      </c>
      <c r="BR701" s="123">
        <f t="shared" si="2154"/>
        <v>2.024057367568818E-2</v>
      </c>
      <c r="BS701" s="124">
        <f t="shared" si="2155"/>
        <v>2.0674461955600746E-2</v>
      </c>
      <c r="BT701" s="125">
        <f t="shared" si="2156"/>
        <v>5.9044644922507515E-2</v>
      </c>
      <c r="BU701" s="123">
        <f t="shared" si="2157"/>
        <v>8.3658137038919958E-2</v>
      </c>
      <c r="BV701" s="127">
        <f t="shared" si="2158"/>
        <v>0.10473051121906084</v>
      </c>
      <c r="BW701" s="128">
        <f t="shared" si="2159"/>
        <v>0.11466982997232107</v>
      </c>
      <c r="BX701" s="123">
        <f t="shared" si="2160"/>
        <v>6.9627573444367333E-2</v>
      </c>
      <c r="BY701" s="124">
        <f t="shared" si="2161"/>
        <v>6.6429418742585997E-2</v>
      </c>
      <c r="BZ701" s="125">
        <f t="shared" si="2162"/>
        <v>8.9405505436039784E-2</v>
      </c>
      <c r="CA701" s="126">
        <f t="shared" si="2163"/>
        <v>8.0099418177709991E-2</v>
      </c>
      <c r="CB701" s="123">
        <f t="shared" si="2164"/>
        <v>1.7464723571593802E-2</v>
      </c>
      <c r="CC701" s="124">
        <f t="shared" si="2165"/>
        <v>2.6323222052759419E-2</v>
      </c>
      <c r="CD701" s="125">
        <f t="shared" si="2166"/>
        <v>5.5227851029377745E-2</v>
      </c>
      <c r="CE701" s="126">
        <f t="shared" si="2167"/>
        <v>0.10094334293622551</v>
      </c>
      <c r="CF701" s="123">
        <f t="shared" si="2168"/>
        <v>5.6210964607911175E-2</v>
      </c>
      <c r="CG701" s="124">
        <f t="shared" si="2169"/>
        <v>3.6942891035417723E-2</v>
      </c>
      <c r="CH701" s="125">
        <f t="shared" si="2170"/>
        <v>0.17071478140180429</v>
      </c>
      <c r="CI701" s="123">
        <f t="shared" si="2171"/>
        <v>0.16065073716319267</v>
      </c>
      <c r="CJ701" s="129">
        <f t="shared" ref="CJ701" si="2194">AB701/AB715</f>
        <v>3.9699794980818194E-2</v>
      </c>
      <c r="CK701" s="130">
        <f t="shared" ref="CK701" si="2195">AC701/AC715</f>
        <v>4.0753325322172955E-2</v>
      </c>
    </row>
    <row r="702" spans="1:89" ht="14.4" thickTop="1" thickBot="1" x14ac:dyDescent="0.3">
      <c r="A702" s="131" t="s">
        <v>27</v>
      </c>
      <c r="B702" s="197">
        <v>1499</v>
      </c>
      <c r="C702" s="181">
        <v>1550</v>
      </c>
      <c r="D702" s="182">
        <v>739</v>
      </c>
      <c r="E702" s="183">
        <v>752</v>
      </c>
      <c r="F702" s="180">
        <v>1131</v>
      </c>
      <c r="G702" s="184">
        <v>1138</v>
      </c>
      <c r="H702" s="182">
        <v>2238</v>
      </c>
      <c r="I702" s="183">
        <v>2385</v>
      </c>
      <c r="J702" s="180">
        <v>407</v>
      </c>
      <c r="K702" s="181">
        <v>370</v>
      </c>
      <c r="L702" s="182">
        <v>1283</v>
      </c>
      <c r="M702" s="180">
        <v>1161</v>
      </c>
      <c r="N702" s="185">
        <v>1889</v>
      </c>
      <c r="O702" s="198">
        <v>1730</v>
      </c>
      <c r="P702" s="180">
        <v>1376</v>
      </c>
      <c r="Q702" s="181">
        <v>1122</v>
      </c>
      <c r="R702" s="182">
        <v>1422</v>
      </c>
      <c r="S702" s="183">
        <v>1436</v>
      </c>
      <c r="T702" s="180">
        <v>408</v>
      </c>
      <c r="U702" s="184">
        <v>339</v>
      </c>
      <c r="V702" s="182">
        <v>1252</v>
      </c>
      <c r="W702" s="199">
        <v>1574</v>
      </c>
      <c r="X702" s="180">
        <v>1047</v>
      </c>
      <c r="Y702" s="184">
        <v>531</v>
      </c>
      <c r="Z702" s="182">
        <v>2670</v>
      </c>
      <c r="AA702" s="180">
        <v>3041</v>
      </c>
      <c r="AB702" s="162">
        <f t="shared" si="2115"/>
        <v>17361</v>
      </c>
      <c r="AC702" s="165">
        <f t="shared" si="2145"/>
        <v>17129</v>
      </c>
      <c r="AD702" s="218"/>
      <c r="AE702" s="251" t="s">
        <v>13</v>
      </c>
      <c r="AF702" s="14">
        <f t="shared" ref="AF702:BG702" si="2196">SUM(AF699:AF701)</f>
        <v>4494</v>
      </c>
      <c r="AG702" s="1">
        <f t="shared" si="2196"/>
        <v>10886</v>
      </c>
      <c r="AH702" s="14">
        <f t="shared" si="2196"/>
        <v>3371</v>
      </c>
      <c r="AI702" s="1">
        <f t="shared" si="2196"/>
        <v>3804</v>
      </c>
      <c r="AJ702" s="14">
        <f t="shared" si="2196"/>
        <v>3395</v>
      </c>
      <c r="AK702" s="1">
        <f t="shared" si="2196"/>
        <v>7169</v>
      </c>
      <c r="AL702" s="14">
        <f t="shared" si="2196"/>
        <v>6459</v>
      </c>
      <c r="AM702" s="1">
        <f t="shared" si="2196"/>
        <v>12491</v>
      </c>
      <c r="AN702" s="14">
        <f t="shared" si="2196"/>
        <v>2491</v>
      </c>
      <c r="AO702" s="1">
        <f t="shared" si="2196"/>
        <v>701</v>
      </c>
      <c r="AP702" s="14">
        <f t="shared" si="2196"/>
        <v>8371</v>
      </c>
      <c r="AQ702" s="1">
        <f t="shared" si="2196"/>
        <v>2257</v>
      </c>
      <c r="AR702" s="14">
        <f t="shared" si="2196"/>
        <v>10343</v>
      </c>
      <c r="AS702" s="1">
        <f t="shared" si="2196"/>
        <v>6398</v>
      </c>
      <c r="AT702" s="14">
        <f t="shared" si="2196"/>
        <v>5846</v>
      </c>
      <c r="AU702" s="1">
        <f t="shared" si="2196"/>
        <v>4967</v>
      </c>
      <c r="AV702" s="14">
        <f t="shared" si="2196"/>
        <v>5198</v>
      </c>
      <c r="AW702" s="1">
        <f t="shared" si="2196"/>
        <v>8103</v>
      </c>
      <c r="AX702" s="14">
        <f t="shared" si="2196"/>
        <v>3813</v>
      </c>
      <c r="AY702" s="1">
        <f t="shared" si="2196"/>
        <v>852</v>
      </c>
      <c r="AZ702" s="14">
        <f t="shared" si="2196"/>
        <v>8869</v>
      </c>
      <c r="BA702" s="1">
        <f t="shared" si="2196"/>
        <v>5144</v>
      </c>
      <c r="BB702" s="14">
        <f t="shared" si="2196"/>
        <v>6177</v>
      </c>
      <c r="BC702" s="1">
        <f t="shared" si="2196"/>
        <v>2099</v>
      </c>
      <c r="BD702" s="14">
        <f t="shared" si="2196"/>
        <v>8421</v>
      </c>
      <c r="BE702" s="1">
        <f t="shared" si="2196"/>
        <v>12814</v>
      </c>
      <c r="BF702" s="166">
        <f t="shared" si="2196"/>
        <v>77248</v>
      </c>
      <c r="BG702" s="167">
        <f t="shared" si="2196"/>
        <v>77685</v>
      </c>
      <c r="BH702" s="218"/>
      <c r="BI702" s="131" t="s">
        <v>27</v>
      </c>
      <c r="BJ702" s="123">
        <f t="shared" si="2146"/>
        <v>8.6342952594896605E-2</v>
      </c>
      <c r="BK702" s="124">
        <f t="shared" si="2147"/>
        <v>9.0489812598517141E-2</v>
      </c>
      <c r="BL702" s="125">
        <f t="shared" si="2148"/>
        <v>4.2566672426703533E-2</v>
      </c>
      <c r="BM702" s="126">
        <f t="shared" si="2149"/>
        <v>4.3902154241345089E-2</v>
      </c>
      <c r="BN702" s="123">
        <f t="shared" si="2150"/>
        <v>6.5146016934508374E-2</v>
      </c>
      <c r="BO702" s="124">
        <f t="shared" si="2151"/>
        <v>6.6437036604588703E-2</v>
      </c>
      <c r="BP702" s="125">
        <f t="shared" si="2152"/>
        <v>0.12890962502160014</v>
      </c>
      <c r="BQ702" s="126">
        <f t="shared" si="2153"/>
        <v>0.13923755035320218</v>
      </c>
      <c r="BR702" s="123">
        <f t="shared" si="2154"/>
        <v>2.344335003744024E-2</v>
      </c>
      <c r="BS702" s="124">
        <f t="shared" si="2155"/>
        <v>2.1600793975129897E-2</v>
      </c>
      <c r="BT702" s="125">
        <f t="shared" si="2156"/>
        <v>7.3901272968146997E-2</v>
      </c>
      <c r="BU702" s="123">
        <f t="shared" si="2157"/>
        <v>6.7779788662502186E-2</v>
      </c>
      <c r="BV702" s="127">
        <f t="shared" si="2158"/>
        <v>0.10880709636541674</v>
      </c>
      <c r="BW702" s="128">
        <f t="shared" si="2159"/>
        <v>0.10099830696479654</v>
      </c>
      <c r="BX702" s="123">
        <f t="shared" si="2160"/>
        <v>7.9258107251886409E-2</v>
      </c>
      <c r="BY702" s="124">
        <f t="shared" si="2161"/>
        <v>6.5502948216474982E-2</v>
      </c>
      <c r="BZ702" s="125">
        <f t="shared" si="2162"/>
        <v>8.1907724209434943E-2</v>
      </c>
      <c r="CA702" s="126">
        <f t="shared" si="2163"/>
        <v>8.3834432833206837E-2</v>
      </c>
      <c r="CB702" s="123">
        <f t="shared" si="2164"/>
        <v>2.3500950406082598E-2</v>
      </c>
      <c r="CC702" s="124">
        <f t="shared" si="2165"/>
        <v>1.9790997723159554E-2</v>
      </c>
      <c r="CD702" s="125">
        <f t="shared" si="2166"/>
        <v>7.2115661540233855E-2</v>
      </c>
      <c r="CE702" s="126">
        <f t="shared" si="2167"/>
        <v>9.1890945180687716E-2</v>
      </c>
      <c r="CF702" s="123">
        <f t="shared" si="2168"/>
        <v>6.0307585968550195E-2</v>
      </c>
      <c r="CG702" s="124">
        <f t="shared" si="2169"/>
        <v>3.1000058380524258E-2</v>
      </c>
      <c r="CH702" s="125">
        <f t="shared" si="2170"/>
        <v>0.15379298427509935</v>
      </c>
      <c r="CI702" s="123">
        <f t="shared" si="2171"/>
        <v>0.1775351742658649</v>
      </c>
      <c r="CJ702" s="129">
        <f t="shared" ref="CJ702" si="2197">AB702/AB715</f>
        <v>3.9858208458361362E-2</v>
      </c>
      <c r="CK702" s="130">
        <f t="shared" ref="CK702" si="2198">AC702/AC715</f>
        <v>3.9431944271790129E-2</v>
      </c>
    </row>
    <row r="703" spans="1:89" ht="13.8" thickTop="1" x14ac:dyDescent="0.25">
      <c r="A703" s="139" t="s">
        <v>28</v>
      </c>
      <c r="B703" s="194">
        <v>1469</v>
      </c>
      <c r="C703" s="188">
        <v>2442</v>
      </c>
      <c r="D703" s="189">
        <v>940</v>
      </c>
      <c r="E703" s="190">
        <v>865</v>
      </c>
      <c r="F703" s="187">
        <v>1021</v>
      </c>
      <c r="G703" s="191">
        <v>1561</v>
      </c>
      <c r="H703" s="189">
        <v>2038</v>
      </c>
      <c r="I703" s="190">
        <v>2803</v>
      </c>
      <c r="J703" s="187">
        <v>533</v>
      </c>
      <c r="K703" s="188">
        <v>266</v>
      </c>
      <c r="L703" s="189">
        <v>2012</v>
      </c>
      <c r="M703" s="187">
        <v>992</v>
      </c>
      <c r="N703" s="192">
        <v>2516</v>
      </c>
      <c r="O703" s="195">
        <v>1721</v>
      </c>
      <c r="P703" s="187">
        <v>1636</v>
      </c>
      <c r="Q703" s="188">
        <v>1068</v>
      </c>
      <c r="R703" s="189">
        <v>1529</v>
      </c>
      <c r="S703" s="190">
        <v>1864</v>
      </c>
      <c r="T703" s="187">
        <v>675</v>
      </c>
      <c r="U703" s="191">
        <v>242</v>
      </c>
      <c r="V703" s="189">
        <v>1992</v>
      </c>
      <c r="W703" s="196">
        <v>1413</v>
      </c>
      <c r="X703" s="187">
        <v>1428</v>
      </c>
      <c r="Y703" s="191">
        <v>539</v>
      </c>
      <c r="Z703" s="189">
        <v>2885</v>
      </c>
      <c r="AA703" s="187">
        <v>3354</v>
      </c>
      <c r="AB703" s="162">
        <f t="shared" si="2115"/>
        <v>20674</v>
      </c>
      <c r="AC703" s="165">
        <f t="shared" si="2145"/>
        <v>19130</v>
      </c>
      <c r="AD703" s="218"/>
      <c r="AE703" s="218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18"/>
      <c r="AP703" s="218"/>
      <c r="AQ703" s="218"/>
      <c r="AR703" s="218"/>
      <c r="AS703" s="218"/>
      <c r="AT703" s="218"/>
      <c r="AU703" s="218"/>
      <c r="AV703" s="218"/>
      <c r="AW703" s="218"/>
      <c r="AX703" s="218"/>
      <c r="AY703" s="218"/>
      <c r="AZ703" s="218"/>
      <c r="BA703" s="218"/>
      <c r="BB703" s="218"/>
      <c r="BC703" s="218"/>
      <c r="BD703" s="218"/>
      <c r="BE703" s="218"/>
      <c r="BF703" s="218"/>
      <c r="BG703" s="218"/>
      <c r="BH703" s="218"/>
      <c r="BI703" s="139" t="s">
        <v>28</v>
      </c>
      <c r="BJ703" s="123">
        <f t="shared" si="2146"/>
        <v>7.1055431943503916E-2</v>
      </c>
      <c r="BK703" s="124">
        <f t="shared" si="2147"/>
        <v>0.12765290120230005</v>
      </c>
      <c r="BL703" s="125">
        <f t="shared" si="2148"/>
        <v>4.5467737254522592E-2</v>
      </c>
      <c r="BM703" s="126">
        <f t="shared" si="2149"/>
        <v>4.5216936748562468E-2</v>
      </c>
      <c r="BN703" s="123">
        <f t="shared" si="2150"/>
        <v>4.9385701847731452E-2</v>
      </c>
      <c r="BO703" s="124">
        <f t="shared" si="2151"/>
        <v>8.1599581808677477E-2</v>
      </c>
      <c r="BP703" s="125">
        <f t="shared" si="2152"/>
        <v>9.8577923962464925E-2</v>
      </c>
      <c r="BQ703" s="126">
        <f t="shared" si="2153"/>
        <v>0.1465237846314689</v>
      </c>
      <c r="BR703" s="123">
        <f t="shared" si="2154"/>
        <v>2.5781174421979299E-2</v>
      </c>
      <c r="BS703" s="124">
        <f t="shared" si="2155"/>
        <v>1.3904861474124413E-2</v>
      </c>
      <c r="BT703" s="125">
        <f t="shared" si="2156"/>
        <v>9.7320305697978143E-2</v>
      </c>
      <c r="BU703" s="123">
        <f t="shared" si="2157"/>
        <v>5.1855723993727128E-2</v>
      </c>
      <c r="BV703" s="127">
        <f t="shared" si="2158"/>
        <v>0.12169875205572216</v>
      </c>
      <c r="BW703" s="128">
        <f t="shared" si="2159"/>
        <v>8.9963408259278621E-2</v>
      </c>
      <c r="BX703" s="123">
        <f t="shared" si="2160"/>
        <v>7.9133210796169098E-2</v>
      </c>
      <c r="BY703" s="124">
        <f t="shared" si="2161"/>
        <v>5.5828541557762679E-2</v>
      </c>
      <c r="BZ703" s="125">
        <f t="shared" si="2162"/>
        <v>7.395762793847345E-2</v>
      </c>
      <c r="CA703" s="126">
        <f t="shared" si="2163"/>
        <v>9.7438578149503394E-2</v>
      </c>
      <c r="CB703" s="123">
        <f t="shared" si="2164"/>
        <v>3.264970494340718E-2</v>
      </c>
      <c r="CC703" s="124">
        <f t="shared" si="2165"/>
        <v>1.265028750653424E-2</v>
      </c>
      <c r="CD703" s="125">
        <f t="shared" si="2166"/>
        <v>9.6352907032988294E-2</v>
      </c>
      <c r="CE703" s="126">
        <f t="shared" si="2167"/>
        <v>7.386304234187141E-2</v>
      </c>
      <c r="CF703" s="123">
        <f t="shared" si="2168"/>
        <v>6.9072264680274748E-2</v>
      </c>
      <c r="CG703" s="124">
        <f t="shared" si="2169"/>
        <v>2.8175640355462623E-2</v>
      </c>
      <c r="CH703" s="125">
        <f t="shared" si="2170"/>
        <v>0.13954725742478474</v>
      </c>
      <c r="CI703" s="123">
        <f t="shared" si="2171"/>
        <v>0.17532671197072661</v>
      </c>
      <c r="CJ703" s="129">
        <f t="shared" ref="CJ703" si="2199">AB703/AB715</f>
        <v>4.7464351227934035E-2</v>
      </c>
      <c r="CK703" s="130">
        <f t="shared" ref="CK703" si="2200">AC703/AC715</f>
        <v>4.4038361487497527E-2</v>
      </c>
    </row>
    <row r="704" spans="1:89" x14ac:dyDescent="0.25">
      <c r="A704" s="131" t="s">
        <v>29</v>
      </c>
      <c r="B704" s="197">
        <v>1807</v>
      </c>
      <c r="C704" s="181">
        <v>2344</v>
      </c>
      <c r="D704" s="182">
        <v>1443</v>
      </c>
      <c r="E704" s="183">
        <v>956</v>
      </c>
      <c r="F704" s="180">
        <v>1536</v>
      </c>
      <c r="G704" s="184">
        <v>1839</v>
      </c>
      <c r="H704" s="182">
        <v>2574</v>
      </c>
      <c r="I704" s="183">
        <v>3444</v>
      </c>
      <c r="J704" s="180">
        <v>948</v>
      </c>
      <c r="K704" s="181">
        <v>329</v>
      </c>
      <c r="L704" s="182">
        <v>3024</v>
      </c>
      <c r="M704" s="180">
        <v>960</v>
      </c>
      <c r="N704" s="185">
        <v>3875</v>
      </c>
      <c r="O704" s="198">
        <v>2229</v>
      </c>
      <c r="P704" s="180">
        <v>2099</v>
      </c>
      <c r="Q704" s="181">
        <v>1380</v>
      </c>
      <c r="R704" s="182">
        <v>2024</v>
      </c>
      <c r="S704" s="183">
        <v>2359</v>
      </c>
      <c r="T704" s="180">
        <v>1439</v>
      </c>
      <c r="U704" s="184">
        <v>245</v>
      </c>
      <c r="V704" s="182">
        <v>3148</v>
      </c>
      <c r="W704" s="199">
        <v>1700</v>
      </c>
      <c r="X704" s="180">
        <v>2077</v>
      </c>
      <c r="Y704" s="184">
        <v>686</v>
      </c>
      <c r="Z704" s="182">
        <v>3532</v>
      </c>
      <c r="AA704" s="180">
        <v>4295</v>
      </c>
      <c r="AB704" s="162">
        <f t="shared" si="2115"/>
        <v>29526</v>
      </c>
      <c r="AC704" s="165">
        <f t="shared" si="2145"/>
        <v>22766</v>
      </c>
      <c r="AD704" s="218"/>
      <c r="AE704" s="218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18"/>
      <c r="AP704" s="218"/>
      <c r="AQ704" s="218"/>
      <c r="AR704" s="218"/>
      <c r="AS704" s="218"/>
      <c r="AT704" s="218"/>
      <c r="AU704" s="218"/>
      <c r="AV704" s="218"/>
      <c r="AW704" s="218"/>
      <c r="AX704" s="218"/>
      <c r="AY704" s="218"/>
      <c r="AZ704" s="218"/>
      <c r="BA704" s="218"/>
      <c r="BB704" s="218"/>
      <c r="BC704" s="218"/>
      <c r="BD704" s="218"/>
      <c r="BE704" s="218"/>
      <c r="BF704" s="218"/>
      <c r="BG704" s="218"/>
      <c r="BH704" s="218"/>
      <c r="BI704" s="131" t="s">
        <v>29</v>
      </c>
      <c r="BJ704" s="123">
        <f t="shared" si="2146"/>
        <v>6.1200298042403303E-2</v>
      </c>
      <c r="BK704" s="124">
        <f t="shared" si="2147"/>
        <v>0.10296055521391549</v>
      </c>
      <c r="BL704" s="125">
        <f t="shared" si="2148"/>
        <v>4.8872180451127817E-2</v>
      </c>
      <c r="BM704" s="126">
        <f t="shared" si="2149"/>
        <v>4.1992444873934817E-2</v>
      </c>
      <c r="BN704" s="123">
        <f t="shared" si="2150"/>
        <v>5.2021946758788865E-2</v>
      </c>
      <c r="BO704" s="124">
        <f t="shared" si="2151"/>
        <v>8.0778353685320214E-2</v>
      </c>
      <c r="BP704" s="125">
        <f t="shared" si="2152"/>
        <v>8.7177402966876649E-2</v>
      </c>
      <c r="BQ704" s="126">
        <f t="shared" si="2153"/>
        <v>0.15127822190986559</v>
      </c>
      <c r="BR704" s="123">
        <f t="shared" si="2154"/>
        <v>3.2107295265190003E-2</v>
      </c>
      <c r="BS704" s="124">
        <f t="shared" si="2155"/>
        <v>1.4451374857243257E-2</v>
      </c>
      <c r="BT704" s="125">
        <f t="shared" si="2156"/>
        <v>0.10241820768136557</v>
      </c>
      <c r="BU704" s="123">
        <f t="shared" si="2157"/>
        <v>4.2168145480101907E-2</v>
      </c>
      <c r="BV704" s="127">
        <f t="shared" si="2158"/>
        <v>0.1312402628192102</v>
      </c>
      <c r="BW704" s="128">
        <f t="shared" si="2159"/>
        <v>9.7909162786611617E-2</v>
      </c>
      <c r="BX704" s="123">
        <f t="shared" si="2160"/>
        <v>7.1089886879360562E-2</v>
      </c>
      <c r="BY704" s="124">
        <f t="shared" si="2161"/>
        <v>6.0616709127646488E-2</v>
      </c>
      <c r="BZ704" s="125">
        <f t="shared" si="2162"/>
        <v>6.8549752760279081E-2</v>
      </c>
      <c r="CA704" s="126">
        <f t="shared" si="2163"/>
        <v>0.10361943248704208</v>
      </c>
      <c r="CB704" s="123">
        <f t="shared" si="2164"/>
        <v>4.8736706631443472E-2</v>
      </c>
      <c r="CC704" s="124">
        <f t="shared" si="2165"/>
        <v>1.076166212773434E-2</v>
      </c>
      <c r="CD704" s="125">
        <f t="shared" si="2166"/>
        <v>0.1066178960915803</v>
      </c>
      <c r="CE704" s="126">
        <f t="shared" si="2167"/>
        <v>7.4672757621013788E-2</v>
      </c>
      <c r="CF704" s="123">
        <f t="shared" si="2168"/>
        <v>7.0344780871096663E-2</v>
      </c>
      <c r="CG704" s="124">
        <f t="shared" si="2169"/>
        <v>3.0132653957656155E-2</v>
      </c>
      <c r="CH704" s="125">
        <f t="shared" si="2170"/>
        <v>0.11962338278127752</v>
      </c>
      <c r="CI704" s="123">
        <f t="shared" si="2171"/>
        <v>0.18865852587191426</v>
      </c>
      <c r="CJ704" s="129">
        <f t="shared" ref="CJ704" si="2201">AB704/AB715</f>
        <v>6.7787193303472007E-2</v>
      </c>
      <c r="CK704" s="130">
        <f t="shared" ref="CK704" si="2202">AC704/AC715</f>
        <v>5.2408642844974838E-2</v>
      </c>
    </row>
    <row r="705" spans="1:89" x14ac:dyDescent="0.25">
      <c r="A705" s="139" t="s">
        <v>30</v>
      </c>
      <c r="B705" s="280">
        <v>2191</v>
      </c>
      <c r="C705" s="267">
        <v>5193</v>
      </c>
      <c r="D705" s="268">
        <v>1917</v>
      </c>
      <c r="E705" s="269">
        <v>1864</v>
      </c>
      <c r="F705" s="266">
        <v>1823</v>
      </c>
      <c r="G705" s="270">
        <v>3430</v>
      </c>
      <c r="H705" s="268">
        <v>3273</v>
      </c>
      <c r="I705" s="269">
        <v>5672</v>
      </c>
      <c r="J705" s="266">
        <v>1519</v>
      </c>
      <c r="K705" s="267">
        <v>361</v>
      </c>
      <c r="L705" s="268">
        <v>4062</v>
      </c>
      <c r="M705" s="266">
        <v>1105</v>
      </c>
      <c r="N705" s="271">
        <v>4704</v>
      </c>
      <c r="O705" s="281">
        <v>3143</v>
      </c>
      <c r="P705" s="266">
        <v>2922</v>
      </c>
      <c r="Q705" s="267">
        <v>2141</v>
      </c>
      <c r="R705" s="268">
        <v>2498</v>
      </c>
      <c r="S705" s="269">
        <v>3800</v>
      </c>
      <c r="T705" s="266">
        <v>1935</v>
      </c>
      <c r="U705" s="270">
        <v>406</v>
      </c>
      <c r="V705" s="268">
        <v>4018</v>
      </c>
      <c r="W705" s="282">
        <v>2464</v>
      </c>
      <c r="X705" s="266">
        <v>3088</v>
      </c>
      <c r="Y705" s="270">
        <v>978</v>
      </c>
      <c r="Z705" s="268">
        <v>4316</v>
      </c>
      <c r="AA705" s="266">
        <v>5845</v>
      </c>
      <c r="AB705" s="162">
        <f t="shared" si="2115"/>
        <v>38266</v>
      </c>
      <c r="AC705" s="165">
        <f t="shared" si="2145"/>
        <v>36402</v>
      </c>
      <c r="AD705" s="218"/>
      <c r="AE705" s="218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218"/>
      <c r="BD705" s="218"/>
      <c r="BE705" s="218"/>
      <c r="BF705" s="218"/>
      <c r="BG705" s="218"/>
      <c r="BH705" s="218"/>
      <c r="BI705" s="139" t="s">
        <v>30</v>
      </c>
      <c r="BJ705" s="123">
        <f t="shared" si="2146"/>
        <v>5.7257095071342703E-2</v>
      </c>
      <c r="BK705" s="124">
        <f t="shared" si="2147"/>
        <v>0.14265699686830394</v>
      </c>
      <c r="BL705" s="125">
        <f t="shared" si="2148"/>
        <v>5.0096691579992685E-2</v>
      </c>
      <c r="BM705" s="126">
        <f t="shared" si="2149"/>
        <v>5.1205977693533321E-2</v>
      </c>
      <c r="BN705" s="123">
        <f t="shared" si="2150"/>
        <v>4.7640202790989392E-2</v>
      </c>
      <c r="BO705" s="124">
        <f t="shared" si="2151"/>
        <v>9.4225592000439534E-2</v>
      </c>
      <c r="BP705" s="125">
        <f t="shared" si="2152"/>
        <v>8.5532849004338052E-2</v>
      </c>
      <c r="BQ705" s="126">
        <f t="shared" si="2153"/>
        <v>0.15581561452667436</v>
      </c>
      <c r="BR705" s="123">
        <f t="shared" si="2154"/>
        <v>3.9695813515914911E-2</v>
      </c>
      <c r="BS705" s="124">
        <f t="shared" si="2155"/>
        <v>9.9170375254106925E-3</v>
      </c>
      <c r="BT705" s="125">
        <f t="shared" si="2156"/>
        <v>0.10615167511629123</v>
      </c>
      <c r="BU705" s="123">
        <f t="shared" si="2157"/>
        <v>3.0355474973902532E-2</v>
      </c>
      <c r="BV705" s="127">
        <f t="shared" si="2158"/>
        <v>0.12292897088799457</v>
      </c>
      <c r="BW705" s="128">
        <f t="shared" si="2159"/>
        <v>8.6341409812647651E-2</v>
      </c>
      <c r="BX705" s="123">
        <f t="shared" si="2160"/>
        <v>7.6360215334761936E-2</v>
      </c>
      <c r="BY705" s="124">
        <f t="shared" si="2161"/>
        <v>5.8815449700565903E-2</v>
      </c>
      <c r="BZ705" s="125">
        <f t="shared" si="2162"/>
        <v>6.5279882924789631E-2</v>
      </c>
      <c r="CA705" s="126">
        <f t="shared" si="2163"/>
        <v>0.1043898686885336</v>
      </c>
      <c r="CB705" s="123">
        <f t="shared" si="2164"/>
        <v>5.0567083050227356E-2</v>
      </c>
      <c r="CC705" s="124">
        <f t="shared" si="2165"/>
        <v>1.1153233338827537E-2</v>
      </c>
      <c r="CD705" s="125">
        <f t="shared" si="2166"/>
        <v>0.10500182930016203</v>
      </c>
      <c r="CE705" s="126">
        <f t="shared" si="2167"/>
        <v>6.7688588539091266E-2</v>
      </c>
      <c r="CF705" s="123">
        <f t="shared" si="2168"/>
        <v>8.069827000470392E-2</v>
      </c>
      <c r="CG705" s="124">
        <f t="shared" si="2169"/>
        <v>2.6866655678259438E-2</v>
      </c>
      <c r="CH705" s="125">
        <f t="shared" si="2170"/>
        <v>0.11278942141849162</v>
      </c>
      <c r="CI705" s="123">
        <f t="shared" si="2171"/>
        <v>0.16056810065381022</v>
      </c>
      <c r="CJ705" s="129">
        <f t="shared" ref="CJ705" si="2203">AB705/AB715</f>
        <v>8.7852900458939912E-2</v>
      </c>
      <c r="CK705" s="130">
        <f t="shared" ref="CK705" si="2204">AC705/AC715</f>
        <v>8.3799499993093829E-2</v>
      </c>
    </row>
    <row r="706" spans="1:89" x14ac:dyDescent="0.25">
      <c r="A706" s="131" t="s">
        <v>31</v>
      </c>
      <c r="B706" s="283">
        <v>2303</v>
      </c>
      <c r="C706" s="274">
        <v>5693</v>
      </c>
      <c r="D706" s="275">
        <v>1454</v>
      </c>
      <c r="E706" s="276">
        <v>1940</v>
      </c>
      <c r="F706" s="273">
        <v>1572</v>
      </c>
      <c r="G706" s="277">
        <v>3739</v>
      </c>
      <c r="H706" s="275">
        <v>3186</v>
      </c>
      <c r="I706" s="276">
        <v>6819</v>
      </c>
      <c r="J706" s="273">
        <v>972</v>
      </c>
      <c r="K706" s="274">
        <v>340</v>
      </c>
      <c r="L706" s="275">
        <v>4309</v>
      </c>
      <c r="M706" s="273">
        <v>1152</v>
      </c>
      <c r="N706" s="278">
        <v>5639</v>
      </c>
      <c r="O706" s="284">
        <v>3255</v>
      </c>
      <c r="P706" s="273">
        <v>2924</v>
      </c>
      <c r="Q706" s="274">
        <v>2826</v>
      </c>
      <c r="R706" s="275">
        <v>2700</v>
      </c>
      <c r="S706" s="276">
        <v>4303</v>
      </c>
      <c r="T706" s="273">
        <v>1878</v>
      </c>
      <c r="U706" s="277">
        <v>446</v>
      </c>
      <c r="V706" s="275">
        <v>4851</v>
      </c>
      <c r="W706" s="285">
        <v>2680</v>
      </c>
      <c r="X706" s="273">
        <v>3089</v>
      </c>
      <c r="Y706" s="277">
        <v>1121</v>
      </c>
      <c r="Z706" s="275">
        <v>4105</v>
      </c>
      <c r="AA706" s="273">
        <v>6969</v>
      </c>
      <c r="AB706" s="162">
        <f t="shared" si="2115"/>
        <v>38982</v>
      </c>
      <c r="AC706" s="165">
        <f t="shared" si="2145"/>
        <v>41283</v>
      </c>
      <c r="AD706" s="218"/>
      <c r="AE706" s="218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218"/>
      <c r="BD706" s="218"/>
      <c r="BE706" s="218"/>
      <c r="BF706" s="218"/>
      <c r="BG706" s="218"/>
      <c r="BH706" s="218"/>
      <c r="BI706" s="131" t="s">
        <v>31</v>
      </c>
      <c r="BJ706" s="123">
        <f t="shared" si="2146"/>
        <v>5.9078549073931556E-2</v>
      </c>
      <c r="BK706" s="124">
        <f t="shared" si="2147"/>
        <v>0.13790179977230338</v>
      </c>
      <c r="BL706" s="125">
        <f t="shared" si="2148"/>
        <v>3.7299266328048843E-2</v>
      </c>
      <c r="BM706" s="126">
        <f t="shared" si="2149"/>
        <v>4.6992708863212461E-2</v>
      </c>
      <c r="BN706" s="123">
        <f t="shared" si="2150"/>
        <v>4.0326304448206868E-2</v>
      </c>
      <c r="BO706" s="124">
        <f t="shared" si="2151"/>
        <v>9.0569968267809997E-2</v>
      </c>
      <c r="BP706" s="125">
        <f t="shared" si="2152"/>
        <v>8.1730029244266589E-2</v>
      </c>
      <c r="BQ706" s="126">
        <f t="shared" si="2153"/>
        <v>0.16517694934961122</v>
      </c>
      <c r="BR706" s="123">
        <f t="shared" si="2154"/>
        <v>2.4934585193166076E-2</v>
      </c>
      <c r="BS706" s="124">
        <f t="shared" si="2155"/>
        <v>8.2358355739650703E-3</v>
      </c>
      <c r="BT706" s="125">
        <f t="shared" si="2156"/>
        <v>0.11053819711661793</v>
      </c>
      <c r="BU706" s="123">
        <f t="shared" si="2157"/>
        <v>2.7904948768258119E-2</v>
      </c>
      <c r="BV706" s="127">
        <f t="shared" si="2158"/>
        <v>0.14465650813195835</v>
      </c>
      <c r="BW706" s="128">
        <f t="shared" si="2159"/>
        <v>7.8846014097812653E-2</v>
      </c>
      <c r="BX706" s="123">
        <f t="shared" si="2160"/>
        <v>7.5008978502898768E-2</v>
      </c>
      <c r="BY706" s="124">
        <f t="shared" si="2161"/>
        <v>6.8454327447133201E-2</v>
      </c>
      <c r="BZ706" s="125">
        <f t="shared" si="2162"/>
        <v>6.9262736647683551E-2</v>
      </c>
      <c r="CA706" s="126">
        <f t="shared" si="2163"/>
        <v>0.1042317661022697</v>
      </c>
      <c r="CB706" s="123">
        <f t="shared" si="2164"/>
        <v>4.8176081268277667E-2</v>
      </c>
      <c r="CC706" s="124">
        <f t="shared" si="2165"/>
        <v>1.0803478429377711E-2</v>
      </c>
      <c r="CD706" s="125">
        <f t="shared" si="2166"/>
        <v>0.12444205017700477</v>
      </c>
      <c r="CE706" s="126">
        <f t="shared" si="2167"/>
        <v>6.4917762759489378E-2</v>
      </c>
      <c r="CF706" s="123">
        <f t="shared" si="2168"/>
        <v>7.9241701298034997E-2</v>
      </c>
      <c r="CG706" s="124">
        <f t="shared" si="2169"/>
        <v>2.7154034348278951E-2</v>
      </c>
      <c r="CH706" s="125">
        <f t="shared" si="2170"/>
        <v>0.10530501256990406</v>
      </c>
      <c r="CI706" s="123">
        <f t="shared" si="2171"/>
        <v>0.16881040622047816</v>
      </c>
      <c r="CJ706" s="129">
        <f t="shared" ref="CJ706" si="2205">AB706/AB715</f>
        <v>8.9496727269387857E-2</v>
      </c>
      <c r="CK706" s="130">
        <f t="shared" ref="CK706" si="2206">AC706/AC715</f>
        <v>9.5035843036506029E-2</v>
      </c>
    </row>
    <row r="707" spans="1:89" x14ac:dyDescent="0.25">
      <c r="A707" s="139" t="s">
        <v>32</v>
      </c>
      <c r="B707" s="194">
        <v>2525</v>
      </c>
      <c r="C707" s="188">
        <v>4634</v>
      </c>
      <c r="D707" s="189">
        <v>891</v>
      </c>
      <c r="E707" s="190">
        <v>1637</v>
      </c>
      <c r="F707" s="187">
        <v>1267</v>
      </c>
      <c r="G707" s="191">
        <v>3311</v>
      </c>
      <c r="H707" s="189">
        <v>2862</v>
      </c>
      <c r="I707" s="190">
        <v>6137</v>
      </c>
      <c r="J707" s="187">
        <v>631</v>
      </c>
      <c r="K707" s="188">
        <v>262</v>
      </c>
      <c r="L707" s="189">
        <v>3113</v>
      </c>
      <c r="M707" s="187">
        <v>1255</v>
      </c>
      <c r="N707" s="192">
        <v>3985</v>
      </c>
      <c r="O707" s="195">
        <v>2975</v>
      </c>
      <c r="P707" s="187">
        <v>1906</v>
      </c>
      <c r="Q707" s="188">
        <v>2302</v>
      </c>
      <c r="R707" s="189">
        <v>1992</v>
      </c>
      <c r="S707" s="190">
        <v>2993</v>
      </c>
      <c r="T707" s="187">
        <v>1404</v>
      </c>
      <c r="U707" s="191">
        <v>392</v>
      </c>
      <c r="V707" s="189">
        <v>4079</v>
      </c>
      <c r="W707" s="196">
        <v>2301</v>
      </c>
      <c r="X707" s="187">
        <v>2227</v>
      </c>
      <c r="Y707" s="191">
        <v>910</v>
      </c>
      <c r="Z707" s="189">
        <v>3893</v>
      </c>
      <c r="AA707" s="187">
        <v>5433</v>
      </c>
      <c r="AB707" s="162">
        <f t="shared" si="2115"/>
        <v>30775</v>
      </c>
      <c r="AC707" s="165">
        <f t="shared" si="2145"/>
        <v>34542</v>
      </c>
      <c r="AD707" s="218"/>
      <c r="AE707" s="218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218"/>
      <c r="BD707" s="218"/>
      <c r="BE707" s="218"/>
      <c r="BF707" s="218"/>
      <c r="BG707" s="218"/>
      <c r="BH707" s="218"/>
      <c r="BI707" s="139" t="s">
        <v>32</v>
      </c>
      <c r="BJ707" s="123">
        <f t="shared" si="2146"/>
        <v>8.2047116165718928E-2</v>
      </c>
      <c r="BK707" s="124">
        <f t="shared" si="2147"/>
        <v>0.13415552081523943</v>
      </c>
      <c r="BL707" s="125">
        <f t="shared" si="2148"/>
        <v>2.8952071486596263E-2</v>
      </c>
      <c r="BM707" s="126">
        <f t="shared" si="2149"/>
        <v>4.73915812633895E-2</v>
      </c>
      <c r="BN707" s="123">
        <f t="shared" si="2150"/>
        <v>4.1169780666125103E-2</v>
      </c>
      <c r="BO707" s="124">
        <f t="shared" si="2151"/>
        <v>9.5854322274332701E-2</v>
      </c>
      <c r="BP707" s="125">
        <f t="shared" si="2152"/>
        <v>9.299756295694557E-2</v>
      </c>
      <c r="BQ707" s="126">
        <f t="shared" si="2153"/>
        <v>0.17766776677667767</v>
      </c>
      <c r="BR707" s="123">
        <f t="shared" si="2154"/>
        <v>2.0503655564581641E-2</v>
      </c>
      <c r="BS707" s="124">
        <f t="shared" si="2155"/>
        <v>7.584969023218111E-3</v>
      </c>
      <c r="BT707" s="125">
        <f t="shared" si="2156"/>
        <v>0.10115353371242893</v>
      </c>
      <c r="BU707" s="123">
        <f t="shared" si="2157"/>
        <v>3.6332580626483701E-2</v>
      </c>
      <c r="BV707" s="127">
        <f t="shared" si="2158"/>
        <v>0.12948822095857027</v>
      </c>
      <c r="BW707" s="128">
        <f t="shared" si="2159"/>
        <v>8.6127033756007179E-2</v>
      </c>
      <c r="BX707" s="123">
        <f t="shared" si="2160"/>
        <v>6.1933387489845657E-2</v>
      </c>
      <c r="BY707" s="124">
        <f t="shared" si="2161"/>
        <v>6.6643506455908746E-2</v>
      </c>
      <c r="BZ707" s="125">
        <f t="shared" si="2162"/>
        <v>6.4727863525588958E-2</v>
      </c>
      <c r="CA707" s="126">
        <f t="shared" si="2163"/>
        <v>8.6648138498060329E-2</v>
      </c>
      <c r="CB707" s="123">
        <f t="shared" si="2164"/>
        <v>4.5621445978878961E-2</v>
      </c>
      <c r="CC707" s="124">
        <f t="shared" si="2165"/>
        <v>1.1348503271379769E-2</v>
      </c>
      <c r="CD707" s="125">
        <f t="shared" si="2166"/>
        <v>0.13254264825345247</v>
      </c>
      <c r="CE707" s="126">
        <f t="shared" si="2167"/>
        <v>6.6614556192461358E-2</v>
      </c>
      <c r="CF707" s="123">
        <f t="shared" si="2168"/>
        <v>7.2363931762794473E-2</v>
      </c>
      <c r="CG707" s="124">
        <f t="shared" si="2169"/>
        <v>2.6344739737131608E-2</v>
      </c>
      <c r="CH707" s="125">
        <f t="shared" si="2170"/>
        <v>0.12649878147847279</v>
      </c>
      <c r="CI707" s="123">
        <f t="shared" si="2171"/>
        <v>0.15728678130970991</v>
      </c>
      <c r="CJ707" s="129">
        <f t="shared" ref="CJ707" si="2207">AB707/AB715</f>
        <v>7.0654706831753414E-2</v>
      </c>
      <c r="CK707" s="130">
        <f t="shared" ref="CK707" si="2208">AC707/AC715</f>
        <v>7.951767289603448E-2</v>
      </c>
    </row>
    <row r="708" spans="1:89" x14ac:dyDescent="0.25">
      <c r="A708" s="131" t="s">
        <v>33</v>
      </c>
      <c r="B708" s="197">
        <v>2182</v>
      </c>
      <c r="C708" s="181">
        <v>3047</v>
      </c>
      <c r="D708" s="182">
        <v>744</v>
      </c>
      <c r="E708" s="183">
        <v>1309</v>
      </c>
      <c r="F708" s="180">
        <v>1018</v>
      </c>
      <c r="G708" s="184">
        <v>2169</v>
      </c>
      <c r="H708" s="182">
        <v>2260</v>
      </c>
      <c r="I708" s="183">
        <v>3711</v>
      </c>
      <c r="J708" s="180">
        <v>481</v>
      </c>
      <c r="K708" s="181">
        <v>184</v>
      </c>
      <c r="L708" s="182">
        <v>2022</v>
      </c>
      <c r="M708" s="180">
        <v>1328</v>
      </c>
      <c r="N708" s="185">
        <v>2934</v>
      </c>
      <c r="O708" s="198">
        <v>2658</v>
      </c>
      <c r="P708" s="180">
        <v>1384</v>
      </c>
      <c r="Q708" s="181">
        <v>2061</v>
      </c>
      <c r="R708" s="182">
        <v>1647</v>
      </c>
      <c r="S708" s="183">
        <v>2407</v>
      </c>
      <c r="T708" s="180">
        <v>563</v>
      </c>
      <c r="U708" s="184">
        <v>378</v>
      </c>
      <c r="V708" s="182">
        <v>3179</v>
      </c>
      <c r="W708" s="199">
        <v>1911</v>
      </c>
      <c r="X708" s="180">
        <v>1204</v>
      </c>
      <c r="Y708" s="184">
        <v>763</v>
      </c>
      <c r="Z708" s="182">
        <v>2858</v>
      </c>
      <c r="AA708" s="180">
        <v>3683</v>
      </c>
      <c r="AB708" s="162">
        <f t="shared" si="2115"/>
        <v>22476</v>
      </c>
      <c r="AC708" s="165">
        <f t="shared" si="2145"/>
        <v>25609</v>
      </c>
      <c r="AD708" s="218"/>
      <c r="AE708" s="218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18"/>
      <c r="AP708" s="218"/>
      <c r="AQ708" s="218"/>
      <c r="AR708" s="218"/>
      <c r="AS708" s="218"/>
      <c r="AT708" s="218"/>
      <c r="AU708" s="218"/>
      <c r="AV708" s="218"/>
      <c r="AW708" s="218"/>
      <c r="AX708" s="218"/>
      <c r="AY708" s="218"/>
      <c r="AZ708" s="218"/>
      <c r="BA708" s="218"/>
      <c r="BB708" s="218"/>
      <c r="BC708" s="218"/>
      <c r="BD708" s="218"/>
      <c r="BE708" s="218"/>
      <c r="BF708" s="218"/>
      <c r="BG708" s="218"/>
      <c r="BH708" s="218"/>
      <c r="BI708" s="131" t="s">
        <v>33</v>
      </c>
      <c r="BJ708" s="123">
        <f t="shared" si="2146"/>
        <v>9.7081331197722012E-2</v>
      </c>
      <c r="BK708" s="124">
        <f t="shared" si="2147"/>
        <v>0.1189816080284275</v>
      </c>
      <c r="BL708" s="125">
        <f t="shared" si="2148"/>
        <v>3.3101975440469833E-2</v>
      </c>
      <c r="BM708" s="126">
        <f t="shared" si="2149"/>
        <v>5.111484243820532E-2</v>
      </c>
      <c r="BN708" s="123">
        <f t="shared" si="2150"/>
        <v>4.5292756718277274E-2</v>
      </c>
      <c r="BO708" s="124">
        <f t="shared" si="2151"/>
        <v>8.4696786286071302E-2</v>
      </c>
      <c r="BP708" s="125">
        <f t="shared" si="2152"/>
        <v>0.1005516995906745</v>
      </c>
      <c r="BQ708" s="126">
        <f t="shared" si="2153"/>
        <v>0.14490999258073334</v>
      </c>
      <c r="BR708" s="123">
        <f t="shared" si="2154"/>
        <v>2.1400605089873643E-2</v>
      </c>
      <c r="BS708" s="124">
        <f t="shared" si="2155"/>
        <v>7.1849740325666761E-3</v>
      </c>
      <c r="BT708" s="125">
        <f t="shared" si="2156"/>
        <v>8.9962626801922047E-2</v>
      </c>
      <c r="BU708" s="123">
        <f t="shared" si="2157"/>
        <v>5.1856769104611657E-2</v>
      </c>
      <c r="BV708" s="127">
        <f t="shared" si="2158"/>
        <v>0.13053924185798185</v>
      </c>
      <c r="BW708" s="128">
        <f t="shared" si="2159"/>
        <v>0.10379163575305557</v>
      </c>
      <c r="BX708" s="123">
        <f t="shared" si="2160"/>
        <v>6.1576793023669689E-2</v>
      </c>
      <c r="BY708" s="124">
        <f t="shared" si="2161"/>
        <v>8.0479518919129994E-2</v>
      </c>
      <c r="BZ708" s="125">
        <f t="shared" si="2162"/>
        <v>7.3278163374265889E-2</v>
      </c>
      <c r="CA708" s="126">
        <f t="shared" si="2163"/>
        <v>9.3990394002108638E-2</v>
      </c>
      <c r="CB708" s="123">
        <f t="shared" si="2164"/>
        <v>2.5048941092721124E-2</v>
      </c>
      <c r="CC708" s="124">
        <f t="shared" si="2165"/>
        <v>1.4760435784294585E-2</v>
      </c>
      <c r="CD708" s="125">
        <f t="shared" si="2166"/>
        <v>0.14143975796405053</v>
      </c>
      <c r="CE708" s="126">
        <f t="shared" si="2167"/>
        <v>7.4622203131711501E-2</v>
      </c>
      <c r="CF708" s="123">
        <f t="shared" si="2168"/>
        <v>5.3568250578394733E-2</v>
      </c>
      <c r="CG708" s="124">
        <f t="shared" si="2169"/>
        <v>2.9794212972002031E-2</v>
      </c>
      <c r="CH708" s="125">
        <f t="shared" si="2170"/>
        <v>0.12715785726997686</v>
      </c>
      <c r="CI708" s="123">
        <f t="shared" si="2171"/>
        <v>0.14381662696708189</v>
      </c>
      <c r="CJ708" s="129">
        <f t="shared" ref="CJ708" si="2209">AB708/AB715</f>
        <v>5.1601468424061402E-2</v>
      </c>
      <c r="CK708" s="130">
        <f t="shared" ref="CK708" si="2210">AC708/AC715</f>
        <v>5.895339254225427E-2</v>
      </c>
    </row>
    <row r="709" spans="1:89" x14ac:dyDescent="0.25">
      <c r="A709" s="139" t="s">
        <v>34</v>
      </c>
      <c r="B709" s="194">
        <v>776</v>
      </c>
      <c r="C709" s="188">
        <v>1726</v>
      </c>
      <c r="D709" s="189">
        <v>345</v>
      </c>
      <c r="E709" s="190">
        <v>990</v>
      </c>
      <c r="F709" s="187">
        <v>446</v>
      </c>
      <c r="G709" s="191">
        <v>1678</v>
      </c>
      <c r="H709" s="189">
        <v>1159</v>
      </c>
      <c r="I709" s="190">
        <v>2656</v>
      </c>
      <c r="J709" s="187">
        <v>393</v>
      </c>
      <c r="K709" s="188">
        <v>133</v>
      </c>
      <c r="L709" s="189">
        <v>1364</v>
      </c>
      <c r="M709" s="187">
        <v>743</v>
      </c>
      <c r="N709" s="192">
        <v>2155</v>
      </c>
      <c r="O709" s="195">
        <v>1933</v>
      </c>
      <c r="P709" s="187">
        <v>827</v>
      </c>
      <c r="Q709" s="188">
        <v>1326</v>
      </c>
      <c r="R709" s="189">
        <v>1188</v>
      </c>
      <c r="S709" s="190">
        <v>1868</v>
      </c>
      <c r="T709" s="187">
        <v>401</v>
      </c>
      <c r="U709" s="191">
        <v>290</v>
      </c>
      <c r="V709" s="189">
        <v>2597</v>
      </c>
      <c r="W709" s="196">
        <v>1389</v>
      </c>
      <c r="X709" s="187">
        <v>742</v>
      </c>
      <c r="Y709" s="191">
        <v>497</v>
      </c>
      <c r="Z709" s="189">
        <v>1910</v>
      </c>
      <c r="AA709" s="187">
        <v>2694</v>
      </c>
      <c r="AB709" s="162">
        <f t="shared" si="2115"/>
        <v>14303</v>
      </c>
      <c r="AC709" s="165">
        <f t="shared" si="2145"/>
        <v>17923</v>
      </c>
      <c r="AD709" s="218"/>
      <c r="AE709" s="218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18"/>
      <c r="AP709" s="218"/>
      <c r="AQ709" s="218"/>
      <c r="AR709" s="218"/>
      <c r="AS709" s="218"/>
      <c r="AT709" s="218"/>
      <c r="AU709" s="218"/>
      <c r="AV709" s="218"/>
      <c r="AW709" s="218"/>
      <c r="AX709" s="218"/>
      <c r="AY709" s="218"/>
      <c r="AZ709" s="218"/>
      <c r="BA709" s="218"/>
      <c r="BB709" s="218"/>
      <c r="BC709" s="218"/>
      <c r="BD709" s="218"/>
      <c r="BE709" s="218"/>
      <c r="BF709" s="218"/>
      <c r="BG709" s="218"/>
      <c r="BH709" s="218"/>
      <c r="BI709" s="139" t="s">
        <v>34</v>
      </c>
      <c r="BJ709" s="123">
        <f t="shared" si="2146"/>
        <v>5.4254352233797105E-2</v>
      </c>
      <c r="BK709" s="124">
        <f t="shared" si="2147"/>
        <v>9.6300842492886229E-2</v>
      </c>
      <c r="BL709" s="125">
        <f t="shared" si="2148"/>
        <v>2.4120813815283505E-2</v>
      </c>
      <c r="BM709" s="126">
        <f t="shared" si="2149"/>
        <v>5.5236288567762096E-2</v>
      </c>
      <c r="BN709" s="123">
        <f t="shared" si="2150"/>
        <v>3.1182269453960708E-2</v>
      </c>
      <c r="BO709" s="124">
        <f t="shared" si="2151"/>
        <v>9.3622719410812918E-2</v>
      </c>
      <c r="BP709" s="125">
        <f t="shared" si="2152"/>
        <v>8.1031951338879957E-2</v>
      </c>
      <c r="BQ709" s="126">
        <f t="shared" si="2153"/>
        <v>0.1481894772080567</v>
      </c>
      <c r="BR709" s="123">
        <f t="shared" si="2154"/>
        <v>2.7476753128714254E-2</v>
      </c>
      <c r="BS709" s="124">
        <f t="shared" si="2155"/>
        <v>7.4206327065781397E-3</v>
      </c>
      <c r="BT709" s="125">
        <f t="shared" si="2156"/>
        <v>9.5364608823323774E-2</v>
      </c>
      <c r="BU709" s="123">
        <f t="shared" si="2157"/>
        <v>4.145511354125983E-2</v>
      </c>
      <c r="BV709" s="127">
        <f t="shared" si="2158"/>
        <v>0.150667692092568</v>
      </c>
      <c r="BW709" s="128">
        <f t="shared" si="2159"/>
        <v>0.1078502482843274</v>
      </c>
      <c r="BX709" s="123">
        <f t="shared" si="2160"/>
        <v>5.7820037754317273E-2</v>
      </c>
      <c r="BY709" s="124">
        <f t="shared" si="2161"/>
        <v>7.3983150142275286E-2</v>
      </c>
      <c r="BZ709" s="125">
        <f t="shared" si="2162"/>
        <v>8.3059498007411039E-2</v>
      </c>
      <c r="CA709" s="126">
        <f t="shared" si="2163"/>
        <v>0.10422362327735313</v>
      </c>
      <c r="CB709" s="123">
        <f t="shared" si="2164"/>
        <v>2.8036076347619381E-2</v>
      </c>
      <c r="CC709" s="124">
        <f t="shared" si="2165"/>
        <v>1.6180326954192935E-2</v>
      </c>
      <c r="CD709" s="125">
        <f t="shared" si="2166"/>
        <v>0.18157029993707613</v>
      </c>
      <c r="CE709" s="126">
        <f t="shared" si="2167"/>
        <v>7.7498186687496515E-2</v>
      </c>
      <c r="CF709" s="123">
        <f t="shared" si="2168"/>
        <v>5.1877228553450325E-2</v>
      </c>
      <c r="CG709" s="124">
        <f t="shared" si="2169"/>
        <v>2.7729732745634103E-2</v>
      </c>
      <c r="CH709" s="125">
        <f t="shared" si="2170"/>
        <v>0.13353841851359854</v>
      </c>
      <c r="CI709" s="123">
        <f t="shared" si="2171"/>
        <v>0.15030965798136472</v>
      </c>
      <c r="CJ709" s="129">
        <f t="shared" ref="CJ709" si="2211">AB709/AB715</f>
        <v>3.2837506801448223E-2</v>
      </c>
      <c r="CK709" s="130">
        <f t="shared" ref="CK709" si="2212">AC709/AC715</f>
        <v>4.1259777989567072E-2</v>
      </c>
    </row>
    <row r="710" spans="1:89" x14ac:dyDescent="0.25">
      <c r="A710" s="131" t="s">
        <v>35</v>
      </c>
      <c r="B710" s="197">
        <v>0</v>
      </c>
      <c r="C710" s="181">
        <v>936</v>
      </c>
      <c r="D710" s="182">
        <v>6</v>
      </c>
      <c r="E710" s="183">
        <v>517</v>
      </c>
      <c r="F710" s="180">
        <v>13</v>
      </c>
      <c r="G710" s="184">
        <v>741</v>
      </c>
      <c r="H710" s="182">
        <v>74</v>
      </c>
      <c r="I710" s="183">
        <v>869</v>
      </c>
      <c r="J710" s="180">
        <v>49</v>
      </c>
      <c r="K710" s="181">
        <v>29</v>
      </c>
      <c r="L710" s="182">
        <v>673</v>
      </c>
      <c r="M710" s="180">
        <v>127</v>
      </c>
      <c r="N710" s="185">
        <v>468</v>
      </c>
      <c r="O710" s="198">
        <v>266</v>
      </c>
      <c r="P710" s="180">
        <v>169</v>
      </c>
      <c r="Q710" s="181">
        <v>143</v>
      </c>
      <c r="R710" s="182">
        <v>185</v>
      </c>
      <c r="S710" s="183">
        <v>131</v>
      </c>
      <c r="T710" s="180">
        <v>32</v>
      </c>
      <c r="U710" s="184">
        <v>6</v>
      </c>
      <c r="V710" s="182">
        <v>173</v>
      </c>
      <c r="W710" s="199">
        <v>50</v>
      </c>
      <c r="X710" s="180">
        <v>70</v>
      </c>
      <c r="Y710" s="184">
        <v>42</v>
      </c>
      <c r="Z710" s="182">
        <v>48</v>
      </c>
      <c r="AA710" s="180">
        <v>124</v>
      </c>
      <c r="AB710" s="162">
        <f t="shared" si="2115"/>
        <v>1960</v>
      </c>
      <c r="AC710" s="165">
        <f t="shared" si="2145"/>
        <v>3981</v>
      </c>
      <c r="AD710" s="218"/>
      <c r="AE710" s="218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18"/>
      <c r="AP710" s="218"/>
      <c r="AQ710" s="218"/>
      <c r="AR710" s="218"/>
      <c r="AS710" s="218"/>
      <c r="AT710" s="218"/>
      <c r="AU710" s="218"/>
      <c r="AV710" s="218"/>
      <c r="AW710" s="218"/>
      <c r="AX710" s="218"/>
      <c r="AY710" s="218"/>
      <c r="AZ710" s="218"/>
      <c r="BA710" s="218"/>
      <c r="BB710" s="218"/>
      <c r="BC710" s="218"/>
      <c r="BD710" s="218"/>
      <c r="BE710" s="218"/>
      <c r="BF710" s="218"/>
      <c r="BG710" s="218"/>
      <c r="BH710" s="218"/>
      <c r="BI710" s="131" t="s">
        <v>35</v>
      </c>
      <c r="BJ710" s="123">
        <f t="shared" si="2146"/>
        <v>0</v>
      </c>
      <c r="BK710" s="124">
        <f t="shared" si="2147"/>
        <v>0.23511680482290881</v>
      </c>
      <c r="BL710" s="125">
        <f t="shared" si="2148"/>
        <v>3.0612244897959182E-3</v>
      </c>
      <c r="BM710" s="126">
        <f t="shared" si="2149"/>
        <v>0.1298668676212007</v>
      </c>
      <c r="BN710" s="123">
        <f t="shared" si="2150"/>
        <v>6.6326530612244895E-3</v>
      </c>
      <c r="BO710" s="124">
        <f t="shared" si="2151"/>
        <v>0.18613413715146948</v>
      </c>
      <c r="BP710" s="125">
        <f t="shared" si="2152"/>
        <v>3.7755102040816328E-2</v>
      </c>
      <c r="BQ710" s="126">
        <f t="shared" si="2153"/>
        <v>0.21828686259733734</v>
      </c>
      <c r="BR710" s="123">
        <f t="shared" si="2154"/>
        <v>2.5000000000000001E-2</v>
      </c>
      <c r="BS710" s="124">
        <f t="shared" si="2155"/>
        <v>7.2846018588294398E-3</v>
      </c>
      <c r="BT710" s="125">
        <f t="shared" si="2156"/>
        <v>0.34336734693877552</v>
      </c>
      <c r="BU710" s="123">
        <f t="shared" si="2157"/>
        <v>3.1901532278322028E-2</v>
      </c>
      <c r="BV710" s="127">
        <f t="shared" si="2158"/>
        <v>0.23877551020408164</v>
      </c>
      <c r="BW710" s="128">
        <f t="shared" si="2159"/>
        <v>6.6817382567194175E-2</v>
      </c>
      <c r="BX710" s="123">
        <f t="shared" si="2160"/>
        <v>8.6224489795918374E-2</v>
      </c>
      <c r="BY710" s="124">
        <f t="shared" si="2161"/>
        <v>3.5920622959055515E-2</v>
      </c>
      <c r="BZ710" s="125">
        <f t="shared" si="2162"/>
        <v>9.438775510204081E-2</v>
      </c>
      <c r="CA710" s="126">
        <f t="shared" si="2163"/>
        <v>3.2906304948505403E-2</v>
      </c>
      <c r="CB710" s="123">
        <f t="shared" si="2164"/>
        <v>1.6326530612244899E-2</v>
      </c>
      <c r="CC710" s="124">
        <f t="shared" si="2165"/>
        <v>1.5071590052750565E-3</v>
      </c>
      <c r="CD710" s="125">
        <f t="shared" si="2166"/>
        <v>8.8265306122448983E-2</v>
      </c>
      <c r="CE710" s="126">
        <f t="shared" si="2167"/>
        <v>1.2559658377292138E-2</v>
      </c>
      <c r="CF710" s="123">
        <f t="shared" si="2168"/>
        <v>3.5714285714285712E-2</v>
      </c>
      <c r="CG710" s="124">
        <f t="shared" si="2169"/>
        <v>1.0550113036925395E-2</v>
      </c>
      <c r="CH710" s="125">
        <f t="shared" si="2170"/>
        <v>2.4489795918367346E-2</v>
      </c>
      <c r="CI710" s="123">
        <f t="shared" si="2171"/>
        <v>3.1147952775684502E-2</v>
      </c>
      <c r="CJ710" s="129">
        <f t="shared" ref="CJ710" si="2213">AB710/AB715</f>
        <v>4.4998611012262123E-3</v>
      </c>
      <c r="CK710" s="130">
        <f t="shared" ref="CK710" si="2214">AC710/AC715</f>
        <v>9.1644912222544513E-3</v>
      </c>
    </row>
    <row r="711" spans="1:89" x14ac:dyDescent="0.25">
      <c r="A711" s="139" t="s">
        <v>36</v>
      </c>
      <c r="B711" s="194"/>
      <c r="C711" s="188"/>
      <c r="D711" s="189"/>
      <c r="E711" s="190"/>
      <c r="F711" s="187"/>
      <c r="G711" s="191"/>
      <c r="H711" s="189"/>
      <c r="I711" s="190"/>
      <c r="J711" s="187"/>
      <c r="K711" s="191"/>
      <c r="L711" s="189"/>
      <c r="M711" s="187"/>
      <c r="N711" s="192"/>
      <c r="O711" s="195"/>
      <c r="P711" s="187"/>
      <c r="Q711" s="191"/>
      <c r="R711" s="189"/>
      <c r="S711" s="190"/>
      <c r="T711" s="187"/>
      <c r="U711" s="191"/>
      <c r="V711" s="189"/>
      <c r="W711" s="190"/>
      <c r="X711" s="187"/>
      <c r="Y711" s="191"/>
      <c r="Z711" s="189"/>
      <c r="AA711" s="187"/>
      <c r="AB711" s="162">
        <f t="shared" si="2115"/>
        <v>0</v>
      </c>
      <c r="AC711" s="165">
        <f t="shared" si="2145"/>
        <v>0</v>
      </c>
      <c r="AD711" s="218"/>
      <c r="AE711" s="218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218"/>
      <c r="BD711" s="218"/>
      <c r="BE711" s="218"/>
      <c r="BF711" s="218"/>
      <c r="BG711" s="218"/>
      <c r="BH711" s="218"/>
      <c r="BI711" s="139" t="s">
        <v>36</v>
      </c>
      <c r="BJ711" s="123" t="e">
        <f t="shared" si="2146"/>
        <v>#DIV/0!</v>
      </c>
      <c r="BK711" s="124" t="e">
        <f t="shared" si="2147"/>
        <v>#DIV/0!</v>
      </c>
      <c r="BL711" s="125" t="e">
        <f t="shared" si="2148"/>
        <v>#DIV/0!</v>
      </c>
      <c r="BM711" s="126" t="e">
        <f t="shared" si="2149"/>
        <v>#DIV/0!</v>
      </c>
      <c r="BN711" s="123" t="e">
        <f t="shared" si="2150"/>
        <v>#DIV/0!</v>
      </c>
      <c r="BO711" s="124" t="e">
        <f t="shared" si="2151"/>
        <v>#DIV/0!</v>
      </c>
      <c r="BP711" s="125" t="e">
        <f t="shared" si="2152"/>
        <v>#DIV/0!</v>
      </c>
      <c r="BQ711" s="126" t="e">
        <f t="shared" si="2153"/>
        <v>#DIV/0!</v>
      </c>
      <c r="BR711" s="123" t="e">
        <f t="shared" si="2154"/>
        <v>#DIV/0!</v>
      </c>
      <c r="BS711" s="124" t="e">
        <f t="shared" si="2155"/>
        <v>#DIV/0!</v>
      </c>
      <c r="BT711" s="125" t="e">
        <f t="shared" si="2156"/>
        <v>#DIV/0!</v>
      </c>
      <c r="BU711" s="123" t="e">
        <f t="shared" si="2157"/>
        <v>#DIV/0!</v>
      </c>
      <c r="BV711" s="127" t="e">
        <f t="shared" si="2158"/>
        <v>#DIV/0!</v>
      </c>
      <c r="BW711" s="128" t="e">
        <f t="shared" si="2159"/>
        <v>#DIV/0!</v>
      </c>
      <c r="BX711" s="123" t="e">
        <f t="shared" si="2160"/>
        <v>#DIV/0!</v>
      </c>
      <c r="BY711" s="124" t="e">
        <f t="shared" si="2161"/>
        <v>#DIV/0!</v>
      </c>
      <c r="BZ711" s="125" t="e">
        <f t="shared" si="2162"/>
        <v>#DIV/0!</v>
      </c>
      <c r="CA711" s="126" t="e">
        <f t="shared" si="2163"/>
        <v>#DIV/0!</v>
      </c>
      <c r="CB711" s="123" t="e">
        <f t="shared" si="2164"/>
        <v>#DIV/0!</v>
      </c>
      <c r="CC711" s="124" t="e">
        <f t="shared" si="2165"/>
        <v>#DIV/0!</v>
      </c>
      <c r="CD711" s="125" t="e">
        <f t="shared" si="2166"/>
        <v>#DIV/0!</v>
      </c>
      <c r="CE711" s="126" t="e">
        <f t="shared" si="2167"/>
        <v>#DIV/0!</v>
      </c>
      <c r="CF711" s="123" t="e">
        <f t="shared" si="2168"/>
        <v>#DIV/0!</v>
      </c>
      <c r="CG711" s="124" t="e">
        <f t="shared" si="2169"/>
        <v>#DIV/0!</v>
      </c>
      <c r="CH711" s="125" t="e">
        <f t="shared" si="2170"/>
        <v>#DIV/0!</v>
      </c>
      <c r="CI711" s="123" t="e">
        <f t="shared" si="2171"/>
        <v>#DIV/0!</v>
      </c>
      <c r="CJ711" s="129">
        <f t="shared" ref="CJ711" si="2215">AB711/AB715</f>
        <v>0</v>
      </c>
      <c r="CK711" s="130">
        <f t="shared" ref="CK711" si="2216">AC711/AC715</f>
        <v>0</v>
      </c>
    </row>
    <row r="712" spans="1:89" x14ac:dyDescent="0.25">
      <c r="A712" s="131" t="s">
        <v>37</v>
      </c>
      <c r="B712" s="56"/>
      <c r="C712" s="57"/>
      <c r="D712" s="133"/>
      <c r="E712" s="134"/>
      <c r="F712" s="132"/>
      <c r="G712" s="135"/>
      <c r="H712" s="133"/>
      <c r="I712" s="134"/>
      <c r="J712" s="132"/>
      <c r="K712" s="135"/>
      <c r="L712" s="133"/>
      <c r="M712" s="132"/>
      <c r="N712" s="136"/>
      <c r="O712" s="137"/>
      <c r="P712" s="132"/>
      <c r="Q712" s="135"/>
      <c r="R712" s="133"/>
      <c r="S712" s="134"/>
      <c r="T712" s="132"/>
      <c r="U712" s="135"/>
      <c r="V712" s="133"/>
      <c r="W712" s="134"/>
      <c r="X712" s="132"/>
      <c r="Y712" s="135"/>
      <c r="Z712" s="138"/>
      <c r="AA712" s="2"/>
      <c r="AB712" s="162">
        <f t="shared" si="2115"/>
        <v>0</v>
      </c>
      <c r="AC712" s="165">
        <f t="shared" si="2145"/>
        <v>0</v>
      </c>
      <c r="AD712" s="218"/>
      <c r="AE712" s="218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218"/>
      <c r="BD712" s="218"/>
      <c r="BE712" s="218"/>
      <c r="BF712" s="218"/>
      <c r="BG712" s="218"/>
      <c r="BH712" s="218"/>
      <c r="BI712" s="131" t="s">
        <v>37</v>
      </c>
      <c r="BJ712" s="123" t="e">
        <f t="shared" si="2146"/>
        <v>#DIV/0!</v>
      </c>
      <c r="BK712" s="124" t="e">
        <f t="shared" si="2147"/>
        <v>#DIV/0!</v>
      </c>
      <c r="BL712" s="125" t="e">
        <f t="shared" si="2148"/>
        <v>#DIV/0!</v>
      </c>
      <c r="BM712" s="126" t="e">
        <f t="shared" si="2149"/>
        <v>#DIV/0!</v>
      </c>
      <c r="BN712" s="123" t="e">
        <f t="shared" si="2150"/>
        <v>#DIV/0!</v>
      </c>
      <c r="BO712" s="124" t="e">
        <f t="shared" si="2151"/>
        <v>#DIV/0!</v>
      </c>
      <c r="BP712" s="125" t="e">
        <f t="shared" si="2152"/>
        <v>#DIV/0!</v>
      </c>
      <c r="BQ712" s="126" t="e">
        <f t="shared" si="2153"/>
        <v>#DIV/0!</v>
      </c>
      <c r="BR712" s="123" t="e">
        <f t="shared" si="2154"/>
        <v>#DIV/0!</v>
      </c>
      <c r="BS712" s="124" t="e">
        <f t="shared" si="2155"/>
        <v>#DIV/0!</v>
      </c>
      <c r="BT712" s="125" t="e">
        <f t="shared" si="2156"/>
        <v>#DIV/0!</v>
      </c>
      <c r="BU712" s="123" t="e">
        <f t="shared" si="2157"/>
        <v>#DIV/0!</v>
      </c>
      <c r="BV712" s="127" t="e">
        <f t="shared" si="2158"/>
        <v>#DIV/0!</v>
      </c>
      <c r="BW712" s="128" t="e">
        <f t="shared" si="2159"/>
        <v>#DIV/0!</v>
      </c>
      <c r="BX712" s="123" t="e">
        <f t="shared" si="2160"/>
        <v>#DIV/0!</v>
      </c>
      <c r="BY712" s="124" t="e">
        <f t="shared" si="2161"/>
        <v>#DIV/0!</v>
      </c>
      <c r="BZ712" s="125" t="e">
        <f t="shared" si="2162"/>
        <v>#DIV/0!</v>
      </c>
      <c r="CA712" s="126" t="e">
        <f t="shared" si="2163"/>
        <v>#DIV/0!</v>
      </c>
      <c r="CB712" s="123" t="e">
        <f t="shared" si="2164"/>
        <v>#DIV/0!</v>
      </c>
      <c r="CC712" s="124" t="e">
        <f t="shared" si="2165"/>
        <v>#DIV/0!</v>
      </c>
      <c r="CD712" s="125" t="e">
        <f t="shared" si="2166"/>
        <v>#DIV/0!</v>
      </c>
      <c r="CE712" s="126" t="e">
        <f t="shared" si="2167"/>
        <v>#DIV/0!</v>
      </c>
      <c r="CF712" s="123" t="e">
        <f t="shared" si="2168"/>
        <v>#DIV/0!</v>
      </c>
      <c r="CG712" s="124" t="e">
        <f t="shared" si="2169"/>
        <v>#DIV/0!</v>
      </c>
      <c r="CH712" s="125" t="e">
        <f t="shared" si="2170"/>
        <v>#DIV/0!</v>
      </c>
      <c r="CI712" s="123" t="e">
        <f t="shared" si="2171"/>
        <v>#DIV/0!</v>
      </c>
      <c r="CJ712" s="129">
        <f t="shared" ref="CJ712" si="2217">AB712/AB715</f>
        <v>0</v>
      </c>
      <c r="CK712" s="130">
        <f t="shared" ref="CK712" si="2218">AC712/AC715</f>
        <v>0</v>
      </c>
    </row>
    <row r="713" spans="1:89" x14ac:dyDescent="0.25">
      <c r="A713" s="139" t="s">
        <v>38</v>
      </c>
      <c r="B713" s="54"/>
      <c r="C713" s="55"/>
      <c r="D713" s="144"/>
      <c r="E713" s="141"/>
      <c r="F713" s="142"/>
      <c r="G713" s="143"/>
      <c r="H713" s="144"/>
      <c r="I713" s="141"/>
      <c r="J713" s="142"/>
      <c r="K713" s="143"/>
      <c r="L713" s="144"/>
      <c r="M713" s="142"/>
      <c r="N713" s="146"/>
      <c r="O713" s="145"/>
      <c r="P713" s="142"/>
      <c r="Q713" s="143"/>
      <c r="R713" s="144"/>
      <c r="S713" s="141"/>
      <c r="T713" s="142"/>
      <c r="U713" s="143"/>
      <c r="V713" s="144"/>
      <c r="W713" s="141"/>
      <c r="X713" s="142"/>
      <c r="Y713" s="143"/>
      <c r="Z713" s="3"/>
      <c r="AA713" s="140"/>
      <c r="AB713" s="162">
        <f t="shared" si="2115"/>
        <v>0</v>
      </c>
      <c r="AC713" s="165">
        <f t="shared" si="2145"/>
        <v>0</v>
      </c>
      <c r="AD713" s="218"/>
      <c r="AE713" s="218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218"/>
      <c r="BD713" s="218"/>
      <c r="BE713" s="218"/>
      <c r="BF713" s="218"/>
      <c r="BG713" s="218"/>
      <c r="BH713" s="218"/>
      <c r="BI713" s="139" t="s">
        <v>38</v>
      </c>
      <c r="BJ713" s="123" t="e">
        <f t="shared" si="2146"/>
        <v>#DIV/0!</v>
      </c>
      <c r="BK713" s="124" t="e">
        <f t="shared" si="2147"/>
        <v>#DIV/0!</v>
      </c>
      <c r="BL713" s="125" t="e">
        <f t="shared" si="2148"/>
        <v>#DIV/0!</v>
      </c>
      <c r="BM713" s="126" t="e">
        <f t="shared" si="2149"/>
        <v>#DIV/0!</v>
      </c>
      <c r="BN713" s="123" t="e">
        <f t="shared" si="2150"/>
        <v>#DIV/0!</v>
      </c>
      <c r="BO713" s="124" t="e">
        <f t="shared" si="2151"/>
        <v>#DIV/0!</v>
      </c>
      <c r="BP713" s="125" t="e">
        <f t="shared" si="2152"/>
        <v>#DIV/0!</v>
      </c>
      <c r="BQ713" s="126" t="e">
        <f t="shared" si="2153"/>
        <v>#DIV/0!</v>
      </c>
      <c r="BR713" s="123" t="e">
        <f t="shared" si="2154"/>
        <v>#DIV/0!</v>
      </c>
      <c r="BS713" s="124" t="e">
        <f t="shared" si="2155"/>
        <v>#DIV/0!</v>
      </c>
      <c r="BT713" s="125" t="e">
        <f t="shared" si="2156"/>
        <v>#DIV/0!</v>
      </c>
      <c r="BU713" s="123" t="e">
        <f t="shared" si="2157"/>
        <v>#DIV/0!</v>
      </c>
      <c r="BV713" s="127" t="e">
        <f t="shared" si="2158"/>
        <v>#DIV/0!</v>
      </c>
      <c r="BW713" s="128" t="e">
        <f t="shared" si="2159"/>
        <v>#DIV/0!</v>
      </c>
      <c r="BX713" s="123" t="e">
        <f t="shared" si="2160"/>
        <v>#DIV/0!</v>
      </c>
      <c r="BY713" s="124" t="e">
        <f t="shared" si="2161"/>
        <v>#DIV/0!</v>
      </c>
      <c r="BZ713" s="125" t="e">
        <f t="shared" si="2162"/>
        <v>#DIV/0!</v>
      </c>
      <c r="CA713" s="126" t="e">
        <f t="shared" si="2163"/>
        <v>#DIV/0!</v>
      </c>
      <c r="CB713" s="123" t="e">
        <f t="shared" si="2164"/>
        <v>#DIV/0!</v>
      </c>
      <c r="CC713" s="124" t="e">
        <f t="shared" si="2165"/>
        <v>#DIV/0!</v>
      </c>
      <c r="CD713" s="125" t="e">
        <f t="shared" si="2166"/>
        <v>#DIV/0!</v>
      </c>
      <c r="CE713" s="126" t="e">
        <f t="shared" si="2167"/>
        <v>#DIV/0!</v>
      </c>
      <c r="CF713" s="123" t="e">
        <f t="shared" si="2168"/>
        <v>#DIV/0!</v>
      </c>
      <c r="CG713" s="124" t="e">
        <f t="shared" si="2169"/>
        <v>#DIV/0!</v>
      </c>
      <c r="CH713" s="125" t="e">
        <f t="shared" si="2170"/>
        <v>#DIV/0!</v>
      </c>
      <c r="CI713" s="123" t="e">
        <f t="shared" si="2171"/>
        <v>#DIV/0!</v>
      </c>
      <c r="CJ713" s="129">
        <f t="shared" ref="CJ713" si="2219">AB713/AB715</f>
        <v>0</v>
      </c>
      <c r="CK713" s="130">
        <f t="shared" ref="CK713" si="2220">AC713/AC715</f>
        <v>0</v>
      </c>
    </row>
    <row r="714" spans="1:89" ht="13.8" thickBot="1" x14ac:dyDescent="0.3">
      <c r="A714" s="131" t="s">
        <v>39</v>
      </c>
      <c r="B714" s="56"/>
      <c r="C714" s="57"/>
      <c r="D714" s="133"/>
      <c r="E714" s="134"/>
      <c r="F714" s="132"/>
      <c r="G714" s="135"/>
      <c r="H714" s="133"/>
      <c r="I714" s="134"/>
      <c r="J714" s="132"/>
      <c r="K714" s="135"/>
      <c r="L714" s="133"/>
      <c r="M714" s="132"/>
      <c r="N714" s="136"/>
      <c r="O714" s="137"/>
      <c r="P714" s="132"/>
      <c r="Q714" s="135"/>
      <c r="R714" s="133"/>
      <c r="S714" s="134"/>
      <c r="T714" s="132"/>
      <c r="U714" s="135"/>
      <c r="V714" s="133"/>
      <c r="W714" s="134"/>
      <c r="X714" s="132"/>
      <c r="Y714" s="135"/>
      <c r="Z714" s="138"/>
      <c r="AA714" s="2"/>
      <c r="AB714" s="162">
        <f t="shared" si="2115"/>
        <v>0</v>
      </c>
      <c r="AC714" s="165">
        <f t="shared" si="2145"/>
        <v>0</v>
      </c>
      <c r="AD714" s="218"/>
      <c r="AE714" s="218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18"/>
      <c r="AP714" s="218"/>
      <c r="AQ714" s="218"/>
      <c r="AR714" s="218"/>
      <c r="AS714" s="218"/>
      <c r="AT714" s="218"/>
      <c r="AU714" s="218"/>
      <c r="AV714" s="218"/>
      <c r="AW714" s="218"/>
      <c r="AX714" s="218"/>
      <c r="AY714" s="218"/>
      <c r="AZ714" s="218"/>
      <c r="BA714" s="218"/>
      <c r="BB714" s="218"/>
      <c r="BC714" s="218"/>
      <c r="BD714" s="218"/>
      <c r="BE714" s="218"/>
      <c r="BF714" s="218"/>
      <c r="BG714" s="218"/>
      <c r="BH714" s="218"/>
      <c r="BI714" s="131" t="s">
        <v>39</v>
      </c>
      <c r="BJ714" s="123" t="e">
        <f t="shared" si="2146"/>
        <v>#DIV/0!</v>
      </c>
      <c r="BK714" s="124" t="e">
        <f t="shared" si="2147"/>
        <v>#DIV/0!</v>
      </c>
      <c r="BL714" s="125" t="e">
        <f t="shared" si="2148"/>
        <v>#DIV/0!</v>
      </c>
      <c r="BM714" s="126" t="e">
        <f t="shared" si="2149"/>
        <v>#DIV/0!</v>
      </c>
      <c r="BN714" s="123" t="e">
        <f t="shared" si="2150"/>
        <v>#DIV/0!</v>
      </c>
      <c r="BO714" s="124" t="e">
        <f t="shared" si="2151"/>
        <v>#DIV/0!</v>
      </c>
      <c r="BP714" s="125" t="e">
        <f t="shared" si="2152"/>
        <v>#DIV/0!</v>
      </c>
      <c r="BQ714" s="126" t="e">
        <f t="shared" si="2153"/>
        <v>#DIV/0!</v>
      </c>
      <c r="BR714" s="123" t="e">
        <f t="shared" si="2154"/>
        <v>#DIV/0!</v>
      </c>
      <c r="BS714" s="124" t="e">
        <f t="shared" si="2155"/>
        <v>#DIV/0!</v>
      </c>
      <c r="BT714" s="125" t="e">
        <f t="shared" si="2156"/>
        <v>#DIV/0!</v>
      </c>
      <c r="BU714" s="123" t="e">
        <f t="shared" si="2157"/>
        <v>#DIV/0!</v>
      </c>
      <c r="BV714" s="127" t="e">
        <f t="shared" si="2158"/>
        <v>#DIV/0!</v>
      </c>
      <c r="BW714" s="128" t="e">
        <f t="shared" si="2159"/>
        <v>#DIV/0!</v>
      </c>
      <c r="BX714" s="123" t="e">
        <f t="shared" si="2160"/>
        <v>#DIV/0!</v>
      </c>
      <c r="BY714" s="124" t="e">
        <f t="shared" si="2161"/>
        <v>#DIV/0!</v>
      </c>
      <c r="BZ714" s="125" t="e">
        <f t="shared" si="2162"/>
        <v>#DIV/0!</v>
      </c>
      <c r="CA714" s="126" t="e">
        <f t="shared" si="2163"/>
        <v>#DIV/0!</v>
      </c>
      <c r="CB714" s="123" t="e">
        <f t="shared" si="2164"/>
        <v>#DIV/0!</v>
      </c>
      <c r="CC714" s="124" t="e">
        <f t="shared" si="2165"/>
        <v>#DIV/0!</v>
      </c>
      <c r="CD714" s="125" t="e">
        <f t="shared" si="2166"/>
        <v>#DIV/0!</v>
      </c>
      <c r="CE714" s="126" t="e">
        <f t="shared" si="2167"/>
        <v>#DIV/0!</v>
      </c>
      <c r="CF714" s="123" t="e">
        <f t="shared" si="2168"/>
        <v>#DIV/0!</v>
      </c>
      <c r="CG714" s="124" t="e">
        <f t="shared" si="2169"/>
        <v>#DIV/0!</v>
      </c>
      <c r="CH714" s="125" t="e">
        <f t="shared" si="2170"/>
        <v>#DIV/0!</v>
      </c>
      <c r="CI714" s="123" t="e">
        <f t="shared" si="2171"/>
        <v>#DIV/0!</v>
      </c>
      <c r="CJ714" s="129">
        <f t="shared" ref="CJ714" si="2221">AB714/AB715</f>
        <v>0</v>
      </c>
      <c r="CK714" s="130">
        <f t="shared" ref="CK714" si="2222">AC714/AC715</f>
        <v>0</v>
      </c>
    </row>
    <row r="715" spans="1:89" ht="14.4" thickTop="1" thickBot="1" x14ac:dyDescent="0.3">
      <c r="A715" s="251" t="s">
        <v>13</v>
      </c>
      <c r="B715" s="14">
        <f t="shared" ref="B715:AA715" si="2223">SUM(B692:B714)</f>
        <v>43360</v>
      </c>
      <c r="C715" s="1">
        <f t="shared" si="2223"/>
        <v>40819</v>
      </c>
      <c r="D715" s="14">
        <f t="shared" si="2223"/>
        <v>21260</v>
      </c>
      <c r="E715" s="1">
        <f t="shared" si="2223"/>
        <v>19471</v>
      </c>
      <c r="F715" s="14">
        <f t="shared" si="2223"/>
        <v>31467</v>
      </c>
      <c r="G715" s="1">
        <f t="shared" si="2223"/>
        <v>29791</v>
      </c>
      <c r="H715" s="14">
        <f t="shared" si="2223"/>
        <v>48668</v>
      </c>
      <c r="I715" s="1">
        <f t="shared" si="2223"/>
        <v>54030</v>
      </c>
      <c r="J715" s="14">
        <f t="shared" si="2223"/>
        <v>8660</v>
      </c>
      <c r="K715" s="1">
        <f t="shared" si="2223"/>
        <v>8850</v>
      </c>
      <c r="L715" s="14">
        <f t="shared" si="2223"/>
        <v>30630</v>
      </c>
      <c r="M715" s="1">
        <f t="shared" si="2223"/>
        <v>32715</v>
      </c>
      <c r="N715" s="14">
        <f t="shared" si="2223"/>
        <v>49157</v>
      </c>
      <c r="O715" s="1">
        <f t="shared" si="2223"/>
        <v>49105</v>
      </c>
      <c r="P715" s="14">
        <f t="shared" si="2223"/>
        <v>30360</v>
      </c>
      <c r="Q715" s="1">
        <f t="shared" si="2223"/>
        <v>29894</v>
      </c>
      <c r="R715" s="14">
        <f t="shared" si="2223"/>
        <v>35768</v>
      </c>
      <c r="S715" s="1">
        <f t="shared" si="2223"/>
        <v>36595</v>
      </c>
      <c r="T715" s="14">
        <f t="shared" si="2223"/>
        <v>11816</v>
      </c>
      <c r="U715" s="1">
        <f t="shared" si="2223"/>
        <v>11952</v>
      </c>
      <c r="V715" s="14">
        <f t="shared" si="2223"/>
        <v>35212</v>
      </c>
      <c r="W715" s="1">
        <f t="shared" si="2223"/>
        <v>41437</v>
      </c>
      <c r="X715" s="14">
        <f t="shared" si="2223"/>
        <v>28665</v>
      </c>
      <c r="Y715" s="1">
        <f t="shared" si="2223"/>
        <v>17497</v>
      </c>
      <c r="Z715" s="14">
        <f t="shared" si="2223"/>
        <v>60546</v>
      </c>
      <c r="AA715" s="1">
        <f t="shared" si="2223"/>
        <v>62238</v>
      </c>
      <c r="AB715" s="166">
        <f t="shared" ref="AB715:AC715" si="2224">SUM(AB691:AB714)</f>
        <v>435569</v>
      </c>
      <c r="AC715" s="167">
        <f t="shared" si="2224"/>
        <v>434394</v>
      </c>
      <c r="BI715" s="251" t="s">
        <v>13</v>
      </c>
      <c r="BJ715" s="147" t="e">
        <f>SUM(BJ691:BJ714)</f>
        <v>#DIV/0!</v>
      </c>
      <c r="BK715" s="148" t="e">
        <f t="shared" ref="BK715:CK715" si="2225">SUM(BK691:BK714)</f>
        <v>#DIV/0!</v>
      </c>
      <c r="BL715" s="147" t="e">
        <f t="shared" si="2225"/>
        <v>#DIV/0!</v>
      </c>
      <c r="BM715" s="148" t="e">
        <f t="shared" si="2225"/>
        <v>#DIV/0!</v>
      </c>
      <c r="BN715" s="147" t="e">
        <f t="shared" si="2225"/>
        <v>#DIV/0!</v>
      </c>
      <c r="BO715" s="148" t="e">
        <f t="shared" si="2225"/>
        <v>#DIV/0!</v>
      </c>
      <c r="BP715" s="147" t="e">
        <f t="shared" si="2225"/>
        <v>#DIV/0!</v>
      </c>
      <c r="BQ715" s="148" t="e">
        <f t="shared" si="2225"/>
        <v>#DIV/0!</v>
      </c>
      <c r="BR715" s="147" t="e">
        <f t="shared" si="2225"/>
        <v>#DIV/0!</v>
      </c>
      <c r="BS715" s="148" t="e">
        <f t="shared" si="2225"/>
        <v>#DIV/0!</v>
      </c>
      <c r="BT715" s="147" t="e">
        <f t="shared" si="2225"/>
        <v>#DIV/0!</v>
      </c>
      <c r="BU715" s="148" t="e">
        <f t="shared" si="2225"/>
        <v>#DIV/0!</v>
      </c>
      <c r="BV715" s="147" t="e">
        <f t="shared" si="2225"/>
        <v>#DIV/0!</v>
      </c>
      <c r="BW715" s="148" t="e">
        <f t="shared" si="2225"/>
        <v>#DIV/0!</v>
      </c>
      <c r="BX715" s="147" t="e">
        <f t="shared" si="2225"/>
        <v>#DIV/0!</v>
      </c>
      <c r="BY715" s="148" t="e">
        <f t="shared" si="2225"/>
        <v>#DIV/0!</v>
      </c>
      <c r="BZ715" s="147" t="e">
        <f t="shared" si="2225"/>
        <v>#DIV/0!</v>
      </c>
      <c r="CA715" s="148" t="e">
        <f t="shared" si="2225"/>
        <v>#DIV/0!</v>
      </c>
      <c r="CB715" s="147" t="e">
        <f t="shared" si="2225"/>
        <v>#DIV/0!</v>
      </c>
      <c r="CC715" s="148" t="e">
        <f t="shared" si="2225"/>
        <v>#DIV/0!</v>
      </c>
      <c r="CD715" s="147" t="e">
        <f t="shared" si="2225"/>
        <v>#DIV/0!</v>
      </c>
      <c r="CE715" s="148" t="e">
        <f t="shared" si="2225"/>
        <v>#DIV/0!</v>
      </c>
      <c r="CF715" s="147" t="e">
        <f t="shared" si="2225"/>
        <v>#DIV/0!</v>
      </c>
      <c r="CG715" s="148" t="e">
        <f t="shared" si="2225"/>
        <v>#DIV/0!</v>
      </c>
      <c r="CH715" s="147" t="e">
        <f t="shared" si="2225"/>
        <v>#DIV/0!</v>
      </c>
      <c r="CI715" s="148" t="e">
        <f t="shared" si="2225"/>
        <v>#DIV/0!</v>
      </c>
      <c r="CJ715" s="147">
        <f t="shared" si="2225"/>
        <v>1</v>
      </c>
      <c r="CK715" s="148">
        <f t="shared" si="2225"/>
        <v>1</v>
      </c>
    </row>
    <row r="716" spans="1:89" ht="13.8" thickTop="1" x14ac:dyDescent="0.25">
      <c r="A716" s="178"/>
    </row>
    <row r="718" spans="1:89" x14ac:dyDescent="0.25">
      <c r="A718" s="305">
        <f>+A687+1</f>
        <v>45162</v>
      </c>
      <c r="B718" s="305"/>
      <c r="C718" s="305"/>
      <c r="D718" s="305"/>
      <c r="BI718" s="304">
        <f>+BI656+2</f>
        <v>45162</v>
      </c>
      <c r="BJ718" s="304"/>
      <c r="BK718" s="304"/>
      <c r="BL718" s="304"/>
    </row>
    <row r="719" spans="1:89" ht="13.8" thickBot="1" x14ac:dyDescent="0.3">
      <c r="AE719" t="s">
        <v>84</v>
      </c>
    </row>
    <row r="720" spans="1:89" ht="14.4" thickTop="1" thickBot="1" x14ac:dyDescent="0.3">
      <c r="A720" s="296" t="s">
        <v>0</v>
      </c>
      <c r="B720" s="298" t="s">
        <v>1</v>
      </c>
      <c r="C720" s="299"/>
      <c r="D720" s="298" t="s">
        <v>2</v>
      </c>
      <c r="E720" s="299"/>
      <c r="F720" s="298" t="s">
        <v>3</v>
      </c>
      <c r="G720" s="299"/>
      <c r="H720" s="298" t="s">
        <v>4</v>
      </c>
      <c r="I720" s="299"/>
      <c r="J720" s="298" t="s">
        <v>5</v>
      </c>
      <c r="K720" s="299"/>
      <c r="L720" s="298" t="s">
        <v>6</v>
      </c>
      <c r="M720" s="299"/>
      <c r="N720" s="298" t="s">
        <v>7</v>
      </c>
      <c r="O720" s="299"/>
      <c r="P720" s="298" t="s">
        <v>8</v>
      </c>
      <c r="Q720" s="299"/>
      <c r="R720" s="298" t="s">
        <v>9</v>
      </c>
      <c r="S720" s="299"/>
      <c r="T720" s="298" t="s">
        <v>10</v>
      </c>
      <c r="U720" s="299"/>
      <c r="V720" s="298" t="s">
        <v>11</v>
      </c>
      <c r="W720" s="299"/>
      <c r="X720" s="298" t="s">
        <v>12</v>
      </c>
      <c r="Y720" s="299"/>
      <c r="Z720" s="300" t="s">
        <v>40</v>
      </c>
      <c r="AA720" s="301"/>
      <c r="AB720" s="302" t="s">
        <v>41</v>
      </c>
      <c r="AC720" s="303"/>
      <c r="AE720" s="296" t="s">
        <v>0</v>
      </c>
      <c r="AF720" s="298" t="s">
        <v>1</v>
      </c>
      <c r="AG720" s="299"/>
      <c r="AH720" s="298" t="s">
        <v>2</v>
      </c>
      <c r="AI720" s="299"/>
      <c r="AJ720" s="298" t="s">
        <v>3</v>
      </c>
      <c r="AK720" s="299"/>
      <c r="AL720" s="298" t="s">
        <v>4</v>
      </c>
      <c r="AM720" s="299"/>
      <c r="AN720" s="298" t="s">
        <v>5</v>
      </c>
      <c r="AO720" s="299"/>
      <c r="AP720" s="298" t="s">
        <v>6</v>
      </c>
      <c r="AQ720" s="299"/>
      <c r="AR720" s="298" t="s">
        <v>7</v>
      </c>
      <c r="AS720" s="299"/>
      <c r="AT720" s="298" t="s">
        <v>8</v>
      </c>
      <c r="AU720" s="299"/>
      <c r="AV720" s="298" t="s">
        <v>9</v>
      </c>
      <c r="AW720" s="299"/>
      <c r="AX720" s="298" t="s">
        <v>10</v>
      </c>
      <c r="AY720" s="299"/>
      <c r="AZ720" s="298" t="s">
        <v>11</v>
      </c>
      <c r="BA720" s="299"/>
      <c r="BB720" s="298" t="s">
        <v>12</v>
      </c>
      <c r="BC720" s="299"/>
      <c r="BD720" s="300" t="s">
        <v>40</v>
      </c>
      <c r="BE720" s="301"/>
      <c r="BF720" s="302" t="s">
        <v>41</v>
      </c>
      <c r="BG720" s="303"/>
      <c r="BI720" s="296" t="s">
        <v>0</v>
      </c>
      <c r="BJ720" s="298" t="s">
        <v>1</v>
      </c>
      <c r="BK720" s="299"/>
      <c r="BL720" s="298" t="s">
        <v>2</v>
      </c>
      <c r="BM720" s="299"/>
      <c r="BN720" s="298" t="s">
        <v>3</v>
      </c>
      <c r="BO720" s="299"/>
      <c r="BP720" s="298" t="s">
        <v>4</v>
      </c>
      <c r="BQ720" s="299"/>
      <c r="BR720" s="298" t="s">
        <v>5</v>
      </c>
      <c r="BS720" s="299"/>
      <c r="BT720" s="298" t="s">
        <v>6</v>
      </c>
      <c r="BU720" s="299"/>
      <c r="BV720" s="298" t="s">
        <v>7</v>
      </c>
      <c r="BW720" s="299"/>
      <c r="BX720" s="298" t="s">
        <v>8</v>
      </c>
      <c r="BY720" s="299"/>
      <c r="BZ720" s="298" t="s">
        <v>9</v>
      </c>
      <c r="CA720" s="299"/>
      <c r="CB720" s="298" t="s">
        <v>10</v>
      </c>
      <c r="CC720" s="299"/>
      <c r="CD720" s="298" t="s">
        <v>11</v>
      </c>
      <c r="CE720" s="299"/>
      <c r="CF720" s="298" t="s">
        <v>12</v>
      </c>
      <c r="CG720" s="299"/>
      <c r="CH720" s="300" t="s">
        <v>40</v>
      </c>
      <c r="CI720" s="301"/>
      <c r="CJ720" s="298" t="s">
        <v>41</v>
      </c>
      <c r="CK720" s="299"/>
    </row>
    <row r="721" spans="1:89" ht="15" thickTop="1" thickBot="1" x14ac:dyDescent="0.35">
      <c r="A721" s="297"/>
      <c r="B721" s="111" t="s">
        <v>14</v>
      </c>
      <c r="C721" s="112" t="s">
        <v>15</v>
      </c>
      <c r="D721" s="113" t="s">
        <v>14</v>
      </c>
      <c r="E721" s="114" t="s">
        <v>15</v>
      </c>
      <c r="F721" s="111" t="s">
        <v>14</v>
      </c>
      <c r="G721" s="112" t="s">
        <v>15</v>
      </c>
      <c r="H721" s="113" t="s">
        <v>14</v>
      </c>
      <c r="I721" s="114" t="s">
        <v>15</v>
      </c>
      <c r="J721" s="111" t="s">
        <v>14</v>
      </c>
      <c r="K721" s="112" t="s">
        <v>15</v>
      </c>
      <c r="L721" s="113" t="s">
        <v>14</v>
      </c>
      <c r="M721" s="111" t="s">
        <v>15</v>
      </c>
      <c r="N721" s="115" t="s">
        <v>14</v>
      </c>
      <c r="O721" s="116" t="s">
        <v>15</v>
      </c>
      <c r="P721" s="111" t="s">
        <v>14</v>
      </c>
      <c r="Q721" s="112" t="s">
        <v>15</v>
      </c>
      <c r="R721" s="113" t="s">
        <v>14</v>
      </c>
      <c r="S721" s="114" t="s">
        <v>15</v>
      </c>
      <c r="T721" s="111" t="s">
        <v>14</v>
      </c>
      <c r="U721" s="112" t="s">
        <v>15</v>
      </c>
      <c r="V721" s="113" t="s">
        <v>14</v>
      </c>
      <c r="W721" s="114" t="s">
        <v>15</v>
      </c>
      <c r="X721" s="111" t="s">
        <v>14</v>
      </c>
      <c r="Y721" s="112" t="s">
        <v>15</v>
      </c>
      <c r="Z721" s="26" t="s">
        <v>14</v>
      </c>
      <c r="AA721" s="117" t="s">
        <v>15</v>
      </c>
      <c r="AB721" s="168" t="s">
        <v>14</v>
      </c>
      <c r="AC721" s="169" t="s">
        <v>15</v>
      </c>
      <c r="AE721" s="297"/>
      <c r="AF721" s="111" t="s">
        <v>14</v>
      </c>
      <c r="AG721" s="112" t="s">
        <v>15</v>
      </c>
      <c r="AH721" s="113" t="s">
        <v>14</v>
      </c>
      <c r="AI721" s="114" t="s">
        <v>15</v>
      </c>
      <c r="AJ721" s="111" t="s">
        <v>14</v>
      </c>
      <c r="AK721" s="112" t="s">
        <v>15</v>
      </c>
      <c r="AL721" s="113" t="s">
        <v>14</v>
      </c>
      <c r="AM721" s="114" t="s">
        <v>15</v>
      </c>
      <c r="AN721" s="111" t="s">
        <v>14</v>
      </c>
      <c r="AO721" s="112" t="s">
        <v>15</v>
      </c>
      <c r="AP721" s="113" t="s">
        <v>14</v>
      </c>
      <c r="AQ721" s="111" t="s">
        <v>15</v>
      </c>
      <c r="AR721" s="115" t="s">
        <v>14</v>
      </c>
      <c r="AS721" s="116" t="s">
        <v>15</v>
      </c>
      <c r="AT721" s="111" t="s">
        <v>14</v>
      </c>
      <c r="AU721" s="112" t="s">
        <v>15</v>
      </c>
      <c r="AV721" s="113" t="s">
        <v>14</v>
      </c>
      <c r="AW721" s="114" t="s">
        <v>15</v>
      </c>
      <c r="AX721" s="111" t="s">
        <v>14</v>
      </c>
      <c r="AY721" s="112" t="s">
        <v>15</v>
      </c>
      <c r="AZ721" s="113" t="s">
        <v>14</v>
      </c>
      <c r="BA721" s="114" t="s">
        <v>15</v>
      </c>
      <c r="BB721" s="111" t="s">
        <v>14</v>
      </c>
      <c r="BC721" s="112" t="s">
        <v>15</v>
      </c>
      <c r="BD721" s="26" t="s">
        <v>14</v>
      </c>
      <c r="BE721" s="117" t="s">
        <v>15</v>
      </c>
      <c r="BF721" s="168" t="s">
        <v>14</v>
      </c>
      <c r="BG721" s="169" t="s">
        <v>15</v>
      </c>
      <c r="BI721" s="297"/>
      <c r="BJ721" s="111" t="s">
        <v>14</v>
      </c>
      <c r="BK721" s="112" t="s">
        <v>15</v>
      </c>
      <c r="BL721" s="113" t="s">
        <v>14</v>
      </c>
      <c r="BM721" s="114" t="s">
        <v>15</v>
      </c>
      <c r="BN721" s="111" t="s">
        <v>14</v>
      </c>
      <c r="BO721" s="112" t="s">
        <v>15</v>
      </c>
      <c r="BP721" s="113" t="s">
        <v>14</v>
      </c>
      <c r="BQ721" s="114" t="s">
        <v>15</v>
      </c>
      <c r="BR721" s="111" t="s">
        <v>14</v>
      </c>
      <c r="BS721" s="112" t="s">
        <v>15</v>
      </c>
      <c r="BT721" s="113" t="s">
        <v>14</v>
      </c>
      <c r="BU721" s="111" t="s">
        <v>15</v>
      </c>
      <c r="BV721" s="115" t="s">
        <v>14</v>
      </c>
      <c r="BW721" s="116" t="s">
        <v>15</v>
      </c>
      <c r="BX721" s="111" t="s">
        <v>14</v>
      </c>
      <c r="BY721" s="112" t="s">
        <v>15</v>
      </c>
      <c r="BZ721" s="113" t="s">
        <v>14</v>
      </c>
      <c r="CA721" s="114" t="s">
        <v>15</v>
      </c>
      <c r="CB721" s="111" t="s">
        <v>14</v>
      </c>
      <c r="CC721" s="112" t="s">
        <v>15</v>
      </c>
      <c r="CD721" s="113" t="s">
        <v>14</v>
      </c>
      <c r="CE721" s="114" t="s">
        <v>15</v>
      </c>
      <c r="CF721" s="111" t="s">
        <v>14</v>
      </c>
      <c r="CG721" s="112" t="s">
        <v>15</v>
      </c>
      <c r="CH721" s="26" t="s">
        <v>14</v>
      </c>
      <c r="CI721" s="117" t="s">
        <v>15</v>
      </c>
      <c r="CJ721" s="115" t="s">
        <v>14</v>
      </c>
      <c r="CK721" s="116" t="s">
        <v>15</v>
      </c>
    </row>
    <row r="722" spans="1:89" ht="13.8" thickTop="1" x14ac:dyDescent="0.25">
      <c r="A722" s="119" t="s">
        <v>16</v>
      </c>
      <c r="B722" s="120"/>
      <c r="C722" s="177"/>
      <c r="D722" s="121"/>
      <c r="E722" s="172"/>
      <c r="F722" s="120"/>
      <c r="G722" s="122"/>
      <c r="H722" s="121"/>
      <c r="I722" s="172"/>
      <c r="J722" s="120"/>
      <c r="K722" s="122"/>
      <c r="L722" s="121"/>
      <c r="M722" s="120"/>
      <c r="N722" s="171"/>
      <c r="O722" s="173"/>
      <c r="P722" s="120"/>
      <c r="Q722" s="122"/>
      <c r="R722" s="121"/>
      <c r="S722" s="172"/>
      <c r="T722" s="120"/>
      <c r="U722" s="122"/>
      <c r="V722" s="121"/>
      <c r="W722" s="172"/>
      <c r="X722" s="120"/>
      <c r="Y722" s="122"/>
      <c r="Z722" s="21"/>
      <c r="AA722" s="176"/>
      <c r="AB722" s="162">
        <f t="shared" ref="AB722:AB745" si="2226">B722+D722+F722+H722+J722+L722+N722+P722+R722+T722+V722+X722+Z722</f>
        <v>0</v>
      </c>
      <c r="AC722" s="163">
        <f>C722+E722+G722+I722+K722+M722+O722+Q722+S722+U722+W722+Y722+AA722</f>
        <v>0</v>
      </c>
      <c r="AE722" s="254" t="str">
        <f>$AE$9</f>
        <v>07:00 - 07:59</v>
      </c>
      <c r="AF722" s="120">
        <f t="shared" ref="AF722:AO724" si="2227">SUMIF($A$9:$A$32,$AE722,B$722:B$745)</f>
        <v>5134</v>
      </c>
      <c r="AG722" s="177">
        <f t="shared" si="2227"/>
        <v>1786</v>
      </c>
      <c r="AH722" s="121">
        <f t="shared" si="2227"/>
        <v>2046</v>
      </c>
      <c r="AI722" s="172">
        <f t="shared" si="2227"/>
        <v>1485</v>
      </c>
      <c r="AJ722" s="120">
        <f t="shared" si="2227"/>
        <v>3728</v>
      </c>
      <c r="AK722" s="122">
        <f t="shared" si="2227"/>
        <v>1560</v>
      </c>
      <c r="AL722" s="121">
        <f t="shared" si="2227"/>
        <v>4159</v>
      </c>
      <c r="AM722" s="172">
        <f t="shared" si="2227"/>
        <v>2472</v>
      </c>
      <c r="AN722" s="120">
        <f t="shared" si="2227"/>
        <v>338</v>
      </c>
      <c r="AO722" s="122">
        <f t="shared" si="2227"/>
        <v>1147</v>
      </c>
      <c r="AP722" s="121">
        <f t="shared" ref="AP722:AY724" si="2228">SUMIF($A$9:$A$32,$AE722,L$722:L$745)</f>
        <v>1191</v>
      </c>
      <c r="AQ722" s="120">
        <f t="shared" si="2228"/>
        <v>4288</v>
      </c>
      <c r="AR722" s="171">
        <f t="shared" si="2228"/>
        <v>3053</v>
      </c>
      <c r="AS722" s="173">
        <f t="shared" si="2228"/>
        <v>4857</v>
      </c>
      <c r="AT722" s="120">
        <f t="shared" si="2228"/>
        <v>2838</v>
      </c>
      <c r="AU722" s="122">
        <f t="shared" si="2228"/>
        <v>2719</v>
      </c>
      <c r="AV722" s="121">
        <f t="shared" si="2228"/>
        <v>3280</v>
      </c>
      <c r="AW722" s="172">
        <f t="shared" si="2228"/>
        <v>2502</v>
      </c>
      <c r="AX722" s="120">
        <f t="shared" si="2228"/>
        <v>458</v>
      </c>
      <c r="AY722" s="122">
        <f t="shared" si="2228"/>
        <v>2090</v>
      </c>
      <c r="AZ722" s="121">
        <f t="shared" ref="AZ722:BE724" si="2229">SUMIF($A$9:$A$32,$AE722,V$722:V$745)</f>
        <v>1559</v>
      </c>
      <c r="BA722" s="172">
        <f t="shared" si="2229"/>
        <v>4513</v>
      </c>
      <c r="BB722" s="120">
        <f t="shared" si="2229"/>
        <v>2153</v>
      </c>
      <c r="BC722" s="122">
        <f t="shared" si="2229"/>
        <v>2324</v>
      </c>
      <c r="BD722" s="21">
        <f t="shared" si="2229"/>
        <v>5536</v>
      </c>
      <c r="BE722" s="176">
        <f t="shared" si="2229"/>
        <v>3471</v>
      </c>
      <c r="BF722" s="162">
        <f>AF722+AH722+AJ722+AL722+AN722+AP722+AR722+AT722+AV722+AX722+AZ722+BB722+BD722</f>
        <v>35473</v>
      </c>
      <c r="BG722" s="163">
        <f>AG722+AI722+AK722+AM722+AO722+AQ722+AS722+AU722+AW722+AY722+BA722+BC722+BE722</f>
        <v>35214</v>
      </c>
      <c r="BI722" s="119" t="s">
        <v>16</v>
      </c>
      <c r="BJ722" s="290" t="e">
        <f>B722/$AB722</f>
        <v>#DIV/0!</v>
      </c>
      <c r="BK722" s="124" t="e">
        <f>C722/$AC722</f>
        <v>#DIV/0!</v>
      </c>
      <c r="BL722" s="125" t="e">
        <f t="shared" ref="BL722:BL745" si="2230">D722/$AB722</f>
        <v>#DIV/0!</v>
      </c>
      <c r="BM722" s="126" t="e">
        <f t="shared" ref="BM722:BM745" si="2231">E722/$AC722</f>
        <v>#DIV/0!</v>
      </c>
      <c r="BN722" s="123" t="e">
        <f t="shared" ref="BN722:BN745" si="2232">F722/$AB722</f>
        <v>#DIV/0!</v>
      </c>
      <c r="BO722" s="124" t="e">
        <f t="shared" ref="BO722:BO745" si="2233">G722/$AC722</f>
        <v>#DIV/0!</v>
      </c>
      <c r="BP722" s="125" t="e">
        <f t="shared" ref="BP722:BP745" si="2234">H722/$AB722</f>
        <v>#DIV/0!</v>
      </c>
      <c r="BQ722" s="126" t="e">
        <f t="shared" ref="BQ722:BQ745" si="2235">I722/$AC722</f>
        <v>#DIV/0!</v>
      </c>
      <c r="BR722" s="123" t="e">
        <f t="shared" ref="BR722:BR745" si="2236">J722/$AB722</f>
        <v>#DIV/0!</v>
      </c>
      <c r="BS722" s="124" t="e">
        <f t="shared" ref="BS722:BS745" si="2237">K722/$AC722</f>
        <v>#DIV/0!</v>
      </c>
      <c r="BT722" s="125" t="e">
        <f t="shared" ref="BT722:BT745" si="2238">L722/$AB722</f>
        <v>#DIV/0!</v>
      </c>
      <c r="BU722" s="123" t="e">
        <f t="shared" ref="BU722:BU745" si="2239">M722/$AC722</f>
        <v>#DIV/0!</v>
      </c>
      <c r="BV722" s="127" t="e">
        <f t="shared" ref="BV722:BV745" si="2240">N722/$AB722</f>
        <v>#DIV/0!</v>
      </c>
      <c r="BW722" s="128" t="e">
        <f t="shared" ref="BW722:BW745" si="2241">O722/$AC722</f>
        <v>#DIV/0!</v>
      </c>
      <c r="BX722" s="123" t="e">
        <f t="shared" ref="BX722:BX745" si="2242">P722/$AB722</f>
        <v>#DIV/0!</v>
      </c>
      <c r="BY722" s="124" t="e">
        <f t="shared" ref="BY722:BY745" si="2243">Q722/$AC722</f>
        <v>#DIV/0!</v>
      </c>
      <c r="BZ722" s="125" t="e">
        <f t="shared" ref="BZ722:BZ745" si="2244">R722/$AB722</f>
        <v>#DIV/0!</v>
      </c>
      <c r="CA722" s="126" t="e">
        <f t="shared" ref="CA722:CA745" si="2245">S722/$AC722</f>
        <v>#DIV/0!</v>
      </c>
      <c r="CB722" s="123" t="e">
        <f t="shared" ref="CB722:CB745" si="2246">T722/$AB722</f>
        <v>#DIV/0!</v>
      </c>
      <c r="CC722" s="124" t="e">
        <f t="shared" ref="CC722:CC745" si="2247">U722/$AC722</f>
        <v>#DIV/0!</v>
      </c>
      <c r="CD722" s="125" t="e">
        <f t="shared" ref="CD722:CD745" si="2248">V722/$AB722</f>
        <v>#DIV/0!</v>
      </c>
      <c r="CE722" s="126" t="e">
        <f t="shared" ref="CE722:CE745" si="2249">W722/$AC722</f>
        <v>#DIV/0!</v>
      </c>
      <c r="CF722" s="123" t="e">
        <f t="shared" ref="CF722:CF745" si="2250">X722/$AB722</f>
        <v>#DIV/0!</v>
      </c>
      <c r="CG722" s="124" t="e">
        <f t="shared" ref="CG722:CG745" si="2251">Y722/$AC722</f>
        <v>#DIV/0!</v>
      </c>
      <c r="CH722" s="123" t="e">
        <f t="shared" ref="CH722:CH745" si="2252">Z722/$AB722</f>
        <v>#DIV/0!</v>
      </c>
      <c r="CI722" s="124" t="e">
        <f t="shared" ref="CI722:CI745" si="2253">AA722/$AC722</f>
        <v>#DIV/0!</v>
      </c>
      <c r="CJ722" s="129">
        <f t="shared" ref="CJ722" si="2254">AB722/AB746</f>
        <v>0</v>
      </c>
      <c r="CK722" s="130">
        <f t="shared" ref="CK722" si="2255">AC722/AC746</f>
        <v>0</v>
      </c>
    </row>
    <row r="723" spans="1:89" x14ac:dyDescent="0.25">
      <c r="A723" s="131" t="s">
        <v>17</v>
      </c>
      <c r="B723" s="180">
        <v>510</v>
      </c>
      <c r="C723" s="181">
        <v>0</v>
      </c>
      <c r="D723" s="182">
        <v>348</v>
      </c>
      <c r="E723" s="183">
        <v>3</v>
      </c>
      <c r="F723" s="180">
        <v>533</v>
      </c>
      <c r="G723" s="184">
        <v>11</v>
      </c>
      <c r="H723" s="182">
        <v>512</v>
      </c>
      <c r="I723" s="183">
        <v>38</v>
      </c>
      <c r="J723" s="180">
        <v>10</v>
      </c>
      <c r="K723" s="184">
        <v>29</v>
      </c>
      <c r="L723" s="182">
        <v>39</v>
      </c>
      <c r="M723" s="180">
        <v>94</v>
      </c>
      <c r="N723" s="185">
        <v>234</v>
      </c>
      <c r="O723" s="186">
        <v>141</v>
      </c>
      <c r="P723" s="180">
        <v>117</v>
      </c>
      <c r="Q723" s="184">
        <v>80</v>
      </c>
      <c r="R723" s="182">
        <v>59</v>
      </c>
      <c r="S723" s="183">
        <v>77</v>
      </c>
      <c r="T723" s="180">
        <v>1</v>
      </c>
      <c r="U723" s="184">
        <v>15</v>
      </c>
      <c r="V723" s="182">
        <v>21</v>
      </c>
      <c r="W723" s="183">
        <v>0</v>
      </c>
      <c r="X723" s="180">
        <v>1</v>
      </c>
      <c r="Y723" s="184">
        <v>0</v>
      </c>
      <c r="Z723" s="182">
        <v>0</v>
      </c>
      <c r="AA723" s="180">
        <v>0</v>
      </c>
      <c r="AB723" s="162">
        <f t="shared" si="2226"/>
        <v>2385</v>
      </c>
      <c r="AC723" s="165">
        <f t="shared" ref="AC723:AC745" si="2256">SUM(C723,E723,G723,I723,K723,M723,O723,Q723,S723,U723,W723,Y723,AA723)</f>
        <v>488</v>
      </c>
      <c r="AE723" s="256" t="str">
        <f>$AE$10</f>
        <v>08:00 - 08:59</v>
      </c>
      <c r="AF723" s="120">
        <f t="shared" si="2227"/>
        <v>4019</v>
      </c>
      <c r="AG723" s="181">
        <f t="shared" si="2227"/>
        <v>1498</v>
      </c>
      <c r="AH723" s="182">
        <f t="shared" si="2227"/>
        <v>1800</v>
      </c>
      <c r="AI723" s="183">
        <f t="shared" si="2227"/>
        <v>1344</v>
      </c>
      <c r="AJ723" s="180">
        <f t="shared" si="2227"/>
        <v>2920</v>
      </c>
      <c r="AK723" s="184">
        <f t="shared" si="2227"/>
        <v>1518</v>
      </c>
      <c r="AL723" s="182">
        <f t="shared" si="2227"/>
        <v>4078</v>
      </c>
      <c r="AM723" s="183">
        <f t="shared" si="2227"/>
        <v>2567</v>
      </c>
      <c r="AN723" s="180">
        <f t="shared" si="2227"/>
        <v>364</v>
      </c>
      <c r="AO723" s="184">
        <f t="shared" si="2227"/>
        <v>1209</v>
      </c>
      <c r="AP723" s="182">
        <f t="shared" si="2228"/>
        <v>1090</v>
      </c>
      <c r="AQ723" s="180">
        <f t="shared" si="2228"/>
        <v>4605</v>
      </c>
      <c r="AR723" s="185">
        <f t="shared" si="2228"/>
        <v>2890</v>
      </c>
      <c r="AS723" s="186">
        <f t="shared" si="2228"/>
        <v>4971</v>
      </c>
      <c r="AT723" s="180">
        <f t="shared" si="2228"/>
        <v>2415</v>
      </c>
      <c r="AU723" s="184">
        <f t="shared" si="2228"/>
        <v>2640</v>
      </c>
      <c r="AV723" s="182">
        <f t="shared" si="2228"/>
        <v>3126</v>
      </c>
      <c r="AW723" s="183">
        <f t="shared" si="2228"/>
        <v>2178</v>
      </c>
      <c r="AX723" s="180">
        <f t="shared" si="2228"/>
        <v>384</v>
      </c>
      <c r="AY723" s="184">
        <f t="shared" si="2228"/>
        <v>1870</v>
      </c>
      <c r="AZ723" s="182">
        <f t="shared" si="2229"/>
        <v>1419</v>
      </c>
      <c r="BA723" s="183">
        <f t="shared" si="2229"/>
        <v>4074</v>
      </c>
      <c r="BB723" s="180">
        <f t="shared" si="2229"/>
        <v>2161</v>
      </c>
      <c r="BC723" s="184">
        <f t="shared" si="2229"/>
        <v>2233</v>
      </c>
      <c r="BD723" s="182">
        <f t="shared" si="2229"/>
        <v>5305</v>
      </c>
      <c r="BE723" s="180">
        <f t="shared" si="2229"/>
        <v>3222</v>
      </c>
      <c r="BF723" s="164">
        <f>SUM(AF723,AH723,AJ723,AL723,AN723,AP723,AR723,AT723,AV723,AX723,AZ723,BB723,BD723)</f>
        <v>31971</v>
      </c>
      <c r="BG723" s="165">
        <f>SUM(AG723,AI723,AK723,AM723,AO723,AQ723,AS723,AU723,AW723,AY723,BA723,BC723,BE723)</f>
        <v>33929</v>
      </c>
      <c r="BI723" s="131" t="s">
        <v>17</v>
      </c>
      <c r="BJ723" s="123">
        <f t="shared" ref="BJ723:BJ745" si="2257">B723/$AB723</f>
        <v>0.21383647798742139</v>
      </c>
      <c r="BK723" s="124">
        <f t="shared" ref="BK723:BK745" si="2258">C723/$AC723</f>
        <v>0</v>
      </c>
      <c r="BL723" s="125">
        <f t="shared" si="2230"/>
        <v>0.14591194968553459</v>
      </c>
      <c r="BM723" s="126">
        <f t="shared" si="2231"/>
        <v>6.1475409836065573E-3</v>
      </c>
      <c r="BN723" s="123">
        <f t="shared" si="2232"/>
        <v>0.22348008385744234</v>
      </c>
      <c r="BO723" s="124">
        <f t="shared" si="2233"/>
        <v>2.2540983606557378E-2</v>
      </c>
      <c r="BP723" s="125">
        <f t="shared" si="2234"/>
        <v>0.21467505241090146</v>
      </c>
      <c r="BQ723" s="126">
        <f t="shared" si="2235"/>
        <v>7.7868852459016397E-2</v>
      </c>
      <c r="BR723" s="123">
        <f t="shared" si="2236"/>
        <v>4.1928721174004195E-3</v>
      </c>
      <c r="BS723" s="124">
        <f t="shared" si="2237"/>
        <v>5.9426229508196718E-2</v>
      </c>
      <c r="BT723" s="125">
        <f t="shared" si="2238"/>
        <v>1.6352201257861635E-2</v>
      </c>
      <c r="BU723" s="123">
        <f t="shared" si="2239"/>
        <v>0.19262295081967212</v>
      </c>
      <c r="BV723" s="127">
        <f t="shared" si="2240"/>
        <v>9.8113207547169817E-2</v>
      </c>
      <c r="BW723" s="128">
        <f t="shared" si="2241"/>
        <v>0.28893442622950821</v>
      </c>
      <c r="BX723" s="123">
        <f t="shared" si="2242"/>
        <v>4.9056603773584909E-2</v>
      </c>
      <c r="BY723" s="124">
        <f t="shared" si="2243"/>
        <v>0.16393442622950818</v>
      </c>
      <c r="BZ723" s="125">
        <f t="shared" si="2244"/>
        <v>2.4737945492662474E-2</v>
      </c>
      <c r="CA723" s="126">
        <f t="shared" si="2245"/>
        <v>0.15778688524590165</v>
      </c>
      <c r="CB723" s="123">
        <f t="shared" si="2246"/>
        <v>4.1928721174004191E-4</v>
      </c>
      <c r="CC723" s="124">
        <f t="shared" si="2247"/>
        <v>3.0737704918032786E-2</v>
      </c>
      <c r="CD723" s="125">
        <f t="shared" si="2248"/>
        <v>8.8050314465408803E-3</v>
      </c>
      <c r="CE723" s="126">
        <f t="shared" si="2249"/>
        <v>0</v>
      </c>
      <c r="CF723" s="123">
        <f t="shared" si="2250"/>
        <v>4.1928721174004191E-4</v>
      </c>
      <c r="CG723" s="124">
        <f t="shared" si="2251"/>
        <v>0</v>
      </c>
      <c r="CH723" s="125">
        <f t="shared" si="2252"/>
        <v>0</v>
      </c>
      <c r="CI723" s="123">
        <f t="shared" si="2253"/>
        <v>0</v>
      </c>
      <c r="CJ723" s="129">
        <f t="shared" ref="CJ723" si="2259">AB723/AB746</f>
        <v>5.5525678006942457E-3</v>
      </c>
      <c r="CK723" s="130">
        <f t="shared" ref="CK723" si="2260">AC723/AC746</f>
        <v>1.1388936861414375E-3</v>
      </c>
    </row>
    <row r="724" spans="1:89" ht="13.8" thickBot="1" x14ac:dyDescent="0.3">
      <c r="A724" s="139" t="s">
        <v>18</v>
      </c>
      <c r="B724" s="187">
        <v>2394</v>
      </c>
      <c r="C724" s="188">
        <v>634</v>
      </c>
      <c r="D724" s="189">
        <v>1379</v>
      </c>
      <c r="E724" s="190">
        <v>355</v>
      </c>
      <c r="F724" s="187">
        <v>2060</v>
      </c>
      <c r="G724" s="191">
        <v>551</v>
      </c>
      <c r="H724" s="189">
        <v>2350</v>
      </c>
      <c r="I724" s="190">
        <v>858</v>
      </c>
      <c r="J724" s="187">
        <v>139</v>
      </c>
      <c r="K724" s="191">
        <v>308</v>
      </c>
      <c r="L724" s="189">
        <v>643</v>
      </c>
      <c r="M724" s="187">
        <v>1237</v>
      </c>
      <c r="N724" s="192">
        <v>1941</v>
      </c>
      <c r="O724" s="193">
        <v>1702</v>
      </c>
      <c r="P724" s="187">
        <v>1193</v>
      </c>
      <c r="Q724" s="191">
        <v>941</v>
      </c>
      <c r="R724" s="189">
        <v>1624</v>
      </c>
      <c r="S724" s="190">
        <v>1077</v>
      </c>
      <c r="T724" s="187">
        <v>197</v>
      </c>
      <c r="U724" s="191">
        <v>610</v>
      </c>
      <c r="V724" s="189">
        <v>907</v>
      </c>
      <c r="W724" s="190">
        <v>1490</v>
      </c>
      <c r="X724" s="187">
        <v>801</v>
      </c>
      <c r="Y724" s="191">
        <v>911</v>
      </c>
      <c r="Z724" s="189">
        <v>2179</v>
      </c>
      <c r="AA724" s="187">
        <v>1802</v>
      </c>
      <c r="AB724" s="162">
        <f t="shared" si="2226"/>
        <v>17807</v>
      </c>
      <c r="AC724" s="165">
        <f t="shared" si="2256"/>
        <v>12476</v>
      </c>
      <c r="AE724" s="254">
        <f>$AE$11</f>
        <v>0</v>
      </c>
      <c r="AF724" s="120">
        <f t="shared" si="2227"/>
        <v>0</v>
      </c>
      <c r="AG724" s="188">
        <f t="shared" si="2227"/>
        <v>0</v>
      </c>
      <c r="AH724" s="189">
        <f t="shared" si="2227"/>
        <v>0</v>
      </c>
      <c r="AI724" s="190">
        <f t="shared" si="2227"/>
        <v>0</v>
      </c>
      <c r="AJ724" s="187">
        <f t="shared" si="2227"/>
        <v>0</v>
      </c>
      <c r="AK724" s="191">
        <f t="shared" si="2227"/>
        <v>0</v>
      </c>
      <c r="AL724" s="189">
        <f t="shared" si="2227"/>
        <v>0</v>
      </c>
      <c r="AM724" s="190">
        <f t="shared" si="2227"/>
        <v>0</v>
      </c>
      <c r="AN724" s="187">
        <f t="shared" si="2227"/>
        <v>0</v>
      </c>
      <c r="AO724" s="191">
        <f t="shared" si="2227"/>
        <v>0</v>
      </c>
      <c r="AP724" s="189">
        <f t="shared" si="2228"/>
        <v>0</v>
      </c>
      <c r="AQ724" s="187">
        <f t="shared" si="2228"/>
        <v>0</v>
      </c>
      <c r="AR724" s="192">
        <f t="shared" si="2228"/>
        <v>0</v>
      </c>
      <c r="AS724" s="193">
        <f t="shared" si="2228"/>
        <v>0</v>
      </c>
      <c r="AT724" s="187">
        <f t="shared" si="2228"/>
        <v>0</v>
      </c>
      <c r="AU724" s="191">
        <f t="shared" si="2228"/>
        <v>0</v>
      </c>
      <c r="AV724" s="189">
        <f t="shared" si="2228"/>
        <v>0</v>
      </c>
      <c r="AW724" s="190">
        <f t="shared" si="2228"/>
        <v>0</v>
      </c>
      <c r="AX724" s="187">
        <f t="shared" si="2228"/>
        <v>0</v>
      </c>
      <c r="AY724" s="191">
        <f t="shared" si="2228"/>
        <v>0</v>
      </c>
      <c r="AZ724" s="189">
        <f t="shared" si="2229"/>
        <v>0</v>
      </c>
      <c r="BA724" s="190">
        <f t="shared" si="2229"/>
        <v>0</v>
      </c>
      <c r="BB724" s="187">
        <f t="shared" si="2229"/>
        <v>0</v>
      </c>
      <c r="BC724" s="191">
        <f t="shared" si="2229"/>
        <v>0</v>
      </c>
      <c r="BD724" s="189">
        <f t="shared" si="2229"/>
        <v>0</v>
      </c>
      <c r="BE724" s="187">
        <f t="shared" si="2229"/>
        <v>0</v>
      </c>
      <c r="BF724" s="164">
        <f>SUM(AF724,AH724,AJ724,AL724,AN724,AP724,AR724,AT724,AV724,AX724,AZ724,BB724,BD724)</f>
        <v>0</v>
      </c>
      <c r="BG724" s="165">
        <f>SUM(AG724,AI724,AK724,AM724,AO724,AQ724,AS724,AU724,AW724,AY724,BA724,BC724,BE724)</f>
        <v>0</v>
      </c>
      <c r="BI724" s="139" t="s">
        <v>18</v>
      </c>
      <c r="BJ724" s="123">
        <f t="shared" si="2257"/>
        <v>0.13444151176503621</v>
      </c>
      <c r="BK724" s="124">
        <f t="shared" si="2258"/>
        <v>5.0817569733889068E-2</v>
      </c>
      <c r="BL724" s="125">
        <f t="shared" si="2230"/>
        <v>7.744145560734543E-2</v>
      </c>
      <c r="BM724" s="126">
        <f t="shared" si="2231"/>
        <v>2.8454632895158705E-2</v>
      </c>
      <c r="BN724" s="123">
        <f t="shared" si="2232"/>
        <v>0.11568484303925422</v>
      </c>
      <c r="BO724" s="124">
        <f t="shared" si="2233"/>
        <v>4.4164796409105485E-2</v>
      </c>
      <c r="BP724" s="125">
        <f t="shared" si="2234"/>
        <v>0.13197057337002302</v>
      </c>
      <c r="BQ724" s="126">
        <f t="shared" si="2235"/>
        <v>6.8772042321256818E-2</v>
      </c>
      <c r="BR724" s="123">
        <f t="shared" si="2236"/>
        <v>7.8059190206098729E-3</v>
      </c>
      <c r="BS724" s="124">
        <f t="shared" si="2237"/>
        <v>2.4687399807630652E-2</v>
      </c>
      <c r="BT724" s="125">
        <f t="shared" si="2238"/>
        <v>3.6109395181670133E-2</v>
      </c>
      <c r="BU724" s="123">
        <f t="shared" si="2239"/>
        <v>9.9150368707919198E-2</v>
      </c>
      <c r="BV724" s="127">
        <f t="shared" si="2240"/>
        <v>0.10900207783455944</v>
      </c>
      <c r="BW724" s="128">
        <f t="shared" si="2241"/>
        <v>0.13642193010580314</v>
      </c>
      <c r="BX724" s="123">
        <f t="shared" si="2242"/>
        <v>6.6996125119335087E-2</v>
      </c>
      <c r="BY724" s="124">
        <f t="shared" si="2243"/>
        <v>7.5424815646040394E-2</v>
      </c>
      <c r="BZ724" s="125">
        <f t="shared" si="2244"/>
        <v>9.120008985230528E-2</v>
      </c>
      <c r="CA724" s="126">
        <f t="shared" si="2245"/>
        <v>8.6325745431227952E-2</v>
      </c>
      <c r="CB724" s="123">
        <f t="shared" si="2246"/>
        <v>1.1063065086763633E-2</v>
      </c>
      <c r="CC724" s="124">
        <f t="shared" si="2247"/>
        <v>4.8893876242385378E-2</v>
      </c>
      <c r="CD724" s="125">
        <f t="shared" si="2248"/>
        <v>5.0935025551749315E-2</v>
      </c>
      <c r="CE724" s="126">
        <f t="shared" si="2249"/>
        <v>0.11942930426418724</v>
      </c>
      <c r="CF724" s="123">
        <f t="shared" si="2250"/>
        <v>4.4982310327399334E-2</v>
      </c>
      <c r="CG724" s="124">
        <f t="shared" si="2251"/>
        <v>7.3020198781660786E-2</v>
      </c>
      <c r="CH724" s="125">
        <f t="shared" si="2252"/>
        <v>0.122367608243949</v>
      </c>
      <c r="CI724" s="123">
        <f t="shared" si="2253"/>
        <v>0.14443731965373516</v>
      </c>
      <c r="CJ724" s="129">
        <f t="shared" ref="CJ724" si="2261">AB724/AB746</f>
        <v>4.1456844791179219E-2</v>
      </c>
      <c r="CK724" s="130">
        <f t="shared" ref="CK724" si="2262">AC724/AC746</f>
        <v>2.9116470549796259E-2</v>
      </c>
    </row>
    <row r="725" spans="1:89" ht="14.4" thickTop="1" thickBot="1" x14ac:dyDescent="0.3">
      <c r="A725" s="131" t="s">
        <v>19</v>
      </c>
      <c r="B725" s="180">
        <v>4694</v>
      </c>
      <c r="C725" s="181">
        <v>1630</v>
      </c>
      <c r="D725" s="182">
        <v>2062</v>
      </c>
      <c r="E725" s="183">
        <v>1082</v>
      </c>
      <c r="F725" s="180">
        <v>3297</v>
      </c>
      <c r="G725" s="184">
        <v>1570</v>
      </c>
      <c r="H725" s="182">
        <v>4199</v>
      </c>
      <c r="I725" s="183">
        <v>2434</v>
      </c>
      <c r="J725" s="180">
        <v>258</v>
      </c>
      <c r="K725" s="184">
        <v>858</v>
      </c>
      <c r="L725" s="182">
        <v>1237</v>
      </c>
      <c r="M725" s="180">
        <v>2720</v>
      </c>
      <c r="N725" s="185">
        <v>3224</v>
      </c>
      <c r="O725" s="186">
        <v>3443</v>
      </c>
      <c r="P725" s="180">
        <v>2348</v>
      </c>
      <c r="Q725" s="184">
        <v>1989</v>
      </c>
      <c r="R725" s="182">
        <v>2799</v>
      </c>
      <c r="S725" s="183">
        <v>1931</v>
      </c>
      <c r="T725" s="180">
        <v>387</v>
      </c>
      <c r="U725" s="184">
        <v>1360</v>
      </c>
      <c r="V725" s="182">
        <v>1613</v>
      </c>
      <c r="W725" s="183">
        <v>3290</v>
      </c>
      <c r="X725" s="180">
        <v>1223</v>
      </c>
      <c r="Y725" s="184">
        <v>1684</v>
      </c>
      <c r="Z725" s="182">
        <v>3471</v>
      </c>
      <c r="AA725" s="180">
        <v>3232</v>
      </c>
      <c r="AB725" s="162">
        <f t="shared" si="2226"/>
        <v>30812</v>
      </c>
      <c r="AC725" s="165">
        <f t="shared" si="2256"/>
        <v>27223</v>
      </c>
      <c r="AE725" s="251" t="s">
        <v>13</v>
      </c>
      <c r="AF725" s="14">
        <f t="shared" ref="AF725:BG725" si="2263">SUM(AF722:AF724)</f>
        <v>9153</v>
      </c>
      <c r="AG725" s="1">
        <f t="shared" si="2263"/>
        <v>3284</v>
      </c>
      <c r="AH725" s="14">
        <f t="shared" si="2263"/>
        <v>3846</v>
      </c>
      <c r="AI725" s="1">
        <f t="shared" si="2263"/>
        <v>2829</v>
      </c>
      <c r="AJ725" s="14">
        <f t="shared" si="2263"/>
        <v>6648</v>
      </c>
      <c r="AK725" s="1">
        <f t="shared" si="2263"/>
        <v>3078</v>
      </c>
      <c r="AL725" s="14">
        <f t="shared" si="2263"/>
        <v>8237</v>
      </c>
      <c r="AM725" s="1">
        <f t="shared" si="2263"/>
        <v>5039</v>
      </c>
      <c r="AN725" s="14">
        <f t="shared" si="2263"/>
        <v>702</v>
      </c>
      <c r="AO725" s="1">
        <f t="shared" si="2263"/>
        <v>2356</v>
      </c>
      <c r="AP725" s="14">
        <f t="shared" si="2263"/>
        <v>2281</v>
      </c>
      <c r="AQ725" s="1">
        <f t="shared" si="2263"/>
        <v>8893</v>
      </c>
      <c r="AR725" s="14">
        <f t="shared" si="2263"/>
        <v>5943</v>
      </c>
      <c r="AS725" s="1">
        <f t="shared" si="2263"/>
        <v>9828</v>
      </c>
      <c r="AT725" s="14">
        <f t="shared" si="2263"/>
        <v>5253</v>
      </c>
      <c r="AU725" s="1">
        <f t="shared" si="2263"/>
        <v>5359</v>
      </c>
      <c r="AV725" s="14">
        <f t="shared" si="2263"/>
        <v>6406</v>
      </c>
      <c r="AW725" s="1">
        <f t="shared" si="2263"/>
        <v>4680</v>
      </c>
      <c r="AX725" s="14">
        <f t="shared" si="2263"/>
        <v>842</v>
      </c>
      <c r="AY725" s="1">
        <f t="shared" si="2263"/>
        <v>3960</v>
      </c>
      <c r="AZ725" s="14">
        <f t="shared" si="2263"/>
        <v>2978</v>
      </c>
      <c r="BA725" s="1">
        <f t="shared" si="2263"/>
        <v>8587</v>
      </c>
      <c r="BB725" s="14">
        <f t="shared" si="2263"/>
        <v>4314</v>
      </c>
      <c r="BC725" s="1">
        <f t="shared" si="2263"/>
        <v>4557</v>
      </c>
      <c r="BD725" s="14">
        <f t="shared" si="2263"/>
        <v>10841</v>
      </c>
      <c r="BE725" s="1">
        <f t="shared" si="2263"/>
        <v>6693</v>
      </c>
      <c r="BF725" s="166">
        <f t="shared" si="2263"/>
        <v>67444</v>
      </c>
      <c r="BG725" s="167">
        <f t="shared" si="2263"/>
        <v>69143</v>
      </c>
      <c r="BI725" s="131" t="s">
        <v>19</v>
      </c>
      <c r="BJ725" s="123">
        <f t="shared" si="2257"/>
        <v>0.1523432428923796</v>
      </c>
      <c r="BK725" s="124">
        <f t="shared" si="2258"/>
        <v>5.9875840282114387E-2</v>
      </c>
      <c r="BL725" s="125">
        <f t="shared" si="2230"/>
        <v>6.6921978449954567E-2</v>
      </c>
      <c r="BM725" s="126">
        <f t="shared" si="2231"/>
        <v>3.9745803181133597E-2</v>
      </c>
      <c r="BN725" s="123">
        <f t="shared" si="2232"/>
        <v>0.1070037647669739</v>
      </c>
      <c r="BO725" s="124">
        <f t="shared" si="2233"/>
        <v>5.7671821621423064E-2</v>
      </c>
      <c r="BP725" s="125">
        <f t="shared" si="2234"/>
        <v>0.13627807347786577</v>
      </c>
      <c r="BQ725" s="126">
        <f t="shared" si="2235"/>
        <v>8.940969033537817E-2</v>
      </c>
      <c r="BR725" s="123">
        <f t="shared" si="2236"/>
        <v>8.3733610281708417E-3</v>
      </c>
      <c r="BS725" s="124">
        <f t="shared" si="2237"/>
        <v>3.1517466847885978E-2</v>
      </c>
      <c r="BT725" s="125">
        <f t="shared" si="2238"/>
        <v>4.0146696092431523E-2</v>
      </c>
      <c r="BU725" s="123">
        <f t="shared" si="2239"/>
        <v>9.9915512618006838E-2</v>
      </c>
      <c r="BV725" s="127">
        <f t="shared" si="2240"/>
        <v>0.10463455796442944</v>
      </c>
      <c r="BW725" s="128">
        <f t="shared" si="2241"/>
        <v>0.12647393747933733</v>
      </c>
      <c r="BX725" s="123">
        <f t="shared" si="2242"/>
        <v>7.6204076333895879E-2</v>
      </c>
      <c r="BY725" s="124">
        <f t="shared" si="2243"/>
        <v>7.3063218601917501E-2</v>
      </c>
      <c r="BZ725" s="125">
        <f t="shared" si="2244"/>
        <v>9.0841230689341815E-2</v>
      </c>
      <c r="CA725" s="126">
        <f t="shared" si="2245"/>
        <v>7.0932667229915883E-2</v>
      </c>
      <c r="CB725" s="123">
        <f t="shared" si="2246"/>
        <v>1.2560041542256263E-2</v>
      </c>
      <c r="CC725" s="124">
        <f t="shared" si="2247"/>
        <v>4.9957756309003419E-2</v>
      </c>
      <c r="CD725" s="125">
        <f t="shared" si="2248"/>
        <v>5.2349733869920811E-2</v>
      </c>
      <c r="CE725" s="126">
        <f t="shared" si="2249"/>
        <v>0.12085368989457444</v>
      </c>
      <c r="CF725" s="123">
        <f t="shared" si="2250"/>
        <v>3.9692327664546279E-2</v>
      </c>
      <c r="CG725" s="124">
        <f t="shared" si="2251"/>
        <v>6.1859457076736582E-2</v>
      </c>
      <c r="CH725" s="125">
        <f t="shared" si="2252"/>
        <v>0.11265091522783331</v>
      </c>
      <c r="CI725" s="123">
        <f t="shared" si="2253"/>
        <v>0.11872313852257282</v>
      </c>
      <c r="CJ725" s="129">
        <f t="shared" ref="CJ725" si="2264">AB725/AB746</f>
        <v>7.1734054119493115E-2</v>
      </c>
      <c r="CK725" s="130">
        <f t="shared" ref="CK725" si="2265">AC725/AC746</f>
        <v>6.3532997577517125E-2</v>
      </c>
    </row>
    <row r="726" spans="1:89" ht="13.8" thickTop="1" x14ac:dyDescent="0.25">
      <c r="A726" s="139" t="s">
        <v>20</v>
      </c>
      <c r="B726" s="266">
        <v>5134</v>
      </c>
      <c r="C726" s="267">
        <v>1786</v>
      </c>
      <c r="D726" s="268">
        <v>2046</v>
      </c>
      <c r="E726" s="269">
        <v>1485</v>
      </c>
      <c r="F726" s="266">
        <v>3728</v>
      </c>
      <c r="G726" s="270">
        <v>1560</v>
      </c>
      <c r="H726" s="268">
        <v>4159</v>
      </c>
      <c r="I726" s="269">
        <v>2472</v>
      </c>
      <c r="J726" s="266">
        <v>338</v>
      </c>
      <c r="K726" s="270">
        <v>1147</v>
      </c>
      <c r="L726" s="268">
        <v>1191</v>
      </c>
      <c r="M726" s="266">
        <v>4288</v>
      </c>
      <c r="N726" s="271">
        <v>3053</v>
      </c>
      <c r="O726" s="272">
        <v>4857</v>
      </c>
      <c r="P726" s="266">
        <v>2838</v>
      </c>
      <c r="Q726" s="270">
        <v>2719</v>
      </c>
      <c r="R726" s="268">
        <v>3280</v>
      </c>
      <c r="S726" s="269">
        <v>2502</v>
      </c>
      <c r="T726" s="266">
        <v>458</v>
      </c>
      <c r="U726" s="270">
        <v>2090</v>
      </c>
      <c r="V726" s="268">
        <v>1559</v>
      </c>
      <c r="W726" s="269">
        <v>4513</v>
      </c>
      <c r="X726" s="266">
        <v>2153</v>
      </c>
      <c r="Y726" s="270">
        <v>2324</v>
      </c>
      <c r="Z726" s="268">
        <v>5536</v>
      </c>
      <c r="AA726" s="266">
        <v>3471</v>
      </c>
      <c r="AB726" s="162">
        <f t="shared" si="2226"/>
        <v>35473</v>
      </c>
      <c r="AC726" s="165">
        <f t="shared" si="2256"/>
        <v>35214</v>
      </c>
      <c r="BI726" s="139" t="s">
        <v>20</v>
      </c>
      <c r="BJ726" s="123">
        <f t="shared" si="2257"/>
        <v>0.14472979449158516</v>
      </c>
      <c r="BK726" s="124">
        <f t="shared" si="2258"/>
        <v>5.0718464247174418E-2</v>
      </c>
      <c r="BL726" s="125">
        <f t="shared" si="2230"/>
        <v>5.76776703408226E-2</v>
      </c>
      <c r="BM726" s="126">
        <f t="shared" si="2231"/>
        <v>4.2170727551541998E-2</v>
      </c>
      <c r="BN726" s="123">
        <f t="shared" si="2232"/>
        <v>0.10509401516646463</v>
      </c>
      <c r="BO726" s="124">
        <f t="shared" si="2233"/>
        <v>4.4300562276367354E-2</v>
      </c>
      <c r="BP726" s="125">
        <f t="shared" si="2234"/>
        <v>0.11724410114735151</v>
      </c>
      <c r="BQ726" s="126">
        <f t="shared" si="2235"/>
        <v>7.0199352530243647E-2</v>
      </c>
      <c r="BR726" s="123">
        <f t="shared" si="2236"/>
        <v>9.5283736926676625E-3</v>
      </c>
      <c r="BS726" s="124">
        <f t="shared" si="2237"/>
        <v>3.257227239166241E-2</v>
      </c>
      <c r="BT726" s="125">
        <f t="shared" si="2238"/>
        <v>3.3574831562033093E-2</v>
      </c>
      <c r="BU726" s="123">
        <f t="shared" si="2239"/>
        <v>0.12176975066734821</v>
      </c>
      <c r="BV726" s="127">
        <f t="shared" si="2240"/>
        <v>8.6065458235841344E-2</v>
      </c>
      <c r="BW726" s="128">
        <f t="shared" si="2241"/>
        <v>0.1379280967796899</v>
      </c>
      <c r="BX726" s="123">
        <f t="shared" si="2242"/>
        <v>8.000451047275392E-2</v>
      </c>
      <c r="BY726" s="124">
        <f t="shared" si="2243"/>
        <v>7.721360822400182E-2</v>
      </c>
      <c r="BZ726" s="125">
        <f t="shared" si="2244"/>
        <v>9.2464691455473175E-2</v>
      </c>
      <c r="CA726" s="126">
        <f t="shared" si="2245"/>
        <v>7.105128642017379E-2</v>
      </c>
      <c r="CB726" s="123">
        <f t="shared" si="2246"/>
        <v>1.2911228258111803E-2</v>
      </c>
      <c r="CC726" s="124">
        <f t="shared" si="2247"/>
        <v>5.9351394331799853E-2</v>
      </c>
      <c r="CD726" s="125">
        <f t="shared" si="2248"/>
        <v>4.3948918896061791E-2</v>
      </c>
      <c r="CE726" s="126">
        <f t="shared" si="2249"/>
        <v>0.12815925484182428</v>
      </c>
      <c r="CF726" s="123">
        <f t="shared" si="2250"/>
        <v>6.069404899501029E-2</v>
      </c>
      <c r="CG726" s="124">
        <f t="shared" si="2251"/>
        <v>6.5996478673254949E-2</v>
      </c>
      <c r="CH726" s="125">
        <f t="shared" si="2252"/>
        <v>0.15606235728582302</v>
      </c>
      <c r="CI726" s="123">
        <f t="shared" si="2253"/>
        <v>9.8568751064917359E-2</v>
      </c>
      <c r="CJ726" s="129">
        <f t="shared" ref="CJ726" si="2266">AB726/AB746</f>
        <v>8.258542456772619E-2</v>
      </c>
      <c r="CK726" s="130">
        <f t="shared" ref="CK726" si="2267">AC726/AC746</f>
        <v>8.2182381688083159E-2</v>
      </c>
    </row>
    <row r="727" spans="1:89" ht="13.8" thickBot="1" x14ac:dyDescent="0.3">
      <c r="A727" s="131" t="s">
        <v>21</v>
      </c>
      <c r="B727" s="273">
        <v>4019</v>
      </c>
      <c r="C727" s="274">
        <v>1498</v>
      </c>
      <c r="D727" s="275">
        <v>1800</v>
      </c>
      <c r="E727" s="276">
        <v>1344</v>
      </c>
      <c r="F727" s="273">
        <v>2920</v>
      </c>
      <c r="G727" s="277">
        <v>1518</v>
      </c>
      <c r="H727" s="275">
        <v>4078</v>
      </c>
      <c r="I727" s="276">
        <v>2567</v>
      </c>
      <c r="J727" s="273">
        <v>364</v>
      </c>
      <c r="K727" s="277">
        <v>1209</v>
      </c>
      <c r="L727" s="275">
        <v>1090</v>
      </c>
      <c r="M727" s="273">
        <v>4605</v>
      </c>
      <c r="N727" s="278">
        <v>2890</v>
      </c>
      <c r="O727" s="279">
        <v>4971</v>
      </c>
      <c r="P727" s="273">
        <v>2415</v>
      </c>
      <c r="Q727" s="277">
        <v>2640</v>
      </c>
      <c r="R727" s="275">
        <v>3126</v>
      </c>
      <c r="S727" s="276">
        <v>2178</v>
      </c>
      <c r="T727" s="273">
        <v>384</v>
      </c>
      <c r="U727" s="277">
        <v>1870</v>
      </c>
      <c r="V727" s="275">
        <v>1419</v>
      </c>
      <c r="W727" s="276">
        <v>4074</v>
      </c>
      <c r="X727" s="273">
        <v>2161</v>
      </c>
      <c r="Y727" s="277">
        <v>2233</v>
      </c>
      <c r="Z727" s="275">
        <v>5305</v>
      </c>
      <c r="AA727" s="273">
        <v>3222</v>
      </c>
      <c r="AB727" s="162">
        <f t="shared" si="2226"/>
        <v>31971</v>
      </c>
      <c r="AC727" s="165">
        <f t="shared" si="2256"/>
        <v>33929</v>
      </c>
      <c r="AE727" t="s">
        <v>85</v>
      </c>
      <c r="BI727" s="131" t="s">
        <v>21</v>
      </c>
      <c r="BJ727" s="123">
        <f t="shared" si="2257"/>
        <v>0.12570767257827406</v>
      </c>
      <c r="BK727" s="124">
        <f t="shared" si="2258"/>
        <v>4.4151021250257889E-2</v>
      </c>
      <c r="BL727" s="125">
        <f t="shared" si="2230"/>
        <v>5.6301022801914236E-2</v>
      </c>
      <c r="BM727" s="126">
        <f t="shared" si="2231"/>
        <v>3.961213121518465E-2</v>
      </c>
      <c r="BN727" s="123">
        <f t="shared" si="2232"/>
        <v>9.1332770323105314E-2</v>
      </c>
      <c r="BO727" s="124">
        <f t="shared" si="2233"/>
        <v>4.4740487488579089E-2</v>
      </c>
      <c r="BP727" s="125">
        <f t="shared" si="2234"/>
        <v>0.1275530949923368</v>
      </c>
      <c r="BQ727" s="126">
        <f t="shared" si="2235"/>
        <v>7.5657991688526036E-2</v>
      </c>
      <c r="BR727" s="123">
        <f t="shared" si="2236"/>
        <v>1.13853179443871E-2</v>
      </c>
      <c r="BS727" s="124">
        <f t="shared" si="2237"/>
        <v>3.5633234106516552E-2</v>
      </c>
      <c r="BT727" s="125">
        <f t="shared" si="2238"/>
        <v>3.4093397141159172E-2</v>
      </c>
      <c r="BU727" s="123">
        <f t="shared" si="2239"/>
        <v>0.13572460137345632</v>
      </c>
      <c r="BV727" s="127">
        <f t="shared" si="2240"/>
        <v>9.0394419943073415E-2</v>
      </c>
      <c r="BW727" s="128">
        <f t="shared" si="2241"/>
        <v>0.14651183353473429</v>
      </c>
      <c r="BX727" s="123">
        <f t="shared" si="2242"/>
        <v>7.5537205592568268E-2</v>
      </c>
      <c r="BY727" s="124">
        <f t="shared" si="2243"/>
        <v>7.7809543458398425E-2</v>
      </c>
      <c r="BZ727" s="125">
        <f t="shared" si="2244"/>
        <v>9.7776109599324382E-2</v>
      </c>
      <c r="CA727" s="126">
        <f t="shared" si="2245"/>
        <v>6.4192873353178692E-2</v>
      </c>
      <c r="CB727" s="123">
        <f t="shared" si="2246"/>
        <v>1.2010884864408371E-2</v>
      </c>
      <c r="CC727" s="124">
        <f t="shared" si="2247"/>
        <v>5.5115093283032213E-2</v>
      </c>
      <c r="CD727" s="125">
        <f t="shared" si="2248"/>
        <v>4.4383972975509056E-2</v>
      </c>
      <c r="CE727" s="126">
        <f t="shared" si="2249"/>
        <v>0.12007427274602847</v>
      </c>
      <c r="CF727" s="123">
        <f t="shared" si="2250"/>
        <v>6.759250570829814E-2</v>
      </c>
      <c r="CG727" s="124">
        <f t="shared" si="2251"/>
        <v>6.5813905508562004E-2</v>
      </c>
      <c r="CH727" s="125">
        <f t="shared" si="2252"/>
        <v>0.16593162553564167</v>
      </c>
      <c r="CI727" s="123">
        <f t="shared" si="2253"/>
        <v>9.4963010993545344E-2</v>
      </c>
      <c r="CJ727" s="129">
        <f t="shared" ref="CJ727" si="2268">AB727/AB746</f>
        <v>7.4432345977356693E-2</v>
      </c>
      <c r="CK727" s="130">
        <f t="shared" ref="CK727" si="2269">AC727/AC746</f>
        <v>7.9183450567813188E-2</v>
      </c>
    </row>
    <row r="728" spans="1:89" ht="14.4" thickTop="1" thickBot="1" x14ac:dyDescent="0.3">
      <c r="A728" s="139" t="s">
        <v>22</v>
      </c>
      <c r="B728" s="187">
        <v>3243</v>
      </c>
      <c r="C728" s="188">
        <v>1355</v>
      </c>
      <c r="D728" s="189">
        <v>1395</v>
      </c>
      <c r="E728" s="190">
        <v>1026</v>
      </c>
      <c r="F728" s="187">
        <v>2381</v>
      </c>
      <c r="G728" s="191">
        <v>1127</v>
      </c>
      <c r="H728" s="189">
        <v>3428</v>
      </c>
      <c r="I728" s="190">
        <v>2618</v>
      </c>
      <c r="J728" s="187">
        <v>247</v>
      </c>
      <c r="K728" s="191">
        <v>975</v>
      </c>
      <c r="L728" s="189">
        <v>822</v>
      </c>
      <c r="M728" s="187">
        <v>3229</v>
      </c>
      <c r="N728" s="192">
        <v>2384</v>
      </c>
      <c r="O728" s="193">
        <v>4320</v>
      </c>
      <c r="P728" s="187">
        <v>1609</v>
      </c>
      <c r="Q728" s="191">
        <v>2001</v>
      </c>
      <c r="R728" s="189">
        <v>2866</v>
      </c>
      <c r="S728" s="190">
        <v>1822</v>
      </c>
      <c r="T728" s="187">
        <v>292</v>
      </c>
      <c r="U728" s="191">
        <v>1097</v>
      </c>
      <c r="V728" s="189">
        <v>949</v>
      </c>
      <c r="W728" s="190">
        <v>3552</v>
      </c>
      <c r="X728" s="187">
        <v>1735</v>
      </c>
      <c r="Y728" s="191">
        <v>1377</v>
      </c>
      <c r="Z728" s="189">
        <v>4353</v>
      </c>
      <c r="AA728" s="187">
        <v>3136</v>
      </c>
      <c r="AB728" s="162">
        <f t="shared" si="2226"/>
        <v>25704</v>
      </c>
      <c r="AC728" s="165">
        <f t="shared" si="2256"/>
        <v>27635</v>
      </c>
      <c r="AE728" s="296" t="s">
        <v>0</v>
      </c>
      <c r="AF728" s="298" t="s">
        <v>1</v>
      </c>
      <c r="AG728" s="299"/>
      <c r="AH728" s="298" t="s">
        <v>2</v>
      </c>
      <c r="AI728" s="299"/>
      <c r="AJ728" s="298" t="s">
        <v>3</v>
      </c>
      <c r="AK728" s="299"/>
      <c r="AL728" s="298" t="s">
        <v>4</v>
      </c>
      <c r="AM728" s="299"/>
      <c r="AN728" s="298" t="s">
        <v>5</v>
      </c>
      <c r="AO728" s="299"/>
      <c r="AP728" s="298" t="s">
        <v>6</v>
      </c>
      <c r="AQ728" s="299"/>
      <c r="AR728" s="298" t="s">
        <v>7</v>
      </c>
      <c r="AS728" s="299"/>
      <c r="AT728" s="298" t="s">
        <v>8</v>
      </c>
      <c r="AU728" s="299"/>
      <c r="AV728" s="298" t="s">
        <v>9</v>
      </c>
      <c r="AW728" s="299"/>
      <c r="AX728" s="298" t="s">
        <v>10</v>
      </c>
      <c r="AY728" s="299"/>
      <c r="AZ728" s="298" t="s">
        <v>11</v>
      </c>
      <c r="BA728" s="299"/>
      <c r="BB728" s="298" t="s">
        <v>12</v>
      </c>
      <c r="BC728" s="299"/>
      <c r="BD728" s="300" t="s">
        <v>40</v>
      </c>
      <c r="BE728" s="301"/>
      <c r="BF728" s="302" t="s">
        <v>41</v>
      </c>
      <c r="BG728" s="303"/>
      <c r="BI728" s="139" t="s">
        <v>22</v>
      </c>
      <c r="BJ728" s="123">
        <f t="shared" si="2257"/>
        <v>0.12616713352007469</v>
      </c>
      <c r="BK728" s="124">
        <f t="shared" si="2258"/>
        <v>4.9032024606477292E-2</v>
      </c>
      <c r="BL728" s="125">
        <f t="shared" si="2230"/>
        <v>5.4271708683473391E-2</v>
      </c>
      <c r="BM728" s="126">
        <f t="shared" si="2231"/>
        <v>3.7126831916048486E-2</v>
      </c>
      <c r="BN728" s="123">
        <f t="shared" si="2232"/>
        <v>9.2631497043261748E-2</v>
      </c>
      <c r="BO728" s="124">
        <f t="shared" si="2233"/>
        <v>4.0781617514022074E-2</v>
      </c>
      <c r="BP728" s="125">
        <f t="shared" si="2234"/>
        <v>0.13336445689386867</v>
      </c>
      <c r="BQ728" s="126">
        <f t="shared" si="2235"/>
        <v>9.4734937579156867E-2</v>
      </c>
      <c r="BR728" s="123">
        <f t="shared" si="2236"/>
        <v>9.6093993152816682E-3</v>
      </c>
      <c r="BS728" s="124">
        <f t="shared" si="2237"/>
        <v>3.5281346119051926E-2</v>
      </c>
      <c r="BT728" s="125">
        <f t="shared" si="2238"/>
        <v>3.1979458450046683E-2</v>
      </c>
      <c r="BU728" s="123">
        <f t="shared" si="2239"/>
        <v>0.11684458114709607</v>
      </c>
      <c r="BV728" s="127">
        <f t="shared" si="2240"/>
        <v>9.2748210395269218E-2</v>
      </c>
      <c r="BW728" s="128">
        <f t="shared" si="2241"/>
        <v>0.1563235028044147</v>
      </c>
      <c r="BX728" s="123">
        <f t="shared" si="2242"/>
        <v>6.2597261126672896E-2</v>
      </c>
      <c r="BY728" s="124">
        <f t="shared" si="2243"/>
        <v>7.2408178035100412E-2</v>
      </c>
      <c r="BZ728" s="125">
        <f t="shared" si="2244"/>
        <v>0.11150015561780267</v>
      </c>
      <c r="CA728" s="126">
        <f t="shared" si="2245"/>
        <v>6.5930884747602683E-2</v>
      </c>
      <c r="CB728" s="123">
        <f t="shared" si="2246"/>
        <v>1.1360099595393714E-2</v>
      </c>
      <c r="CC728" s="124">
        <f t="shared" si="2247"/>
        <v>3.9696037633435863E-2</v>
      </c>
      <c r="CD728" s="125">
        <f t="shared" si="2248"/>
        <v>3.6920323685029566E-2</v>
      </c>
      <c r="CE728" s="126">
        <f t="shared" si="2249"/>
        <v>0.12853265786140763</v>
      </c>
      <c r="CF728" s="123">
        <f t="shared" si="2250"/>
        <v>6.7499221910986618E-2</v>
      </c>
      <c r="CG728" s="124">
        <f t="shared" si="2251"/>
        <v>4.982811651890718E-2</v>
      </c>
      <c r="CH728" s="125">
        <f t="shared" si="2252"/>
        <v>0.16935107376283848</v>
      </c>
      <c r="CI728" s="123">
        <f t="shared" si="2253"/>
        <v>0.11347928351727882</v>
      </c>
      <c r="CJ728" s="129">
        <f t="shared" ref="CJ728" si="2270">AB728/AB746</f>
        <v>5.9842013731255715E-2</v>
      </c>
      <c r="CK728" s="130">
        <f t="shared" ref="CK728" si="2271">AC728/AC746</f>
        <v>6.4494522574833249E-2</v>
      </c>
    </row>
    <row r="729" spans="1:89" ht="15" thickTop="1" thickBot="1" x14ac:dyDescent="0.35">
      <c r="A729" s="131" t="s">
        <v>23</v>
      </c>
      <c r="B729" s="180">
        <v>2052</v>
      </c>
      <c r="C729" s="181">
        <v>1612</v>
      </c>
      <c r="D729" s="182">
        <v>914</v>
      </c>
      <c r="E729" s="183">
        <v>908</v>
      </c>
      <c r="F729" s="180">
        <v>1665</v>
      </c>
      <c r="G729" s="184">
        <v>1026</v>
      </c>
      <c r="H729" s="182">
        <v>2636</v>
      </c>
      <c r="I729" s="183">
        <v>2145</v>
      </c>
      <c r="J729" s="180">
        <v>245</v>
      </c>
      <c r="K729" s="184">
        <v>728</v>
      </c>
      <c r="L729" s="182">
        <v>840</v>
      </c>
      <c r="M729" s="180">
        <v>2173</v>
      </c>
      <c r="N729" s="185">
        <v>1879</v>
      </c>
      <c r="O729" s="186">
        <v>2648</v>
      </c>
      <c r="P729" s="180">
        <v>1261</v>
      </c>
      <c r="Q729" s="184">
        <v>1345</v>
      </c>
      <c r="R729" s="182">
        <v>2066</v>
      </c>
      <c r="S729" s="183">
        <v>1504</v>
      </c>
      <c r="T729" s="180">
        <v>290</v>
      </c>
      <c r="U729" s="184">
        <v>561</v>
      </c>
      <c r="V729" s="182">
        <v>893</v>
      </c>
      <c r="W729" s="183">
        <v>2681</v>
      </c>
      <c r="X729" s="180">
        <v>1427</v>
      </c>
      <c r="Y729" s="184">
        <v>852</v>
      </c>
      <c r="Z729" s="182">
        <v>3427</v>
      </c>
      <c r="AA729" s="180">
        <v>2850</v>
      </c>
      <c r="AB729" s="162">
        <f t="shared" si="2226"/>
        <v>19595</v>
      </c>
      <c r="AC729" s="165">
        <f t="shared" si="2256"/>
        <v>21033</v>
      </c>
      <c r="AE729" s="297"/>
      <c r="AF729" s="111" t="s">
        <v>14</v>
      </c>
      <c r="AG729" s="112" t="s">
        <v>15</v>
      </c>
      <c r="AH729" s="113" t="s">
        <v>14</v>
      </c>
      <c r="AI729" s="114" t="s">
        <v>15</v>
      </c>
      <c r="AJ729" s="111" t="s">
        <v>14</v>
      </c>
      <c r="AK729" s="112" t="s">
        <v>15</v>
      </c>
      <c r="AL729" s="113" t="s">
        <v>14</v>
      </c>
      <c r="AM729" s="114" t="s">
        <v>15</v>
      </c>
      <c r="AN729" s="111" t="s">
        <v>14</v>
      </c>
      <c r="AO729" s="112" t="s">
        <v>15</v>
      </c>
      <c r="AP729" s="113" t="s">
        <v>14</v>
      </c>
      <c r="AQ729" s="111" t="s">
        <v>15</v>
      </c>
      <c r="AR729" s="115" t="s">
        <v>14</v>
      </c>
      <c r="AS729" s="116" t="s">
        <v>15</v>
      </c>
      <c r="AT729" s="111" t="s">
        <v>14</v>
      </c>
      <c r="AU729" s="112" t="s">
        <v>15</v>
      </c>
      <c r="AV729" s="113" t="s">
        <v>14</v>
      </c>
      <c r="AW729" s="114" t="s">
        <v>15</v>
      </c>
      <c r="AX729" s="111" t="s">
        <v>14</v>
      </c>
      <c r="AY729" s="112" t="s">
        <v>15</v>
      </c>
      <c r="AZ729" s="113" t="s">
        <v>14</v>
      </c>
      <c r="BA729" s="114" t="s">
        <v>15</v>
      </c>
      <c r="BB729" s="111" t="s">
        <v>14</v>
      </c>
      <c r="BC729" s="112" t="s">
        <v>15</v>
      </c>
      <c r="BD729" s="26" t="s">
        <v>14</v>
      </c>
      <c r="BE729" s="117" t="s">
        <v>15</v>
      </c>
      <c r="BF729" s="168" t="s">
        <v>14</v>
      </c>
      <c r="BG729" s="169" t="s">
        <v>15</v>
      </c>
      <c r="BI729" s="131" t="s">
        <v>23</v>
      </c>
      <c r="BJ729" s="123">
        <f t="shared" si="2257"/>
        <v>0.10472059198775198</v>
      </c>
      <c r="BK729" s="124">
        <f t="shared" si="2258"/>
        <v>7.6641468169067653E-2</v>
      </c>
      <c r="BL729" s="125">
        <f t="shared" si="2230"/>
        <v>4.6644552181678997E-2</v>
      </c>
      <c r="BM729" s="126">
        <f t="shared" si="2231"/>
        <v>4.3170256263966152E-2</v>
      </c>
      <c r="BN729" s="123">
        <f t="shared" si="2232"/>
        <v>8.4970655779535595E-2</v>
      </c>
      <c r="BO729" s="124">
        <f t="shared" si="2233"/>
        <v>4.878048780487805E-2</v>
      </c>
      <c r="BP729" s="125">
        <f t="shared" si="2234"/>
        <v>0.13452411329420771</v>
      </c>
      <c r="BQ729" s="126">
        <f t="shared" si="2235"/>
        <v>0.10198259877335615</v>
      </c>
      <c r="BR729" s="123">
        <f t="shared" si="2236"/>
        <v>1.2503189589180914E-2</v>
      </c>
      <c r="BS729" s="124">
        <f t="shared" si="2237"/>
        <v>3.4612275947320879E-2</v>
      </c>
      <c r="BT729" s="125">
        <f t="shared" si="2238"/>
        <v>4.286807859147742E-2</v>
      </c>
      <c r="BU729" s="123">
        <f t="shared" si="2239"/>
        <v>0.10331384015594541</v>
      </c>
      <c r="BV729" s="127">
        <f t="shared" si="2240"/>
        <v>9.5891809134983408E-2</v>
      </c>
      <c r="BW729" s="128">
        <f t="shared" si="2241"/>
        <v>0.12589739932487043</v>
      </c>
      <c r="BX729" s="123">
        <f t="shared" si="2242"/>
        <v>6.4353151314110749E-2</v>
      </c>
      <c r="BY729" s="124">
        <f t="shared" si="2243"/>
        <v>6.3947130699377172E-2</v>
      </c>
      <c r="BZ729" s="125">
        <f t="shared" si="2244"/>
        <v>0.1054350599642766</v>
      </c>
      <c r="CA729" s="126">
        <f t="shared" si="2245"/>
        <v>7.1506679979080487E-2</v>
      </c>
      <c r="CB729" s="123">
        <f t="shared" si="2246"/>
        <v>1.4799693799438633E-2</v>
      </c>
      <c r="CC729" s="124">
        <f t="shared" si="2247"/>
        <v>2.6672371986877764E-2</v>
      </c>
      <c r="CD729" s="125">
        <f t="shared" si="2248"/>
        <v>4.5572850216892065E-2</v>
      </c>
      <c r="CE729" s="126">
        <f t="shared" si="2249"/>
        <v>0.12746636238292208</v>
      </c>
      <c r="CF729" s="123">
        <f t="shared" si="2250"/>
        <v>7.2824700178616988E-2</v>
      </c>
      <c r="CG729" s="124">
        <f t="shared" si="2251"/>
        <v>4.0507773498787619E-2</v>
      </c>
      <c r="CH729" s="125">
        <f t="shared" si="2252"/>
        <v>0.17489155396784895</v>
      </c>
      <c r="CI729" s="123">
        <f t="shared" si="2253"/>
        <v>0.13550135501355012</v>
      </c>
      <c r="CJ729" s="129">
        <f t="shared" ref="CJ729" si="2272">AB729/AB746</f>
        <v>4.5619524551196534E-2</v>
      </c>
      <c r="CK729" s="130">
        <f t="shared" ref="CK729" si="2273">AC729/AC746</f>
        <v>4.9086784632403395E-2</v>
      </c>
    </row>
    <row r="730" spans="1:89" ht="13.8" thickTop="1" x14ac:dyDescent="0.25">
      <c r="A730" s="139" t="s">
        <v>24</v>
      </c>
      <c r="B730" s="194">
        <v>1999</v>
      </c>
      <c r="C730" s="188">
        <v>1526</v>
      </c>
      <c r="D730" s="189">
        <v>991</v>
      </c>
      <c r="E730" s="190">
        <v>724</v>
      </c>
      <c r="F730" s="187">
        <v>1536</v>
      </c>
      <c r="G730" s="191">
        <v>832</v>
      </c>
      <c r="H730" s="189">
        <v>2506</v>
      </c>
      <c r="I730" s="190">
        <v>2054</v>
      </c>
      <c r="J730" s="187">
        <v>324</v>
      </c>
      <c r="K730" s="191">
        <v>546</v>
      </c>
      <c r="L730" s="189">
        <v>803</v>
      </c>
      <c r="M730" s="187">
        <v>1666</v>
      </c>
      <c r="N730" s="192">
        <v>1822</v>
      </c>
      <c r="O730" s="195">
        <v>2446</v>
      </c>
      <c r="P730" s="187">
        <v>1253</v>
      </c>
      <c r="Q730" s="191">
        <v>1149</v>
      </c>
      <c r="R730" s="189">
        <v>1822</v>
      </c>
      <c r="S730" s="190">
        <v>1271</v>
      </c>
      <c r="T730" s="187">
        <v>283</v>
      </c>
      <c r="U730" s="191">
        <v>494</v>
      </c>
      <c r="V730" s="189">
        <v>935</v>
      </c>
      <c r="W730" s="196">
        <v>2302</v>
      </c>
      <c r="X730" s="187">
        <v>1246</v>
      </c>
      <c r="Y730" s="191">
        <v>680</v>
      </c>
      <c r="Z730" s="189">
        <v>2876</v>
      </c>
      <c r="AA730" s="187">
        <v>2636</v>
      </c>
      <c r="AB730" s="162">
        <f t="shared" si="2226"/>
        <v>18396</v>
      </c>
      <c r="AC730" s="165">
        <f t="shared" si="2256"/>
        <v>18326</v>
      </c>
      <c r="AE730" s="254" t="str">
        <f>$AE$17</f>
        <v>17:00 - 17:59</v>
      </c>
      <c r="AF730" s="120">
        <f t="shared" ref="AF730:AO732" si="2274">SUMIF($A$9:$A$32,$AE730,B$722:B$745)</f>
        <v>2153</v>
      </c>
      <c r="AG730" s="177">
        <f t="shared" si="2274"/>
        <v>4901</v>
      </c>
      <c r="AH730" s="121">
        <f t="shared" si="2274"/>
        <v>1876</v>
      </c>
      <c r="AI730" s="172">
        <f t="shared" si="2274"/>
        <v>1632</v>
      </c>
      <c r="AJ730" s="120">
        <f t="shared" si="2274"/>
        <v>1781</v>
      </c>
      <c r="AK730" s="122">
        <f t="shared" si="2274"/>
        <v>3183</v>
      </c>
      <c r="AL730" s="121">
        <f t="shared" si="2274"/>
        <v>3200</v>
      </c>
      <c r="AM730" s="172">
        <f t="shared" si="2274"/>
        <v>5692</v>
      </c>
      <c r="AN730" s="120">
        <f t="shared" si="2274"/>
        <v>1432</v>
      </c>
      <c r="AO730" s="122">
        <f t="shared" si="2274"/>
        <v>322</v>
      </c>
      <c r="AP730" s="121">
        <f t="shared" ref="AP730:AY732" si="2275">SUMIF($A$9:$A$32,$AE730,L$722:L$745)</f>
        <v>3940</v>
      </c>
      <c r="AQ730" s="120">
        <f t="shared" si="2275"/>
        <v>1108</v>
      </c>
      <c r="AR730" s="171">
        <f t="shared" si="2275"/>
        <v>5098</v>
      </c>
      <c r="AS730" s="173">
        <f t="shared" si="2275"/>
        <v>2785</v>
      </c>
      <c r="AT730" s="120">
        <f t="shared" si="2275"/>
        <v>2697</v>
      </c>
      <c r="AU730" s="122">
        <f t="shared" si="2275"/>
        <v>2047</v>
      </c>
      <c r="AV730" s="121">
        <f t="shared" si="2275"/>
        <v>2485</v>
      </c>
      <c r="AW730" s="172">
        <f t="shared" si="2275"/>
        <v>3177</v>
      </c>
      <c r="AX730" s="120">
        <f t="shared" si="2275"/>
        <v>1862</v>
      </c>
      <c r="AY730" s="122">
        <f t="shared" si="2275"/>
        <v>372</v>
      </c>
      <c r="AZ730" s="121">
        <f t="shared" ref="AZ730:BE732" si="2276">SUMIF($A$9:$A$32,$AE730,V$722:V$745)</f>
        <v>4268</v>
      </c>
      <c r="BA730" s="172">
        <f t="shared" si="2276"/>
        <v>2256</v>
      </c>
      <c r="BB730" s="120">
        <f t="shared" si="2276"/>
        <v>2934</v>
      </c>
      <c r="BC730" s="122">
        <f t="shared" si="2276"/>
        <v>893</v>
      </c>
      <c r="BD730" s="21">
        <f t="shared" si="2276"/>
        <v>3962</v>
      </c>
      <c r="BE730" s="176">
        <f t="shared" si="2276"/>
        <v>5788</v>
      </c>
      <c r="BF730" s="162">
        <f>AF730+AH730+AJ730+AL730+AN730+AP730+AR730+AT730+AV730+AX730+AZ730+BB730+BD730</f>
        <v>37688</v>
      </c>
      <c r="BG730" s="163">
        <f>AG730+AI730+AK730+AM730+AO730+AQ730+AS730+AU730+AW730+AY730+BA730+BC730+BE730</f>
        <v>34156</v>
      </c>
      <c r="BI730" s="139" t="s">
        <v>24</v>
      </c>
      <c r="BJ730" s="123">
        <f t="shared" si="2257"/>
        <v>0.10866492715807784</v>
      </c>
      <c r="BK730" s="124">
        <f t="shared" si="2258"/>
        <v>8.3269671504965628E-2</v>
      </c>
      <c r="BL730" s="125">
        <f t="shared" si="2230"/>
        <v>5.3870406610132635E-2</v>
      </c>
      <c r="BM730" s="126">
        <f t="shared" si="2231"/>
        <v>3.9506711775619339E-2</v>
      </c>
      <c r="BN730" s="123">
        <f t="shared" si="2232"/>
        <v>8.3496412263535547E-2</v>
      </c>
      <c r="BO730" s="124">
        <f t="shared" si="2233"/>
        <v>4.539997817308742E-2</v>
      </c>
      <c r="BP730" s="125">
        <f t="shared" si="2234"/>
        <v>0.13622526636225266</v>
      </c>
      <c r="BQ730" s="126">
        <f t="shared" si="2235"/>
        <v>0.11208119611480956</v>
      </c>
      <c r="BR730" s="123">
        <f t="shared" si="2236"/>
        <v>1.7612524461839529E-2</v>
      </c>
      <c r="BS730" s="124">
        <f t="shared" si="2237"/>
        <v>2.9793735676088617E-2</v>
      </c>
      <c r="BT730" s="125">
        <f t="shared" si="2238"/>
        <v>4.3650793650793648E-2</v>
      </c>
      <c r="BU730" s="123">
        <f t="shared" si="2239"/>
        <v>9.0909090909090912E-2</v>
      </c>
      <c r="BV730" s="127">
        <f t="shared" si="2240"/>
        <v>9.9043270276146983E-2</v>
      </c>
      <c r="BW730" s="128">
        <f t="shared" si="2241"/>
        <v>0.13347157044636035</v>
      </c>
      <c r="BX730" s="123">
        <f t="shared" si="2242"/>
        <v>6.8112633181126328E-2</v>
      </c>
      <c r="BY730" s="124">
        <f t="shared" si="2243"/>
        <v>6.2697806395285383E-2</v>
      </c>
      <c r="BZ730" s="125">
        <f t="shared" si="2244"/>
        <v>9.9043270276146983E-2</v>
      </c>
      <c r="CA730" s="126">
        <f t="shared" si="2245"/>
        <v>6.9355014733165993E-2</v>
      </c>
      <c r="CB730" s="123">
        <f t="shared" si="2246"/>
        <v>1.5383779082409219E-2</v>
      </c>
      <c r="CC730" s="124">
        <f t="shared" si="2247"/>
        <v>2.6956237040270652E-2</v>
      </c>
      <c r="CD730" s="125">
        <f t="shared" si="2248"/>
        <v>5.0826266579691234E-2</v>
      </c>
      <c r="CE730" s="126">
        <f t="shared" si="2249"/>
        <v>0.12561388191640294</v>
      </c>
      <c r="CF730" s="123">
        <f t="shared" si="2250"/>
        <v>6.7732115677321153E-2</v>
      </c>
      <c r="CG730" s="124">
        <f t="shared" si="2251"/>
        <v>3.7105751391465679E-2</v>
      </c>
      <c r="CH730" s="125">
        <f t="shared" si="2252"/>
        <v>0.15633833442052619</v>
      </c>
      <c r="CI730" s="123">
        <f t="shared" si="2253"/>
        <v>0.14383935392338754</v>
      </c>
      <c r="CJ730" s="129">
        <f t="shared" ref="CJ730" si="2277">AB730/AB746</f>
        <v>4.2828107866486935E-2</v>
      </c>
      <c r="CK730" s="130">
        <f t="shared" ref="CK730" si="2278">AC730/AC746</f>
        <v>4.2769191992270458E-2</v>
      </c>
    </row>
    <row r="731" spans="1:89" x14ac:dyDescent="0.25">
      <c r="A731" s="131" t="s">
        <v>25</v>
      </c>
      <c r="B731" s="197">
        <v>1992</v>
      </c>
      <c r="C731" s="181">
        <v>1603</v>
      </c>
      <c r="D731" s="182">
        <v>968</v>
      </c>
      <c r="E731" s="183">
        <v>726</v>
      </c>
      <c r="F731" s="180">
        <v>1360</v>
      </c>
      <c r="G731" s="184">
        <v>1040</v>
      </c>
      <c r="H731" s="182">
        <v>2447</v>
      </c>
      <c r="I731" s="183">
        <v>2164</v>
      </c>
      <c r="J731" s="180">
        <v>314</v>
      </c>
      <c r="K731" s="181">
        <v>410</v>
      </c>
      <c r="L731" s="182">
        <v>952</v>
      </c>
      <c r="M731" s="180">
        <v>1812</v>
      </c>
      <c r="N731" s="185">
        <v>1799</v>
      </c>
      <c r="O731" s="198">
        <v>2253</v>
      </c>
      <c r="P731" s="180">
        <v>1368</v>
      </c>
      <c r="Q731" s="181">
        <v>1261</v>
      </c>
      <c r="R731" s="182">
        <v>1713</v>
      </c>
      <c r="S731" s="183">
        <v>1330</v>
      </c>
      <c r="T731" s="189">
        <v>308</v>
      </c>
      <c r="U731" s="180">
        <v>477</v>
      </c>
      <c r="V731" s="182">
        <v>991</v>
      </c>
      <c r="W731" s="199">
        <v>2028</v>
      </c>
      <c r="X731" s="180">
        <v>1162</v>
      </c>
      <c r="Y731" s="184">
        <v>663</v>
      </c>
      <c r="Z731" s="182">
        <v>2925</v>
      </c>
      <c r="AA731" s="180">
        <v>2653</v>
      </c>
      <c r="AB731" s="162">
        <f t="shared" si="2226"/>
        <v>18299</v>
      </c>
      <c r="AC731" s="165">
        <f t="shared" si="2256"/>
        <v>18420</v>
      </c>
      <c r="AE731" s="256" t="str">
        <f>$AE$18</f>
        <v>18:00 - 18:59</v>
      </c>
      <c r="AF731" s="120">
        <f t="shared" si="2274"/>
        <v>2376</v>
      </c>
      <c r="AG731" s="181">
        <f t="shared" si="2274"/>
        <v>5495</v>
      </c>
      <c r="AH731" s="182">
        <f t="shared" si="2274"/>
        <v>1485</v>
      </c>
      <c r="AI731" s="183">
        <f t="shared" si="2274"/>
        <v>1863</v>
      </c>
      <c r="AJ731" s="180">
        <f t="shared" si="2274"/>
        <v>1505</v>
      </c>
      <c r="AK731" s="184">
        <f t="shared" si="2274"/>
        <v>3251</v>
      </c>
      <c r="AL731" s="182">
        <f t="shared" si="2274"/>
        <v>3272</v>
      </c>
      <c r="AM731" s="183">
        <f t="shared" si="2274"/>
        <v>6226</v>
      </c>
      <c r="AN731" s="180">
        <f t="shared" si="2274"/>
        <v>1051</v>
      </c>
      <c r="AO731" s="184">
        <f t="shared" si="2274"/>
        <v>350</v>
      </c>
      <c r="AP731" s="182">
        <f t="shared" si="2275"/>
        <v>4181</v>
      </c>
      <c r="AQ731" s="180">
        <f t="shared" si="2275"/>
        <v>1179</v>
      </c>
      <c r="AR731" s="185">
        <f t="shared" si="2275"/>
        <v>5109</v>
      </c>
      <c r="AS731" s="186">
        <f t="shared" si="2275"/>
        <v>3126</v>
      </c>
      <c r="AT731" s="180">
        <f t="shared" si="2275"/>
        <v>2678</v>
      </c>
      <c r="AU731" s="184">
        <f t="shared" si="2275"/>
        <v>2642</v>
      </c>
      <c r="AV731" s="182">
        <f t="shared" si="2275"/>
        <v>2641</v>
      </c>
      <c r="AW731" s="183">
        <f t="shared" si="2275"/>
        <v>3891</v>
      </c>
      <c r="AX731" s="180">
        <f t="shared" si="2275"/>
        <v>2106</v>
      </c>
      <c r="AY731" s="184">
        <f t="shared" si="2275"/>
        <v>331</v>
      </c>
      <c r="AZ731" s="182">
        <f t="shared" si="2276"/>
        <v>4961</v>
      </c>
      <c r="BA731" s="183">
        <f t="shared" si="2276"/>
        <v>2401</v>
      </c>
      <c r="BB731" s="180">
        <f t="shared" si="2276"/>
        <v>3159</v>
      </c>
      <c r="BC731" s="184">
        <f t="shared" si="2276"/>
        <v>1079</v>
      </c>
      <c r="BD731" s="182">
        <f t="shared" si="2276"/>
        <v>3899</v>
      </c>
      <c r="BE731" s="180">
        <f t="shared" si="2276"/>
        <v>6728</v>
      </c>
      <c r="BF731" s="164">
        <f>SUM(AF731,AH731,AJ731,AL731,AN731,AP731,AR731,AT731,AV731,AX731,AZ731,BB731,BD731)</f>
        <v>38423</v>
      </c>
      <c r="BG731" s="165">
        <f>SUM(AG731,AI731,AK731,AM731,AO731,AQ731,AS731,AU731,AW731,AY731,BA731,BC731,BE731)</f>
        <v>38562</v>
      </c>
      <c r="BI731" s="131" t="s">
        <v>25</v>
      </c>
      <c r="BJ731" s="123">
        <f t="shared" si="2257"/>
        <v>0.10885840756325482</v>
      </c>
      <c r="BK731" s="124">
        <f t="shared" si="2258"/>
        <v>8.7024972855591742E-2</v>
      </c>
      <c r="BL731" s="125">
        <f t="shared" si="2230"/>
        <v>5.2899065522706158E-2</v>
      </c>
      <c r="BM731" s="126">
        <f t="shared" si="2231"/>
        <v>3.9413680781758956E-2</v>
      </c>
      <c r="BN731" s="123">
        <f t="shared" si="2232"/>
        <v>7.4321001147603691E-2</v>
      </c>
      <c r="BO731" s="124">
        <f t="shared" si="2233"/>
        <v>5.6460369163952223E-2</v>
      </c>
      <c r="BP731" s="125">
        <f t="shared" si="2234"/>
        <v>0.13372315427072518</v>
      </c>
      <c r="BQ731" s="126">
        <f t="shared" si="2235"/>
        <v>0.11748099891422367</v>
      </c>
      <c r="BR731" s="123">
        <f t="shared" si="2236"/>
        <v>1.7159407617902616E-2</v>
      </c>
      <c r="BS731" s="124">
        <f t="shared" si="2237"/>
        <v>2.2258414766558089E-2</v>
      </c>
      <c r="BT731" s="125">
        <f t="shared" si="2238"/>
        <v>5.2024700803322589E-2</v>
      </c>
      <c r="BU731" s="123">
        <f t="shared" si="2239"/>
        <v>9.8371335504885998E-2</v>
      </c>
      <c r="BV731" s="127">
        <f t="shared" si="2240"/>
        <v>9.8311383135690475E-2</v>
      </c>
      <c r="BW731" s="128">
        <f t="shared" si="2241"/>
        <v>0.12231270358306189</v>
      </c>
      <c r="BX731" s="123">
        <f t="shared" si="2242"/>
        <v>7.4758183507295475E-2</v>
      </c>
      <c r="BY731" s="124">
        <f t="shared" si="2243"/>
        <v>6.8458197611292071E-2</v>
      </c>
      <c r="BZ731" s="125">
        <f t="shared" si="2244"/>
        <v>9.361167276900377E-2</v>
      </c>
      <c r="CA731" s="126">
        <f t="shared" si="2245"/>
        <v>7.2204125950054293E-2</v>
      </c>
      <c r="CB731" s="123">
        <f t="shared" si="2246"/>
        <v>1.6831520848133778E-2</v>
      </c>
      <c r="CC731" s="124">
        <f t="shared" si="2247"/>
        <v>2.5895765472312704E-2</v>
      </c>
      <c r="CD731" s="125">
        <f t="shared" si="2248"/>
        <v>5.4155964806820042E-2</v>
      </c>
      <c r="CE731" s="126">
        <f t="shared" si="2249"/>
        <v>0.11009771986970684</v>
      </c>
      <c r="CF731" s="123">
        <f t="shared" si="2250"/>
        <v>6.3500737745231975E-2</v>
      </c>
      <c r="CG731" s="124">
        <f t="shared" si="2251"/>
        <v>3.5993485342019543E-2</v>
      </c>
      <c r="CH731" s="125">
        <f t="shared" si="2252"/>
        <v>0.15984480026230941</v>
      </c>
      <c r="CI731" s="123">
        <f t="shared" si="2253"/>
        <v>0.14402823018458197</v>
      </c>
      <c r="CJ731" s="129">
        <f t="shared" ref="CJ731" si="2279">AB731/AB746</f>
        <v>4.2602280161385328E-2</v>
      </c>
      <c r="CK731" s="130">
        <f t="shared" ref="CK731" si="2280">AC731/AC746</f>
        <v>4.2988569054764919E-2</v>
      </c>
    </row>
    <row r="732" spans="1:89" ht="13.8" thickBot="1" x14ac:dyDescent="0.3">
      <c r="A732" s="139" t="s">
        <v>26</v>
      </c>
      <c r="B732" s="194">
        <v>1717</v>
      </c>
      <c r="C732" s="188">
        <v>1551</v>
      </c>
      <c r="D732" s="189">
        <v>775</v>
      </c>
      <c r="E732" s="190">
        <v>697</v>
      </c>
      <c r="F732" s="187">
        <v>1441</v>
      </c>
      <c r="G732" s="191">
        <v>871</v>
      </c>
      <c r="H732" s="189">
        <v>2310</v>
      </c>
      <c r="I732" s="190">
        <v>2095</v>
      </c>
      <c r="J732" s="187">
        <v>330</v>
      </c>
      <c r="K732" s="188">
        <v>330</v>
      </c>
      <c r="L732" s="189">
        <v>1013</v>
      </c>
      <c r="M732" s="187">
        <v>1426</v>
      </c>
      <c r="N732" s="192">
        <v>1815</v>
      </c>
      <c r="O732" s="195">
        <v>1862</v>
      </c>
      <c r="P732" s="187">
        <v>1236</v>
      </c>
      <c r="Q732" s="188">
        <v>1246</v>
      </c>
      <c r="R732" s="189">
        <v>1448</v>
      </c>
      <c r="S732" s="190">
        <v>1289</v>
      </c>
      <c r="T732" s="187">
        <v>334</v>
      </c>
      <c r="U732" s="191">
        <v>468</v>
      </c>
      <c r="V732" s="189">
        <v>978</v>
      </c>
      <c r="W732" s="196">
        <v>1743</v>
      </c>
      <c r="X732" s="187">
        <v>1103</v>
      </c>
      <c r="Y732" s="191">
        <v>625</v>
      </c>
      <c r="Z732" s="189">
        <v>2559</v>
      </c>
      <c r="AA732" s="187">
        <v>2921</v>
      </c>
      <c r="AB732" s="162">
        <f t="shared" si="2226"/>
        <v>17059</v>
      </c>
      <c r="AC732" s="165">
        <f t="shared" si="2256"/>
        <v>17124</v>
      </c>
      <c r="AE732" s="254">
        <f>$AE$19</f>
        <v>0</v>
      </c>
      <c r="AF732" s="120">
        <f t="shared" si="2274"/>
        <v>0</v>
      </c>
      <c r="AG732" s="188">
        <f t="shared" si="2274"/>
        <v>0</v>
      </c>
      <c r="AH732" s="189">
        <f t="shared" si="2274"/>
        <v>0</v>
      </c>
      <c r="AI732" s="190">
        <f t="shared" si="2274"/>
        <v>0</v>
      </c>
      <c r="AJ732" s="187">
        <f t="shared" si="2274"/>
        <v>0</v>
      </c>
      <c r="AK732" s="191">
        <f t="shared" si="2274"/>
        <v>0</v>
      </c>
      <c r="AL732" s="189">
        <f t="shared" si="2274"/>
        <v>0</v>
      </c>
      <c r="AM732" s="190">
        <f t="shared" si="2274"/>
        <v>0</v>
      </c>
      <c r="AN732" s="187">
        <f t="shared" si="2274"/>
        <v>0</v>
      </c>
      <c r="AO732" s="191">
        <f t="shared" si="2274"/>
        <v>0</v>
      </c>
      <c r="AP732" s="189">
        <f t="shared" si="2275"/>
        <v>0</v>
      </c>
      <c r="AQ732" s="187">
        <f t="shared" si="2275"/>
        <v>0</v>
      </c>
      <c r="AR732" s="192">
        <f t="shared" si="2275"/>
        <v>0</v>
      </c>
      <c r="AS732" s="193">
        <f t="shared" si="2275"/>
        <v>0</v>
      </c>
      <c r="AT732" s="187">
        <f t="shared" si="2275"/>
        <v>0</v>
      </c>
      <c r="AU732" s="191">
        <f t="shared" si="2275"/>
        <v>0</v>
      </c>
      <c r="AV732" s="189">
        <f t="shared" si="2275"/>
        <v>0</v>
      </c>
      <c r="AW732" s="190">
        <f t="shared" si="2275"/>
        <v>0</v>
      </c>
      <c r="AX732" s="187">
        <f t="shared" si="2275"/>
        <v>0</v>
      </c>
      <c r="AY732" s="191">
        <f t="shared" si="2275"/>
        <v>0</v>
      </c>
      <c r="AZ732" s="189">
        <f t="shared" si="2276"/>
        <v>0</v>
      </c>
      <c r="BA732" s="190">
        <f t="shared" si="2276"/>
        <v>0</v>
      </c>
      <c r="BB732" s="187">
        <f t="shared" si="2276"/>
        <v>0</v>
      </c>
      <c r="BC732" s="191">
        <f t="shared" si="2276"/>
        <v>0</v>
      </c>
      <c r="BD732" s="189">
        <f t="shared" si="2276"/>
        <v>0</v>
      </c>
      <c r="BE732" s="187">
        <f t="shared" si="2276"/>
        <v>0</v>
      </c>
      <c r="BF732" s="164">
        <f>SUM(AF732,AH732,AJ732,AL732,AN732,AP732,AR732,AT732,AV732,AX732,AZ732,BB732,BD732)</f>
        <v>0</v>
      </c>
      <c r="BG732" s="165">
        <f>SUM(AG732,AI732,AK732,AM732,AO732,AQ732,AS732,AU732,AW732,AY732,BA732,BC732,BE732)</f>
        <v>0</v>
      </c>
      <c r="BI732" s="139" t="s">
        <v>26</v>
      </c>
      <c r="BJ732" s="123">
        <f t="shared" si="2257"/>
        <v>0.10065068292396975</v>
      </c>
      <c r="BK732" s="124">
        <f t="shared" si="2258"/>
        <v>9.0574632095304836E-2</v>
      </c>
      <c r="BL732" s="125">
        <f t="shared" si="2230"/>
        <v>4.5430564511401608E-2</v>
      </c>
      <c r="BM732" s="126">
        <f t="shared" si="2231"/>
        <v>4.0703106750759166E-2</v>
      </c>
      <c r="BN732" s="123">
        <f t="shared" si="2232"/>
        <v>8.4471539949586727E-2</v>
      </c>
      <c r="BO732" s="124">
        <f t="shared" si="2233"/>
        <v>5.0864284045783692E-2</v>
      </c>
      <c r="BP732" s="125">
        <f t="shared" si="2234"/>
        <v>0.13541239228559704</v>
      </c>
      <c r="BQ732" s="126">
        <f t="shared" si="2235"/>
        <v>0.12234291053492174</v>
      </c>
      <c r="BR732" s="123">
        <f t="shared" si="2236"/>
        <v>1.9344627469371007E-2</v>
      </c>
      <c r="BS732" s="124">
        <f t="shared" si="2237"/>
        <v>1.9271198318149965E-2</v>
      </c>
      <c r="BT732" s="125">
        <f t="shared" si="2238"/>
        <v>5.9382144322644936E-2</v>
      </c>
      <c r="BU732" s="123">
        <f t="shared" si="2239"/>
        <v>8.3274935762672267E-2</v>
      </c>
      <c r="BV732" s="127">
        <f t="shared" si="2240"/>
        <v>0.10639545108154054</v>
      </c>
      <c r="BW732" s="128">
        <f t="shared" si="2241"/>
        <v>0.10873627657089466</v>
      </c>
      <c r="BX732" s="123">
        <f t="shared" si="2242"/>
        <v>7.2454422885280492E-2</v>
      </c>
      <c r="BY732" s="124">
        <f t="shared" si="2243"/>
        <v>7.2763373043681384E-2</v>
      </c>
      <c r="BZ732" s="125">
        <f t="shared" si="2244"/>
        <v>8.488188053227036E-2</v>
      </c>
      <c r="CA732" s="126">
        <f t="shared" si="2245"/>
        <v>7.5274468582106985E-2</v>
      </c>
      <c r="CB732" s="123">
        <f t="shared" si="2246"/>
        <v>1.957910780233308E-2</v>
      </c>
      <c r="CC732" s="124">
        <f t="shared" si="2247"/>
        <v>2.7330063069376315E-2</v>
      </c>
      <c r="CD732" s="125">
        <f t="shared" si="2248"/>
        <v>5.7330441409226801E-2</v>
      </c>
      <c r="CE732" s="126">
        <f t="shared" si="2249"/>
        <v>0.10178696566222845</v>
      </c>
      <c r="CF732" s="123">
        <f t="shared" si="2250"/>
        <v>6.465795181429157E-2</v>
      </c>
      <c r="CG732" s="124">
        <f t="shared" si="2251"/>
        <v>3.6498481663162816E-2</v>
      </c>
      <c r="CH732" s="125">
        <f t="shared" si="2252"/>
        <v>0.15000879301248607</v>
      </c>
      <c r="CI732" s="123">
        <f t="shared" si="2253"/>
        <v>0.17057930390095771</v>
      </c>
      <c r="CJ732" s="129">
        <f t="shared" ref="CJ732" si="2281">AB732/AB746</f>
        <v>3.971541052915855E-2</v>
      </c>
      <c r="CK732" s="130">
        <f t="shared" ref="CK732" si="2282">AC732/AC746</f>
        <v>3.9963966150586019E-2</v>
      </c>
    </row>
    <row r="733" spans="1:89" ht="14.4" thickTop="1" thickBot="1" x14ac:dyDescent="0.3">
      <c r="A733" s="131" t="s">
        <v>27</v>
      </c>
      <c r="B733" s="197">
        <v>1508</v>
      </c>
      <c r="C733" s="181">
        <v>1818</v>
      </c>
      <c r="D733" s="182">
        <v>817</v>
      </c>
      <c r="E733" s="183">
        <v>740</v>
      </c>
      <c r="F733" s="180">
        <v>1019</v>
      </c>
      <c r="G733" s="184">
        <v>1197</v>
      </c>
      <c r="H733" s="182">
        <v>2126</v>
      </c>
      <c r="I733" s="183">
        <v>2421</v>
      </c>
      <c r="J733" s="180">
        <v>447</v>
      </c>
      <c r="K733" s="181">
        <v>331</v>
      </c>
      <c r="L733" s="182">
        <v>1215</v>
      </c>
      <c r="M733" s="180">
        <v>1071</v>
      </c>
      <c r="N733" s="185">
        <v>1861</v>
      </c>
      <c r="O733" s="198">
        <v>1750</v>
      </c>
      <c r="P733" s="180">
        <v>1446</v>
      </c>
      <c r="Q733" s="181">
        <v>1071</v>
      </c>
      <c r="R733" s="182">
        <v>1444</v>
      </c>
      <c r="S733" s="183">
        <v>1316</v>
      </c>
      <c r="T733" s="180">
        <v>468</v>
      </c>
      <c r="U733" s="184">
        <v>342</v>
      </c>
      <c r="V733" s="182">
        <v>1307</v>
      </c>
      <c r="W733" s="199">
        <v>1467</v>
      </c>
      <c r="X733" s="180">
        <v>1111</v>
      </c>
      <c r="Y733" s="184">
        <v>567</v>
      </c>
      <c r="Z733" s="182">
        <v>2559</v>
      </c>
      <c r="AA733" s="180">
        <v>2939</v>
      </c>
      <c r="AB733" s="162">
        <f t="shared" si="2226"/>
        <v>17328</v>
      </c>
      <c r="AC733" s="165">
        <f t="shared" si="2256"/>
        <v>17030</v>
      </c>
      <c r="AE733" s="251" t="s">
        <v>13</v>
      </c>
      <c r="AF733" s="14">
        <f t="shared" ref="AF733:BG733" si="2283">SUM(AF730:AF732)</f>
        <v>4529</v>
      </c>
      <c r="AG733" s="1">
        <f t="shared" si="2283"/>
        <v>10396</v>
      </c>
      <c r="AH733" s="14">
        <f t="shared" si="2283"/>
        <v>3361</v>
      </c>
      <c r="AI733" s="1">
        <f t="shared" si="2283"/>
        <v>3495</v>
      </c>
      <c r="AJ733" s="14">
        <f t="shared" si="2283"/>
        <v>3286</v>
      </c>
      <c r="AK733" s="1">
        <f t="shared" si="2283"/>
        <v>6434</v>
      </c>
      <c r="AL733" s="14">
        <f t="shared" si="2283"/>
        <v>6472</v>
      </c>
      <c r="AM733" s="1">
        <f t="shared" si="2283"/>
        <v>11918</v>
      </c>
      <c r="AN733" s="14">
        <f t="shared" si="2283"/>
        <v>2483</v>
      </c>
      <c r="AO733" s="1">
        <f t="shared" si="2283"/>
        <v>672</v>
      </c>
      <c r="AP733" s="14">
        <f t="shared" si="2283"/>
        <v>8121</v>
      </c>
      <c r="AQ733" s="1">
        <f t="shared" si="2283"/>
        <v>2287</v>
      </c>
      <c r="AR733" s="14">
        <f t="shared" si="2283"/>
        <v>10207</v>
      </c>
      <c r="AS733" s="1">
        <f t="shared" si="2283"/>
        <v>5911</v>
      </c>
      <c r="AT733" s="14">
        <f t="shared" si="2283"/>
        <v>5375</v>
      </c>
      <c r="AU733" s="1">
        <f t="shared" si="2283"/>
        <v>4689</v>
      </c>
      <c r="AV733" s="14">
        <f t="shared" si="2283"/>
        <v>5126</v>
      </c>
      <c r="AW733" s="1">
        <f t="shared" si="2283"/>
        <v>7068</v>
      </c>
      <c r="AX733" s="14">
        <f t="shared" si="2283"/>
        <v>3968</v>
      </c>
      <c r="AY733" s="1">
        <f t="shared" si="2283"/>
        <v>703</v>
      </c>
      <c r="AZ733" s="14">
        <f t="shared" si="2283"/>
        <v>9229</v>
      </c>
      <c r="BA733" s="1">
        <f t="shared" si="2283"/>
        <v>4657</v>
      </c>
      <c r="BB733" s="14">
        <f t="shared" si="2283"/>
        <v>6093</v>
      </c>
      <c r="BC733" s="1">
        <f t="shared" si="2283"/>
        <v>1972</v>
      </c>
      <c r="BD733" s="14">
        <f t="shared" si="2283"/>
        <v>7861</v>
      </c>
      <c r="BE733" s="1">
        <f t="shared" si="2283"/>
        <v>12516</v>
      </c>
      <c r="BF733" s="166">
        <f t="shared" si="2283"/>
        <v>76111</v>
      </c>
      <c r="BG733" s="167">
        <f t="shared" si="2283"/>
        <v>72718</v>
      </c>
      <c r="BI733" s="131" t="s">
        <v>27</v>
      </c>
      <c r="BJ733" s="123">
        <f t="shared" si="2257"/>
        <v>8.7026777469990768E-2</v>
      </c>
      <c r="BK733" s="124">
        <f t="shared" si="2258"/>
        <v>0.10675278919553728</v>
      </c>
      <c r="BL733" s="125">
        <f t="shared" si="2230"/>
        <v>4.7149122807017545E-2</v>
      </c>
      <c r="BM733" s="126">
        <f t="shared" si="2231"/>
        <v>4.3452730475631238E-2</v>
      </c>
      <c r="BN733" s="123">
        <f t="shared" si="2232"/>
        <v>5.8806555863342568E-2</v>
      </c>
      <c r="BO733" s="124">
        <f t="shared" si="2233"/>
        <v>7.0287727539635941E-2</v>
      </c>
      <c r="BP733" s="125">
        <f t="shared" si="2234"/>
        <v>0.1226915974145891</v>
      </c>
      <c r="BQ733" s="126">
        <f t="shared" si="2235"/>
        <v>0.14216089254257194</v>
      </c>
      <c r="BR733" s="123">
        <f t="shared" si="2236"/>
        <v>2.5796398891966759E-2</v>
      </c>
      <c r="BS733" s="124">
        <f t="shared" si="2237"/>
        <v>1.9436288901937757E-2</v>
      </c>
      <c r="BT733" s="125">
        <f t="shared" si="2238"/>
        <v>7.0117728531855952E-2</v>
      </c>
      <c r="BU733" s="123">
        <f t="shared" si="2239"/>
        <v>6.2889019377568994E-2</v>
      </c>
      <c r="BV733" s="127">
        <f t="shared" si="2240"/>
        <v>0.10739843028624192</v>
      </c>
      <c r="BW733" s="128">
        <f t="shared" si="2241"/>
        <v>0.10275983558426306</v>
      </c>
      <c r="BX733" s="123">
        <f t="shared" si="2242"/>
        <v>8.3448753462603872E-2</v>
      </c>
      <c r="BY733" s="124">
        <f t="shared" si="2243"/>
        <v>6.2889019377568994E-2</v>
      </c>
      <c r="BZ733" s="125">
        <f t="shared" si="2244"/>
        <v>8.3333333333333329E-2</v>
      </c>
      <c r="CA733" s="126">
        <f t="shared" si="2245"/>
        <v>7.7275396359365825E-2</v>
      </c>
      <c r="CB733" s="123">
        <f t="shared" si="2246"/>
        <v>2.7008310249307478E-2</v>
      </c>
      <c r="CC733" s="124">
        <f t="shared" si="2247"/>
        <v>2.008220786846741E-2</v>
      </c>
      <c r="CD733" s="125">
        <f t="shared" si="2248"/>
        <v>7.5427054478301017E-2</v>
      </c>
      <c r="CE733" s="126">
        <f t="shared" si="2249"/>
        <v>8.6142102172636528E-2</v>
      </c>
      <c r="CF733" s="123">
        <f t="shared" si="2250"/>
        <v>6.4115881809787625E-2</v>
      </c>
      <c r="CG733" s="124">
        <f t="shared" si="2251"/>
        <v>3.3294186729301234E-2</v>
      </c>
      <c r="CH733" s="125">
        <f t="shared" si="2252"/>
        <v>0.14768005540166204</v>
      </c>
      <c r="CI733" s="123">
        <f t="shared" si="2253"/>
        <v>0.1725778038755138</v>
      </c>
      <c r="CJ733" s="129">
        <f t="shared" ref="CJ733" si="2284">AB733/AB746</f>
        <v>4.0341674989698068E-2</v>
      </c>
      <c r="CK733" s="130">
        <f t="shared" ref="CK733" si="2285">AC733/AC746</f>
        <v>3.9744589088091559E-2</v>
      </c>
    </row>
    <row r="734" spans="1:89" ht="13.8" thickTop="1" x14ac:dyDescent="0.25">
      <c r="A734" s="139" t="s">
        <v>28</v>
      </c>
      <c r="B734" s="194">
        <v>1433</v>
      </c>
      <c r="C734" s="188">
        <v>2387</v>
      </c>
      <c r="D734" s="189">
        <v>931</v>
      </c>
      <c r="E734" s="190">
        <v>880</v>
      </c>
      <c r="F734" s="187">
        <v>1189</v>
      </c>
      <c r="G734" s="191">
        <v>1569</v>
      </c>
      <c r="H734" s="189">
        <v>2035</v>
      </c>
      <c r="I734" s="190">
        <v>3238</v>
      </c>
      <c r="J734" s="187">
        <v>590</v>
      </c>
      <c r="K734" s="188">
        <v>288</v>
      </c>
      <c r="L734" s="189">
        <v>2002</v>
      </c>
      <c r="M734" s="187">
        <v>1058</v>
      </c>
      <c r="N734" s="192">
        <v>2471</v>
      </c>
      <c r="O734" s="195">
        <v>1720</v>
      </c>
      <c r="P734" s="187">
        <v>1706</v>
      </c>
      <c r="Q734" s="188">
        <v>1125</v>
      </c>
      <c r="R734" s="189">
        <v>1596</v>
      </c>
      <c r="S734" s="190">
        <v>1629</v>
      </c>
      <c r="T734" s="187">
        <v>676</v>
      </c>
      <c r="U734" s="191">
        <v>266</v>
      </c>
      <c r="V734" s="189">
        <v>1958</v>
      </c>
      <c r="W734" s="196">
        <v>1426</v>
      </c>
      <c r="X734" s="187">
        <v>1514</v>
      </c>
      <c r="Y734" s="191">
        <v>515</v>
      </c>
      <c r="Z734" s="189">
        <v>2638</v>
      </c>
      <c r="AA734" s="187">
        <v>3455</v>
      </c>
      <c r="AB734" s="162">
        <f t="shared" si="2226"/>
        <v>20739</v>
      </c>
      <c r="AC734" s="165">
        <f t="shared" si="2256"/>
        <v>19556</v>
      </c>
      <c r="BI734" s="139" t="s">
        <v>28</v>
      </c>
      <c r="BJ734" s="123">
        <f t="shared" si="2257"/>
        <v>6.9096870630213608E-2</v>
      </c>
      <c r="BK734" s="124">
        <f t="shared" si="2258"/>
        <v>0.12205972591532011</v>
      </c>
      <c r="BL734" s="125">
        <f t="shared" si="2230"/>
        <v>4.4891267659964318E-2</v>
      </c>
      <c r="BM734" s="126">
        <f t="shared" si="2231"/>
        <v>4.4998977295970549E-2</v>
      </c>
      <c r="BN734" s="123">
        <f t="shared" si="2232"/>
        <v>5.7331597473359371E-2</v>
      </c>
      <c r="BO734" s="124">
        <f t="shared" si="2233"/>
        <v>8.0231131110656578E-2</v>
      </c>
      <c r="BP734" s="125">
        <f t="shared" si="2234"/>
        <v>9.8124306861468724E-2</v>
      </c>
      <c r="BQ734" s="126">
        <f t="shared" si="2235"/>
        <v>0.16557578236858253</v>
      </c>
      <c r="BR734" s="123">
        <f t="shared" si="2236"/>
        <v>2.8448816239934425E-2</v>
      </c>
      <c r="BS734" s="124">
        <f t="shared" si="2237"/>
        <v>1.4726938024135815E-2</v>
      </c>
      <c r="BT734" s="125">
        <f t="shared" si="2238"/>
        <v>9.65331018853368E-2</v>
      </c>
      <c r="BU734" s="123">
        <f t="shared" si="2239"/>
        <v>5.410104315811004E-2</v>
      </c>
      <c r="BV734" s="127">
        <f t="shared" si="2240"/>
        <v>0.11914749987945417</v>
      </c>
      <c r="BW734" s="128">
        <f t="shared" si="2241"/>
        <v>8.7952546533033346E-2</v>
      </c>
      <c r="BX734" s="123">
        <f t="shared" si="2242"/>
        <v>8.2260475432759536E-2</v>
      </c>
      <c r="BY734" s="124">
        <f t="shared" si="2243"/>
        <v>5.752710165678053E-2</v>
      </c>
      <c r="BZ734" s="125">
        <f t="shared" si="2244"/>
        <v>7.6956458845653122E-2</v>
      </c>
      <c r="CA734" s="126">
        <f t="shared" si="2245"/>
        <v>8.32992431990182E-2</v>
      </c>
      <c r="CB734" s="123">
        <f t="shared" si="2246"/>
        <v>3.2595592844399439E-2</v>
      </c>
      <c r="CC734" s="124">
        <f t="shared" si="2247"/>
        <v>1.3601963591736552E-2</v>
      </c>
      <c r="CD734" s="125">
        <f t="shared" si="2248"/>
        <v>9.4411495250494235E-2</v>
      </c>
      <c r="CE734" s="126">
        <f t="shared" si="2249"/>
        <v>7.2918797300061358E-2</v>
      </c>
      <c r="CF734" s="123">
        <f t="shared" si="2250"/>
        <v>7.3002555571628339E-2</v>
      </c>
      <c r="CG734" s="124">
        <f t="shared" si="2251"/>
        <v>2.6334628758437308E-2</v>
      </c>
      <c r="CH734" s="125">
        <f t="shared" si="2252"/>
        <v>0.12719996142533391</v>
      </c>
      <c r="CI734" s="123">
        <f t="shared" si="2253"/>
        <v>0.17667212108815708</v>
      </c>
      <c r="CJ734" s="129">
        <f t="shared" ref="CJ734" si="2286">AB734/AB746</f>
        <v>4.8282894598992855E-2</v>
      </c>
      <c r="CK734" s="130">
        <f t="shared" ref="CK734" si="2287">AC734/AC746</f>
        <v>4.5639764192995806E-2</v>
      </c>
    </row>
    <row r="735" spans="1:89" x14ac:dyDescent="0.25">
      <c r="A735" s="131" t="s">
        <v>29</v>
      </c>
      <c r="B735" s="197">
        <v>1872</v>
      </c>
      <c r="C735" s="181">
        <v>3486</v>
      </c>
      <c r="D735" s="182">
        <v>1329</v>
      </c>
      <c r="E735" s="183">
        <v>1252</v>
      </c>
      <c r="F735" s="180">
        <v>1641</v>
      </c>
      <c r="G735" s="184">
        <v>2182</v>
      </c>
      <c r="H735" s="182">
        <v>2593</v>
      </c>
      <c r="I735" s="183">
        <v>4039</v>
      </c>
      <c r="J735" s="180">
        <v>873</v>
      </c>
      <c r="K735" s="181">
        <v>296</v>
      </c>
      <c r="L735" s="182">
        <v>2964</v>
      </c>
      <c r="M735" s="180">
        <v>956</v>
      </c>
      <c r="N735" s="185">
        <v>3812</v>
      </c>
      <c r="O735" s="198">
        <v>2059</v>
      </c>
      <c r="P735" s="180">
        <v>2122</v>
      </c>
      <c r="Q735" s="181">
        <v>1484</v>
      </c>
      <c r="R735" s="182">
        <v>1994</v>
      </c>
      <c r="S735" s="183">
        <v>2436</v>
      </c>
      <c r="T735" s="180">
        <v>1358</v>
      </c>
      <c r="U735" s="184">
        <v>306</v>
      </c>
      <c r="V735" s="182">
        <v>3039</v>
      </c>
      <c r="W735" s="199">
        <v>1677</v>
      </c>
      <c r="X735" s="180">
        <v>2217</v>
      </c>
      <c r="Y735" s="184">
        <v>660</v>
      </c>
      <c r="Z735" s="182">
        <v>3046</v>
      </c>
      <c r="AA735" s="180">
        <v>4436</v>
      </c>
      <c r="AB735" s="162">
        <f t="shared" si="2226"/>
        <v>28860</v>
      </c>
      <c r="AC735" s="165">
        <f t="shared" si="2256"/>
        <v>25269</v>
      </c>
      <c r="BI735" s="131" t="s">
        <v>29</v>
      </c>
      <c r="BJ735" s="123">
        <f t="shared" si="2257"/>
        <v>6.4864864864864868E-2</v>
      </c>
      <c r="BK735" s="124">
        <f t="shared" si="2258"/>
        <v>0.13795559776801614</v>
      </c>
      <c r="BL735" s="125">
        <f t="shared" si="2230"/>
        <v>4.6049896049896052E-2</v>
      </c>
      <c r="BM735" s="126">
        <f t="shared" si="2231"/>
        <v>4.9546875618346593E-2</v>
      </c>
      <c r="BN735" s="123">
        <f t="shared" si="2232"/>
        <v>5.6860706860706864E-2</v>
      </c>
      <c r="BO735" s="124">
        <f t="shared" si="2233"/>
        <v>8.6350864695872415E-2</v>
      </c>
      <c r="BP735" s="125">
        <f t="shared" si="2234"/>
        <v>8.9847539847539848E-2</v>
      </c>
      <c r="BQ735" s="126">
        <f t="shared" si="2235"/>
        <v>0.15984012030551267</v>
      </c>
      <c r="BR735" s="123">
        <f t="shared" si="2236"/>
        <v>3.0249480249480251E-2</v>
      </c>
      <c r="BS735" s="124">
        <f t="shared" si="2237"/>
        <v>1.1713957813922198E-2</v>
      </c>
      <c r="BT735" s="125">
        <f t="shared" si="2238"/>
        <v>0.10270270270270271</v>
      </c>
      <c r="BU735" s="123">
        <f t="shared" si="2239"/>
        <v>3.7832917804424396E-2</v>
      </c>
      <c r="BV735" s="127">
        <f t="shared" si="2240"/>
        <v>0.13208593208593208</v>
      </c>
      <c r="BW735" s="128">
        <f t="shared" si="2241"/>
        <v>8.1483240334006099E-2</v>
      </c>
      <c r="BX735" s="123">
        <f t="shared" si="2242"/>
        <v>7.3527373527373527E-2</v>
      </c>
      <c r="BY735" s="124">
        <f t="shared" si="2243"/>
        <v>5.8728085796826153E-2</v>
      </c>
      <c r="BZ735" s="125">
        <f t="shared" si="2244"/>
        <v>6.9092169092169087E-2</v>
      </c>
      <c r="CA735" s="126">
        <f t="shared" si="2245"/>
        <v>9.6402706874035377E-2</v>
      </c>
      <c r="CB735" s="123">
        <f t="shared" si="2246"/>
        <v>4.7054747054747055E-2</v>
      </c>
      <c r="CC735" s="124">
        <f t="shared" si="2247"/>
        <v>1.2109699631960109E-2</v>
      </c>
      <c r="CD735" s="125">
        <f t="shared" si="2248"/>
        <v>0.10530145530145531</v>
      </c>
      <c r="CE735" s="126">
        <f t="shared" si="2249"/>
        <v>6.6365902884957848E-2</v>
      </c>
      <c r="CF735" s="123">
        <f t="shared" si="2250"/>
        <v>7.6819126819126823E-2</v>
      </c>
      <c r="CG735" s="124">
        <f t="shared" si="2251"/>
        <v>2.6118959990502195E-2</v>
      </c>
      <c r="CH735" s="125">
        <f t="shared" si="2252"/>
        <v>0.10554400554400555</v>
      </c>
      <c r="CI735" s="123">
        <f t="shared" si="2253"/>
        <v>0.1755510704816178</v>
      </c>
      <c r="CJ735" s="129">
        <f t="shared" ref="CJ735" si="2288">AB735/AB746</f>
        <v>6.7189562569407099E-2</v>
      </c>
      <c r="CK735" s="130">
        <f t="shared" ref="CK735" si="2289">AC735/AC746</f>
        <v>5.8972755235877021E-2</v>
      </c>
    </row>
    <row r="736" spans="1:89" x14ac:dyDescent="0.25">
      <c r="A736" s="139" t="s">
        <v>30</v>
      </c>
      <c r="B736" s="280">
        <v>2153</v>
      </c>
      <c r="C736" s="267">
        <v>4901</v>
      </c>
      <c r="D736" s="268">
        <v>1876</v>
      </c>
      <c r="E736" s="269">
        <v>1632</v>
      </c>
      <c r="F736" s="266">
        <v>1781</v>
      </c>
      <c r="G736" s="270">
        <v>3183</v>
      </c>
      <c r="H736" s="268">
        <v>3200</v>
      </c>
      <c r="I736" s="269">
        <v>5692</v>
      </c>
      <c r="J736" s="266">
        <v>1432</v>
      </c>
      <c r="K736" s="267">
        <v>322</v>
      </c>
      <c r="L736" s="268">
        <v>3940</v>
      </c>
      <c r="M736" s="266">
        <v>1108</v>
      </c>
      <c r="N736" s="271">
        <v>5098</v>
      </c>
      <c r="O736" s="281">
        <v>2785</v>
      </c>
      <c r="P736" s="266">
        <v>2697</v>
      </c>
      <c r="Q736" s="267">
        <v>2047</v>
      </c>
      <c r="R736" s="268">
        <v>2485</v>
      </c>
      <c r="S736" s="269">
        <v>3177</v>
      </c>
      <c r="T736" s="266">
        <v>1862</v>
      </c>
      <c r="U736" s="270">
        <v>372</v>
      </c>
      <c r="V736" s="268">
        <v>4268</v>
      </c>
      <c r="W736" s="282">
        <v>2256</v>
      </c>
      <c r="X736" s="266">
        <v>2934</v>
      </c>
      <c r="Y736" s="270">
        <v>893</v>
      </c>
      <c r="Z736" s="268">
        <v>3962</v>
      </c>
      <c r="AA736" s="266">
        <v>5788</v>
      </c>
      <c r="AB736" s="162">
        <f t="shared" si="2226"/>
        <v>37688</v>
      </c>
      <c r="AC736" s="165">
        <f t="shared" si="2256"/>
        <v>34156</v>
      </c>
      <c r="BI736" s="139" t="s">
        <v>30</v>
      </c>
      <c r="BJ736" s="123">
        <f t="shared" si="2257"/>
        <v>5.7126936956060283E-2</v>
      </c>
      <c r="BK736" s="124">
        <f t="shared" si="2258"/>
        <v>0.14348869891087948</v>
      </c>
      <c r="BL736" s="125">
        <f t="shared" si="2230"/>
        <v>4.9777117384843979E-2</v>
      </c>
      <c r="BM736" s="126">
        <f t="shared" si="2231"/>
        <v>4.7780770582035365E-2</v>
      </c>
      <c r="BN736" s="123">
        <f t="shared" si="2232"/>
        <v>4.7256421142008065E-2</v>
      </c>
      <c r="BO736" s="124">
        <f t="shared" si="2233"/>
        <v>9.319006909474177E-2</v>
      </c>
      <c r="BP736" s="125">
        <f t="shared" si="2234"/>
        <v>8.4907662916578225E-2</v>
      </c>
      <c r="BQ736" s="126">
        <f t="shared" si="2235"/>
        <v>0.16664714837803021</v>
      </c>
      <c r="BR736" s="123">
        <f t="shared" si="2236"/>
        <v>3.7996179155168751E-2</v>
      </c>
      <c r="BS736" s="124">
        <f t="shared" si="2237"/>
        <v>9.4273334114064883E-3</v>
      </c>
      <c r="BT736" s="125">
        <f t="shared" si="2238"/>
        <v>0.10454255996603694</v>
      </c>
      <c r="BU736" s="123">
        <f t="shared" si="2239"/>
        <v>3.2439395713783813E-2</v>
      </c>
      <c r="BV736" s="127">
        <f t="shared" si="2240"/>
        <v>0.13526852048397367</v>
      </c>
      <c r="BW736" s="128">
        <f t="shared" si="2241"/>
        <v>8.1537650778779711E-2</v>
      </c>
      <c r="BX736" s="123">
        <f t="shared" si="2242"/>
        <v>7.1561239651878578E-2</v>
      </c>
      <c r="BY736" s="124">
        <f t="shared" si="2243"/>
        <v>5.993090525822696E-2</v>
      </c>
      <c r="BZ736" s="125">
        <f t="shared" si="2244"/>
        <v>6.5936106983655277E-2</v>
      </c>
      <c r="CA736" s="126">
        <f t="shared" si="2245"/>
        <v>9.3014404497013703E-2</v>
      </c>
      <c r="CB736" s="123">
        <f t="shared" si="2246"/>
        <v>4.940564635958395E-2</v>
      </c>
      <c r="CC736" s="124">
        <f t="shared" si="2247"/>
        <v>1.0891205059140414E-2</v>
      </c>
      <c r="CD736" s="125">
        <f t="shared" si="2248"/>
        <v>0.1132455954149862</v>
      </c>
      <c r="CE736" s="126">
        <f t="shared" si="2249"/>
        <v>6.6049888745754778E-2</v>
      </c>
      <c r="CF736" s="123">
        <f t="shared" si="2250"/>
        <v>7.7849713436637658E-2</v>
      </c>
      <c r="CG736" s="124">
        <f t="shared" si="2251"/>
        <v>2.6144747628527931E-2</v>
      </c>
      <c r="CH736" s="125">
        <f t="shared" si="2252"/>
        <v>0.10512630014858841</v>
      </c>
      <c r="CI736" s="123">
        <f t="shared" si="2253"/>
        <v>0.16945778194167935</v>
      </c>
      <c r="CJ736" s="129">
        <f t="shared" ref="CJ736" si="2290">AB736/AB746</f>
        <v>8.7742211854324834E-2</v>
      </c>
      <c r="CK736" s="130">
        <f t="shared" ref="CK736" si="2291">AC736/AC746</f>
        <v>7.9713222835751926E-2</v>
      </c>
    </row>
    <row r="737" spans="1:89" x14ac:dyDescent="0.25">
      <c r="A737" s="131" t="s">
        <v>31</v>
      </c>
      <c r="B737" s="283">
        <v>2376</v>
      </c>
      <c r="C737" s="274">
        <v>5495</v>
      </c>
      <c r="D737" s="275">
        <v>1485</v>
      </c>
      <c r="E737" s="276">
        <v>1863</v>
      </c>
      <c r="F737" s="273">
        <v>1505</v>
      </c>
      <c r="G737" s="277">
        <v>3251</v>
      </c>
      <c r="H737" s="275">
        <v>3272</v>
      </c>
      <c r="I737" s="276">
        <v>6226</v>
      </c>
      <c r="J737" s="273">
        <v>1051</v>
      </c>
      <c r="K737" s="274">
        <v>350</v>
      </c>
      <c r="L737" s="275">
        <v>4181</v>
      </c>
      <c r="M737" s="273">
        <v>1179</v>
      </c>
      <c r="N737" s="278">
        <v>5109</v>
      </c>
      <c r="O737" s="284">
        <v>3126</v>
      </c>
      <c r="P737" s="273">
        <v>2678</v>
      </c>
      <c r="Q737" s="274">
        <v>2642</v>
      </c>
      <c r="R737" s="275">
        <v>2641</v>
      </c>
      <c r="S737" s="276">
        <v>3891</v>
      </c>
      <c r="T737" s="273">
        <v>2106</v>
      </c>
      <c r="U737" s="277">
        <v>331</v>
      </c>
      <c r="V737" s="275">
        <v>4961</v>
      </c>
      <c r="W737" s="285">
        <v>2401</v>
      </c>
      <c r="X737" s="273">
        <v>3159</v>
      </c>
      <c r="Y737" s="277">
        <v>1079</v>
      </c>
      <c r="Z737" s="275">
        <v>3899</v>
      </c>
      <c r="AA737" s="273">
        <v>6728</v>
      </c>
      <c r="AB737" s="162">
        <f t="shared" si="2226"/>
        <v>38423</v>
      </c>
      <c r="AC737" s="165">
        <f t="shared" si="2256"/>
        <v>38562</v>
      </c>
      <c r="BI737" s="131" t="s">
        <v>31</v>
      </c>
      <c r="BJ737" s="123">
        <f t="shared" si="2257"/>
        <v>6.1837961637560834E-2</v>
      </c>
      <c r="BK737" s="124">
        <f t="shared" si="2258"/>
        <v>0.14249779575748145</v>
      </c>
      <c r="BL737" s="125">
        <f t="shared" si="2230"/>
        <v>3.8648726023475521E-2</v>
      </c>
      <c r="BM737" s="126">
        <f t="shared" si="2231"/>
        <v>4.8311809553446397E-2</v>
      </c>
      <c r="BN737" s="123">
        <f t="shared" si="2232"/>
        <v>3.916924758608125E-2</v>
      </c>
      <c r="BO737" s="124">
        <f t="shared" si="2233"/>
        <v>8.4305793267984028E-2</v>
      </c>
      <c r="BP737" s="125">
        <f t="shared" si="2234"/>
        <v>8.5157327642297581E-2</v>
      </c>
      <c r="BQ737" s="126">
        <f t="shared" si="2235"/>
        <v>0.16145428141693896</v>
      </c>
      <c r="BR737" s="123">
        <f t="shared" si="2236"/>
        <v>2.7353408114931161E-2</v>
      </c>
      <c r="BS737" s="124">
        <f t="shared" si="2237"/>
        <v>9.0762927234064629E-3</v>
      </c>
      <c r="BT737" s="125">
        <f t="shared" si="2238"/>
        <v>0.10881503266272806</v>
      </c>
      <c r="BU737" s="123">
        <f t="shared" si="2239"/>
        <v>3.057414034541777E-2</v>
      </c>
      <c r="BV737" s="127">
        <f t="shared" si="2240"/>
        <v>0.13296723316763398</v>
      </c>
      <c r="BW737" s="128">
        <f t="shared" si="2241"/>
        <v>8.1064260152481721E-2</v>
      </c>
      <c r="BX737" s="123">
        <f t="shared" si="2242"/>
        <v>6.9697837232907373E-2</v>
      </c>
      <c r="BY737" s="124">
        <f t="shared" si="2243"/>
        <v>6.8513043929256778E-2</v>
      </c>
      <c r="BZ737" s="125">
        <f t="shared" si="2244"/>
        <v>6.8734872342086764E-2</v>
      </c>
      <c r="CA737" s="126">
        <f t="shared" si="2245"/>
        <v>0.10090244281935584</v>
      </c>
      <c r="CB737" s="123">
        <f t="shared" si="2246"/>
        <v>5.4810920542383471E-2</v>
      </c>
      <c r="CC737" s="124">
        <f t="shared" si="2247"/>
        <v>8.583579689850112E-3</v>
      </c>
      <c r="CD737" s="125">
        <f t="shared" si="2248"/>
        <v>0.12911537360435155</v>
      </c>
      <c r="CE737" s="126">
        <f t="shared" si="2249"/>
        <v>6.2263368082568334E-2</v>
      </c>
      <c r="CF737" s="123">
        <f t="shared" si="2250"/>
        <v>8.2216380813575199E-2</v>
      </c>
      <c r="CG737" s="124">
        <f t="shared" si="2251"/>
        <v>2.7980913853015921E-2</v>
      </c>
      <c r="CH737" s="125">
        <f t="shared" si="2252"/>
        <v>0.10147567862998724</v>
      </c>
      <c r="CI737" s="123">
        <f t="shared" si="2253"/>
        <v>0.17447227840879623</v>
      </c>
      <c r="CJ737" s="129">
        <f t="shared" ref="CJ737" si="2292">AB737/AB746</f>
        <v>8.9453380547620545E-2</v>
      </c>
      <c r="CK737" s="130">
        <f t="shared" ref="CK737" si="2293">AC737/AC746</f>
        <v>8.9995939190545313E-2</v>
      </c>
    </row>
    <row r="738" spans="1:89" x14ac:dyDescent="0.25">
      <c r="A738" s="139" t="s">
        <v>32</v>
      </c>
      <c r="B738" s="194">
        <v>2339</v>
      </c>
      <c r="C738" s="188">
        <v>4339</v>
      </c>
      <c r="D738" s="189">
        <v>990</v>
      </c>
      <c r="E738" s="190">
        <v>1554</v>
      </c>
      <c r="F738" s="187">
        <v>1200</v>
      </c>
      <c r="G738" s="191">
        <v>2697</v>
      </c>
      <c r="H738" s="189">
        <v>2935</v>
      </c>
      <c r="I738" s="190">
        <v>5228</v>
      </c>
      <c r="J738" s="187">
        <v>612</v>
      </c>
      <c r="K738" s="188">
        <v>283</v>
      </c>
      <c r="L738" s="189">
        <v>2947</v>
      </c>
      <c r="M738" s="187">
        <v>1105</v>
      </c>
      <c r="N738" s="192">
        <v>4199</v>
      </c>
      <c r="O738" s="195">
        <v>2539</v>
      </c>
      <c r="P738" s="187">
        <v>1813</v>
      </c>
      <c r="Q738" s="188">
        <v>2064</v>
      </c>
      <c r="R738" s="189">
        <v>1869</v>
      </c>
      <c r="S738" s="190">
        <v>2913</v>
      </c>
      <c r="T738" s="187">
        <v>1235</v>
      </c>
      <c r="U738" s="191">
        <v>370</v>
      </c>
      <c r="V738" s="189">
        <v>3516</v>
      </c>
      <c r="W738" s="196">
        <v>1943</v>
      </c>
      <c r="X738" s="187">
        <v>2274</v>
      </c>
      <c r="Y738" s="191">
        <v>727</v>
      </c>
      <c r="Z738" s="189">
        <v>3418</v>
      </c>
      <c r="AA738" s="187">
        <v>5072</v>
      </c>
      <c r="AB738" s="162">
        <f t="shared" si="2226"/>
        <v>29347</v>
      </c>
      <c r="AC738" s="165">
        <f t="shared" si="2256"/>
        <v>30834</v>
      </c>
      <c r="BI738" s="139" t="s">
        <v>32</v>
      </c>
      <c r="BJ738" s="123">
        <f t="shared" si="2257"/>
        <v>7.9701502708965144E-2</v>
      </c>
      <c r="BK738" s="124">
        <f t="shared" si="2258"/>
        <v>0.14072128170201725</v>
      </c>
      <c r="BL738" s="125">
        <f t="shared" si="2230"/>
        <v>3.3734282890925817E-2</v>
      </c>
      <c r="BM738" s="126">
        <f t="shared" si="2231"/>
        <v>5.0398910293831485E-2</v>
      </c>
      <c r="BN738" s="123">
        <f t="shared" si="2232"/>
        <v>4.0890039867788872E-2</v>
      </c>
      <c r="BO738" s="124">
        <f t="shared" si="2233"/>
        <v>8.7468379062074331E-2</v>
      </c>
      <c r="BP738" s="125">
        <f t="shared" si="2234"/>
        <v>0.10001022250996695</v>
      </c>
      <c r="BQ738" s="126">
        <f t="shared" si="2235"/>
        <v>0.16955309074398392</v>
      </c>
      <c r="BR738" s="123">
        <f t="shared" si="2236"/>
        <v>2.0853920332572325E-2</v>
      </c>
      <c r="BS738" s="124">
        <f t="shared" si="2237"/>
        <v>9.1781799312447305E-3</v>
      </c>
      <c r="BT738" s="125">
        <f t="shared" si="2238"/>
        <v>0.10041912290864484</v>
      </c>
      <c r="BU738" s="123">
        <f t="shared" si="2239"/>
        <v>3.5837062982422001E-2</v>
      </c>
      <c r="BV738" s="127">
        <f t="shared" si="2240"/>
        <v>0.1430810645040379</v>
      </c>
      <c r="BW738" s="128">
        <f t="shared" si="2241"/>
        <v>8.2344165531556074E-2</v>
      </c>
      <c r="BX738" s="123">
        <f t="shared" si="2242"/>
        <v>6.1778035233584355E-2</v>
      </c>
      <c r="BY738" s="124">
        <f t="shared" si="2243"/>
        <v>6.6939093208795486E-2</v>
      </c>
      <c r="BZ738" s="125">
        <f t="shared" si="2244"/>
        <v>6.3686237094081166E-2</v>
      </c>
      <c r="CA738" s="126">
        <f t="shared" si="2245"/>
        <v>9.4473633002529672E-2</v>
      </c>
      <c r="CB738" s="123">
        <f t="shared" si="2246"/>
        <v>4.2082666030599382E-2</v>
      </c>
      <c r="CC738" s="124">
        <f t="shared" si="2247"/>
        <v>1.1999740546150354E-2</v>
      </c>
      <c r="CD738" s="125">
        <f t="shared" si="2248"/>
        <v>0.1198078168126214</v>
      </c>
      <c r="CE738" s="126">
        <f t="shared" si="2249"/>
        <v>6.3014853732892256E-2</v>
      </c>
      <c r="CF738" s="123">
        <f t="shared" si="2250"/>
        <v>7.7486625549459912E-2</v>
      </c>
      <c r="CG738" s="124">
        <f t="shared" si="2251"/>
        <v>2.3577868586625153E-2</v>
      </c>
      <c r="CH738" s="125">
        <f t="shared" si="2252"/>
        <v>0.11646846355675197</v>
      </c>
      <c r="CI738" s="123">
        <f t="shared" si="2253"/>
        <v>0.16449374067587727</v>
      </c>
      <c r="CJ738" s="129">
        <f t="shared" ref="CJ738" si="2294">AB738/AB746</f>
        <v>6.8323357336257454E-2</v>
      </c>
      <c r="CK738" s="130">
        <f t="shared" ref="CK738" si="2295">AC738/AC746</f>
        <v>7.1960344095256326E-2</v>
      </c>
    </row>
    <row r="739" spans="1:89" x14ac:dyDescent="0.25">
      <c r="A739" s="131" t="s">
        <v>33</v>
      </c>
      <c r="B739" s="197">
        <v>2358</v>
      </c>
      <c r="C739" s="181">
        <v>3672</v>
      </c>
      <c r="D739" s="182">
        <v>784</v>
      </c>
      <c r="E739" s="183">
        <v>1563</v>
      </c>
      <c r="F739" s="180">
        <v>1056</v>
      </c>
      <c r="G739" s="184">
        <v>2615</v>
      </c>
      <c r="H739" s="182">
        <v>2409</v>
      </c>
      <c r="I739" s="183">
        <v>4733</v>
      </c>
      <c r="J739" s="180">
        <v>514</v>
      </c>
      <c r="K739" s="181">
        <v>189</v>
      </c>
      <c r="L739" s="182">
        <v>1999</v>
      </c>
      <c r="M739" s="180">
        <v>1387</v>
      </c>
      <c r="N739" s="185">
        <v>2859</v>
      </c>
      <c r="O739" s="198">
        <v>2849</v>
      </c>
      <c r="P739" s="180">
        <v>1494</v>
      </c>
      <c r="Q739" s="181">
        <v>1912</v>
      </c>
      <c r="R739" s="182">
        <v>1730</v>
      </c>
      <c r="S739" s="183">
        <v>2330</v>
      </c>
      <c r="T739" s="180">
        <v>658</v>
      </c>
      <c r="U739" s="184">
        <v>410</v>
      </c>
      <c r="V739" s="182">
        <v>3015</v>
      </c>
      <c r="W739" s="199">
        <v>1883</v>
      </c>
      <c r="X739" s="180">
        <v>1235</v>
      </c>
      <c r="Y739" s="184">
        <v>684</v>
      </c>
      <c r="Z739" s="182">
        <v>2615</v>
      </c>
      <c r="AA739" s="180">
        <v>3531</v>
      </c>
      <c r="AB739" s="162">
        <f t="shared" si="2226"/>
        <v>22726</v>
      </c>
      <c r="AC739" s="165">
        <f t="shared" si="2256"/>
        <v>27758</v>
      </c>
      <c r="BI739" s="131" t="s">
        <v>33</v>
      </c>
      <c r="BJ739" s="123">
        <f t="shared" si="2257"/>
        <v>0.1037578104373845</v>
      </c>
      <c r="BK739" s="124">
        <f t="shared" si="2258"/>
        <v>0.13228618776568918</v>
      </c>
      <c r="BL739" s="125">
        <f t="shared" si="2230"/>
        <v>3.4497931884185512E-2</v>
      </c>
      <c r="BM739" s="126">
        <f t="shared" si="2231"/>
        <v>5.630809136104907E-2</v>
      </c>
      <c r="BN739" s="123">
        <f t="shared" si="2232"/>
        <v>4.6466602129719266E-2</v>
      </c>
      <c r="BO739" s="124">
        <f t="shared" si="2233"/>
        <v>9.4207075437711646E-2</v>
      </c>
      <c r="BP739" s="125">
        <f t="shared" si="2234"/>
        <v>0.10600193610842207</v>
      </c>
      <c r="BQ739" s="126">
        <f t="shared" si="2235"/>
        <v>0.17050940269471865</v>
      </c>
      <c r="BR739" s="123">
        <f t="shared" si="2236"/>
        <v>2.2617266566927748E-2</v>
      </c>
      <c r="BS739" s="124">
        <f t="shared" si="2237"/>
        <v>6.8088478997045893E-3</v>
      </c>
      <c r="BT739" s="125">
        <f t="shared" si="2238"/>
        <v>8.7960925811845461E-2</v>
      </c>
      <c r="BU739" s="123">
        <f t="shared" si="2239"/>
        <v>4.9967576914763313E-2</v>
      </c>
      <c r="BV739" s="127">
        <f t="shared" si="2240"/>
        <v>0.12580304497051836</v>
      </c>
      <c r="BW739" s="128">
        <f t="shared" si="2241"/>
        <v>0.10263707759925067</v>
      </c>
      <c r="BX739" s="123">
        <f t="shared" si="2242"/>
        <v>6.5739681422159635E-2</v>
      </c>
      <c r="BY739" s="124">
        <f t="shared" si="2243"/>
        <v>6.888104330283161E-2</v>
      </c>
      <c r="BZ739" s="125">
        <f t="shared" si="2244"/>
        <v>7.6124262958725694E-2</v>
      </c>
      <c r="CA739" s="126">
        <f t="shared" si="2245"/>
        <v>8.3939765112760287E-2</v>
      </c>
      <c r="CB739" s="123">
        <f t="shared" si="2246"/>
        <v>2.8953621402798557E-2</v>
      </c>
      <c r="CC739" s="124">
        <f t="shared" si="2247"/>
        <v>1.4770516607824771E-2</v>
      </c>
      <c r="CD739" s="125">
        <f t="shared" si="2248"/>
        <v>0.13266742937604506</v>
      </c>
      <c r="CE739" s="126">
        <f t="shared" si="2249"/>
        <v>6.7836299445204987E-2</v>
      </c>
      <c r="CF739" s="123">
        <f t="shared" si="2250"/>
        <v>5.4343043210419786E-2</v>
      </c>
      <c r="CG739" s="124">
        <f t="shared" si="2251"/>
        <v>2.4641544779883277E-2</v>
      </c>
      <c r="CH739" s="125">
        <f t="shared" si="2252"/>
        <v>0.11506644372084837</v>
      </c>
      <c r="CI739" s="123">
        <f t="shared" si="2253"/>
        <v>0.12720657107860797</v>
      </c>
      <c r="CJ739" s="129">
        <f t="shared" ref="CJ739" si="2296">AB739/AB746</f>
        <v>5.2908870372569153E-2</v>
      </c>
      <c r="CK739" s="130">
        <f t="shared" ref="CK739" si="2297">AC739/AC746</f>
        <v>6.4781579794905786E-2</v>
      </c>
    </row>
    <row r="740" spans="1:89" x14ac:dyDescent="0.25">
      <c r="A740" s="139" t="s">
        <v>34</v>
      </c>
      <c r="B740" s="194">
        <v>917</v>
      </c>
      <c r="C740" s="188">
        <v>2215</v>
      </c>
      <c r="D740" s="189">
        <v>346</v>
      </c>
      <c r="E740" s="190">
        <v>1022</v>
      </c>
      <c r="F740" s="187">
        <v>415</v>
      </c>
      <c r="G740" s="191">
        <v>1743</v>
      </c>
      <c r="H740" s="189">
        <v>1333</v>
      </c>
      <c r="I740" s="190">
        <v>2803</v>
      </c>
      <c r="J740" s="187">
        <v>385</v>
      </c>
      <c r="K740" s="188">
        <v>132</v>
      </c>
      <c r="L740" s="189">
        <v>1339</v>
      </c>
      <c r="M740" s="187">
        <v>886</v>
      </c>
      <c r="N740" s="192">
        <v>2255</v>
      </c>
      <c r="O740" s="195">
        <v>2065</v>
      </c>
      <c r="P740" s="187">
        <v>893</v>
      </c>
      <c r="Q740" s="188">
        <v>1375</v>
      </c>
      <c r="R740" s="189">
        <v>1205</v>
      </c>
      <c r="S740" s="190">
        <v>1900</v>
      </c>
      <c r="T740" s="187">
        <v>382</v>
      </c>
      <c r="U740" s="191">
        <v>289</v>
      </c>
      <c r="V740" s="189">
        <v>2709</v>
      </c>
      <c r="W740" s="196">
        <v>1383</v>
      </c>
      <c r="X740" s="187">
        <v>799</v>
      </c>
      <c r="Y740" s="191">
        <v>555</v>
      </c>
      <c r="Z740" s="189">
        <v>1961</v>
      </c>
      <c r="AA740" s="187">
        <v>2956</v>
      </c>
      <c r="AB740" s="162">
        <f t="shared" si="2226"/>
        <v>14939</v>
      </c>
      <c r="AC740" s="165">
        <f t="shared" si="2256"/>
        <v>19324</v>
      </c>
      <c r="BI740" s="139" t="s">
        <v>34</v>
      </c>
      <c r="BJ740" s="123">
        <f t="shared" si="2257"/>
        <v>6.1382957359930386E-2</v>
      </c>
      <c r="BK740" s="124">
        <f t="shared" si="2258"/>
        <v>0.11462430138687642</v>
      </c>
      <c r="BL740" s="125">
        <f t="shared" si="2230"/>
        <v>2.3160854140170026E-2</v>
      </c>
      <c r="BM740" s="126">
        <f t="shared" si="2231"/>
        <v>5.2887600910784517E-2</v>
      </c>
      <c r="BN740" s="123">
        <f t="shared" si="2232"/>
        <v>2.7779637191244395E-2</v>
      </c>
      <c r="BO740" s="124">
        <f t="shared" si="2233"/>
        <v>9.0198716621817429E-2</v>
      </c>
      <c r="BP740" s="125">
        <f t="shared" si="2234"/>
        <v>8.9229533435972952E-2</v>
      </c>
      <c r="BQ740" s="126">
        <f t="shared" si="2235"/>
        <v>0.14505278410267025</v>
      </c>
      <c r="BR740" s="123">
        <f t="shared" si="2236"/>
        <v>2.5771470647299018E-2</v>
      </c>
      <c r="BS740" s="124">
        <f t="shared" si="2237"/>
        <v>6.8308838749741255E-3</v>
      </c>
      <c r="BT740" s="125">
        <f t="shared" si="2238"/>
        <v>8.9631166744762028E-2</v>
      </c>
      <c r="BU740" s="123">
        <f t="shared" si="2239"/>
        <v>4.5849720554750568E-2</v>
      </c>
      <c r="BV740" s="127">
        <f t="shared" si="2240"/>
        <v>0.15094718521989423</v>
      </c>
      <c r="BW740" s="128">
        <f t="shared" si="2241"/>
        <v>0.10686193334713309</v>
      </c>
      <c r="BX740" s="123">
        <f t="shared" si="2242"/>
        <v>5.9776424124774082E-2</v>
      </c>
      <c r="BY740" s="124">
        <f t="shared" si="2243"/>
        <v>7.1155040364313804E-2</v>
      </c>
      <c r="BZ740" s="125">
        <f t="shared" si="2244"/>
        <v>8.0661356181806004E-2</v>
      </c>
      <c r="CA740" s="126">
        <f t="shared" si="2245"/>
        <v>9.8323328503415436E-2</v>
      </c>
      <c r="CB740" s="123">
        <f t="shared" si="2246"/>
        <v>2.557065399290448E-2</v>
      </c>
      <c r="CC740" s="124">
        <f t="shared" si="2247"/>
        <v>1.4955495756572137E-2</v>
      </c>
      <c r="CD740" s="125">
        <f t="shared" si="2248"/>
        <v>0.18133743891826762</v>
      </c>
      <c r="CE740" s="126">
        <f t="shared" si="2249"/>
        <v>7.1569033326433454E-2</v>
      </c>
      <c r="CF740" s="123">
        <f t="shared" si="2250"/>
        <v>5.3484168953745227E-2</v>
      </c>
      <c r="CG740" s="124">
        <f t="shared" si="2251"/>
        <v>2.8720761747050301E-2</v>
      </c>
      <c r="CH740" s="125">
        <f t="shared" si="2252"/>
        <v>0.13126715308922954</v>
      </c>
      <c r="CI740" s="123">
        <f t="shared" si="2253"/>
        <v>0.15297039950320845</v>
      </c>
      <c r="CJ740" s="129">
        <f t="shared" ref="CJ740" si="2298">AB740/AB746</f>
        <v>3.4779794706319221E-2</v>
      </c>
      <c r="CK740" s="130">
        <f t="shared" ref="CK740" si="2299">AC740/AC746</f>
        <v>4.5098322932371183E-2</v>
      </c>
    </row>
    <row r="741" spans="1:89" x14ac:dyDescent="0.25">
      <c r="A741" s="131" t="s">
        <v>35</v>
      </c>
      <c r="B741" s="197">
        <v>0</v>
      </c>
      <c r="C741" s="181">
        <v>930</v>
      </c>
      <c r="D741" s="182">
        <v>11</v>
      </c>
      <c r="E741" s="183">
        <v>543</v>
      </c>
      <c r="F741" s="180">
        <v>12</v>
      </c>
      <c r="G741" s="184">
        <v>797</v>
      </c>
      <c r="H741" s="182">
        <v>65</v>
      </c>
      <c r="I741" s="183">
        <v>962</v>
      </c>
      <c r="J741" s="180">
        <v>68</v>
      </c>
      <c r="K741" s="181">
        <v>41</v>
      </c>
      <c r="L741" s="182">
        <v>643</v>
      </c>
      <c r="M741" s="180">
        <v>115</v>
      </c>
      <c r="N741" s="185">
        <v>489</v>
      </c>
      <c r="O741" s="198">
        <v>305</v>
      </c>
      <c r="P741" s="180">
        <v>164</v>
      </c>
      <c r="Q741" s="181">
        <v>166</v>
      </c>
      <c r="R741" s="182">
        <v>162</v>
      </c>
      <c r="S741" s="183">
        <v>132</v>
      </c>
      <c r="T741" s="180">
        <v>60</v>
      </c>
      <c r="U741" s="184">
        <v>14</v>
      </c>
      <c r="V741" s="182">
        <v>171</v>
      </c>
      <c r="W741" s="199">
        <v>25</v>
      </c>
      <c r="X741" s="180">
        <v>84</v>
      </c>
      <c r="Y741" s="184">
        <v>8</v>
      </c>
      <c r="Z741" s="182">
        <v>51</v>
      </c>
      <c r="AA741" s="180">
        <v>91</v>
      </c>
      <c r="AB741" s="162">
        <f t="shared" si="2226"/>
        <v>1980</v>
      </c>
      <c r="AC741" s="165">
        <f t="shared" si="2256"/>
        <v>4129</v>
      </c>
      <c r="BI741" s="131" t="s">
        <v>35</v>
      </c>
      <c r="BJ741" s="123">
        <f t="shared" si="2257"/>
        <v>0</v>
      </c>
      <c r="BK741" s="124">
        <f t="shared" si="2258"/>
        <v>0.22523613465730202</v>
      </c>
      <c r="BL741" s="125">
        <f t="shared" si="2230"/>
        <v>5.5555555555555558E-3</v>
      </c>
      <c r="BM741" s="126">
        <f t="shared" si="2231"/>
        <v>0.13150883991281181</v>
      </c>
      <c r="BN741" s="123">
        <f t="shared" si="2232"/>
        <v>6.0606060606060606E-3</v>
      </c>
      <c r="BO741" s="124">
        <f t="shared" si="2233"/>
        <v>0.19302494550738677</v>
      </c>
      <c r="BP741" s="125">
        <f t="shared" si="2234"/>
        <v>3.2828282828282832E-2</v>
      </c>
      <c r="BQ741" s="126">
        <f t="shared" si="2235"/>
        <v>0.23298619520465003</v>
      </c>
      <c r="BR741" s="123">
        <f t="shared" si="2236"/>
        <v>3.4343434343434343E-2</v>
      </c>
      <c r="BS741" s="124">
        <f t="shared" si="2237"/>
        <v>9.9297650762896587E-3</v>
      </c>
      <c r="BT741" s="125">
        <f t="shared" si="2238"/>
        <v>0.32474747474747473</v>
      </c>
      <c r="BU741" s="123">
        <f t="shared" si="2239"/>
        <v>2.7851780092031968E-2</v>
      </c>
      <c r="BV741" s="127">
        <f t="shared" si="2240"/>
        <v>0.24696969696969698</v>
      </c>
      <c r="BW741" s="128">
        <f t="shared" si="2241"/>
        <v>7.386776459191087E-2</v>
      </c>
      <c r="BX741" s="123">
        <f t="shared" si="2242"/>
        <v>8.2828282828282834E-2</v>
      </c>
      <c r="BY741" s="124">
        <f t="shared" si="2243"/>
        <v>4.0203439089367889E-2</v>
      </c>
      <c r="BZ741" s="125">
        <f t="shared" si="2244"/>
        <v>8.1818181818181818E-2</v>
      </c>
      <c r="CA741" s="126">
        <f t="shared" si="2245"/>
        <v>3.1968999757810611E-2</v>
      </c>
      <c r="CB741" s="123">
        <f t="shared" si="2246"/>
        <v>3.0303030303030304E-2</v>
      </c>
      <c r="CC741" s="124">
        <f t="shared" si="2247"/>
        <v>3.3906514894647614E-3</v>
      </c>
      <c r="CD741" s="125">
        <f t="shared" si="2248"/>
        <v>8.6363636363636365E-2</v>
      </c>
      <c r="CE741" s="126">
        <f t="shared" si="2249"/>
        <v>6.0547348026156458E-3</v>
      </c>
      <c r="CF741" s="123">
        <f t="shared" si="2250"/>
        <v>4.2424242424242427E-2</v>
      </c>
      <c r="CG741" s="124">
        <f t="shared" si="2251"/>
        <v>1.9375151368370065E-3</v>
      </c>
      <c r="CH741" s="125">
        <f t="shared" si="2252"/>
        <v>2.5757575757575757E-2</v>
      </c>
      <c r="CI741" s="123">
        <f t="shared" si="2253"/>
        <v>2.2039234681520949E-2</v>
      </c>
      <c r="CJ741" s="129">
        <f t="shared" ref="CJ741" si="2300">AB741/AB746</f>
        <v>4.6096789288782416E-3</v>
      </c>
      <c r="CK741" s="130">
        <f t="shared" ref="CK741" si="2301">AC741/AC746</f>
        <v>9.6362541599958919E-3</v>
      </c>
    </row>
    <row r="742" spans="1:89" x14ac:dyDescent="0.25">
      <c r="A742" s="139" t="s">
        <v>36</v>
      </c>
      <c r="B742" s="194"/>
      <c r="C742" s="188"/>
      <c r="D742" s="189"/>
      <c r="E742" s="190"/>
      <c r="F742" s="187"/>
      <c r="G742" s="191"/>
      <c r="H742" s="189"/>
      <c r="I742" s="190"/>
      <c r="J742" s="187"/>
      <c r="K742" s="191"/>
      <c r="L742" s="189"/>
      <c r="M742" s="187"/>
      <c r="N742" s="192"/>
      <c r="O742" s="195"/>
      <c r="P742" s="187"/>
      <c r="Q742" s="191"/>
      <c r="R742" s="189"/>
      <c r="S742" s="190"/>
      <c r="T742" s="187"/>
      <c r="U742" s="191"/>
      <c r="V742" s="189"/>
      <c r="W742" s="190"/>
      <c r="X742" s="187"/>
      <c r="Y742" s="191"/>
      <c r="Z742" s="189"/>
      <c r="AA742" s="187"/>
      <c r="AB742" s="162">
        <f t="shared" si="2226"/>
        <v>0</v>
      </c>
      <c r="AC742" s="165">
        <f t="shared" si="2256"/>
        <v>0</v>
      </c>
      <c r="BI742" s="139" t="s">
        <v>36</v>
      </c>
      <c r="BJ742" s="123" t="e">
        <f t="shared" si="2257"/>
        <v>#DIV/0!</v>
      </c>
      <c r="BK742" s="124" t="e">
        <f t="shared" si="2258"/>
        <v>#DIV/0!</v>
      </c>
      <c r="BL742" s="125" t="e">
        <f t="shared" si="2230"/>
        <v>#DIV/0!</v>
      </c>
      <c r="BM742" s="126" t="e">
        <f t="shared" si="2231"/>
        <v>#DIV/0!</v>
      </c>
      <c r="BN742" s="123" t="e">
        <f t="shared" si="2232"/>
        <v>#DIV/0!</v>
      </c>
      <c r="BO742" s="124" t="e">
        <f t="shared" si="2233"/>
        <v>#DIV/0!</v>
      </c>
      <c r="BP742" s="125" t="e">
        <f t="shared" si="2234"/>
        <v>#DIV/0!</v>
      </c>
      <c r="BQ742" s="126" t="e">
        <f t="shared" si="2235"/>
        <v>#DIV/0!</v>
      </c>
      <c r="BR742" s="123" t="e">
        <f t="shared" si="2236"/>
        <v>#DIV/0!</v>
      </c>
      <c r="BS742" s="124" t="e">
        <f t="shared" si="2237"/>
        <v>#DIV/0!</v>
      </c>
      <c r="BT742" s="125" t="e">
        <f t="shared" si="2238"/>
        <v>#DIV/0!</v>
      </c>
      <c r="BU742" s="123" t="e">
        <f t="shared" si="2239"/>
        <v>#DIV/0!</v>
      </c>
      <c r="BV742" s="127" t="e">
        <f t="shared" si="2240"/>
        <v>#DIV/0!</v>
      </c>
      <c r="BW742" s="128" t="e">
        <f t="shared" si="2241"/>
        <v>#DIV/0!</v>
      </c>
      <c r="BX742" s="123" t="e">
        <f t="shared" si="2242"/>
        <v>#DIV/0!</v>
      </c>
      <c r="BY742" s="124" t="e">
        <f t="shared" si="2243"/>
        <v>#DIV/0!</v>
      </c>
      <c r="BZ742" s="125" t="e">
        <f t="shared" si="2244"/>
        <v>#DIV/0!</v>
      </c>
      <c r="CA742" s="126" t="e">
        <f t="shared" si="2245"/>
        <v>#DIV/0!</v>
      </c>
      <c r="CB742" s="123" t="e">
        <f t="shared" si="2246"/>
        <v>#DIV/0!</v>
      </c>
      <c r="CC742" s="124" t="e">
        <f t="shared" si="2247"/>
        <v>#DIV/0!</v>
      </c>
      <c r="CD742" s="125" t="e">
        <f t="shared" si="2248"/>
        <v>#DIV/0!</v>
      </c>
      <c r="CE742" s="126" t="e">
        <f t="shared" si="2249"/>
        <v>#DIV/0!</v>
      </c>
      <c r="CF742" s="123" t="e">
        <f t="shared" si="2250"/>
        <v>#DIV/0!</v>
      </c>
      <c r="CG742" s="124" t="e">
        <f t="shared" si="2251"/>
        <v>#DIV/0!</v>
      </c>
      <c r="CH742" s="125" t="e">
        <f t="shared" si="2252"/>
        <v>#DIV/0!</v>
      </c>
      <c r="CI742" s="123" t="e">
        <f t="shared" si="2253"/>
        <v>#DIV/0!</v>
      </c>
      <c r="CJ742" s="129">
        <f t="shared" ref="CJ742" si="2302">AB742/AB746</f>
        <v>0</v>
      </c>
      <c r="CK742" s="130">
        <f t="shared" ref="CK742" si="2303">AC742/AC746</f>
        <v>0</v>
      </c>
    </row>
    <row r="743" spans="1:89" x14ac:dyDescent="0.25">
      <c r="A743" s="131" t="s">
        <v>37</v>
      </c>
      <c r="B743" s="56"/>
      <c r="C743" s="57"/>
      <c r="D743" s="133"/>
      <c r="E743" s="134"/>
      <c r="F743" s="132"/>
      <c r="G743" s="135"/>
      <c r="H743" s="133"/>
      <c r="I743" s="134"/>
      <c r="J743" s="132"/>
      <c r="K743" s="135"/>
      <c r="L743" s="133"/>
      <c r="M743" s="132"/>
      <c r="N743" s="136"/>
      <c r="O743" s="137"/>
      <c r="P743" s="132"/>
      <c r="Q743" s="135"/>
      <c r="R743" s="133"/>
      <c r="S743" s="134"/>
      <c r="T743" s="132"/>
      <c r="U743" s="135"/>
      <c r="V743" s="133"/>
      <c r="W743" s="134"/>
      <c r="X743" s="132"/>
      <c r="Y743" s="135"/>
      <c r="Z743" s="138"/>
      <c r="AA743" s="2"/>
      <c r="AB743" s="162">
        <f t="shared" si="2226"/>
        <v>0</v>
      </c>
      <c r="AC743" s="165">
        <f t="shared" si="2256"/>
        <v>0</v>
      </c>
      <c r="BI743" s="131" t="s">
        <v>37</v>
      </c>
      <c r="BJ743" s="123" t="e">
        <f t="shared" si="2257"/>
        <v>#DIV/0!</v>
      </c>
      <c r="BK743" s="124" t="e">
        <f t="shared" si="2258"/>
        <v>#DIV/0!</v>
      </c>
      <c r="BL743" s="125" t="e">
        <f t="shared" si="2230"/>
        <v>#DIV/0!</v>
      </c>
      <c r="BM743" s="126" t="e">
        <f t="shared" si="2231"/>
        <v>#DIV/0!</v>
      </c>
      <c r="BN743" s="123" t="e">
        <f t="shared" si="2232"/>
        <v>#DIV/0!</v>
      </c>
      <c r="BO743" s="124" t="e">
        <f t="shared" si="2233"/>
        <v>#DIV/0!</v>
      </c>
      <c r="BP743" s="125" t="e">
        <f t="shared" si="2234"/>
        <v>#DIV/0!</v>
      </c>
      <c r="BQ743" s="126" t="e">
        <f t="shared" si="2235"/>
        <v>#DIV/0!</v>
      </c>
      <c r="BR743" s="123" t="e">
        <f t="shared" si="2236"/>
        <v>#DIV/0!</v>
      </c>
      <c r="BS743" s="124" t="e">
        <f t="shared" si="2237"/>
        <v>#DIV/0!</v>
      </c>
      <c r="BT743" s="125" t="e">
        <f t="shared" si="2238"/>
        <v>#DIV/0!</v>
      </c>
      <c r="BU743" s="123" t="e">
        <f t="shared" si="2239"/>
        <v>#DIV/0!</v>
      </c>
      <c r="BV743" s="127" t="e">
        <f t="shared" si="2240"/>
        <v>#DIV/0!</v>
      </c>
      <c r="BW743" s="128" t="e">
        <f t="shared" si="2241"/>
        <v>#DIV/0!</v>
      </c>
      <c r="BX743" s="123" t="e">
        <f t="shared" si="2242"/>
        <v>#DIV/0!</v>
      </c>
      <c r="BY743" s="124" t="e">
        <f t="shared" si="2243"/>
        <v>#DIV/0!</v>
      </c>
      <c r="BZ743" s="125" t="e">
        <f t="shared" si="2244"/>
        <v>#DIV/0!</v>
      </c>
      <c r="CA743" s="126" t="e">
        <f t="shared" si="2245"/>
        <v>#DIV/0!</v>
      </c>
      <c r="CB743" s="123" t="e">
        <f t="shared" si="2246"/>
        <v>#DIV/0!</v>
      </c>
      <c r="CC743" s="124" t="e">
        <f t="shared" si="2247"/>
        <v>#DIV/0!</v>
      </c>
      <c r="CD743" s="125" t="e">
        <f t="shared" si="2248"/>
        <v>#DIV/0!</v>
      </c>
      <c r="CE743" s="126" t="e">
        <f t="shared" si="2249"/>
        <v>#DIV/0!</v>
      </c>
      <c r="CF743" s="123" t="e">
        <f t="shared" si="2250"/>
        <v>#DIV/0!</v>
      </c>
      <c r="CG743" s="124" t="e">
        <f t="shared" si="2251"/>
        <v>#DIV/0!</v>
      </c>
      <c r="CH743" s="125" t="e">
        <f t="shared" si="2252"/>
        <v>#DIV/0!</v>
      </c>
      <c r="CI743" s="123" t="e">
        <f t="shared" si="2253"/>
        <v>#DIV/0!</v>
      </c>
      <c r="CJ743" s="129">
        <f t="shared" ref="CJ743" si="2304">AB743/AB746</f>
        <v>0</v>
      </c>
      <c r="CK743" s="130">
        <f t="shared" ref="CK743" si="2305">AC743/AC746</f>
        <v>0</v>
      </c>
    </row>
    <row r="744" spans="1:89" x14ac:dyDescent="0.25">
      <c r="A744" s="139" t="s">
        <v>38</v>
      </c>
      <c r="B744" s="54"/>
      <c r="C744" s="55"/>
      <c r="D744" s="144"/>
      <c r="E744" s="141"/>
      <c r="F744" s="142"/>
      <c r="G744" s="143"/>
      <c r="H744" s="144"/>
      <c r="I744" s="141"/>
      <c r="J744" s="142"/>
      <c r="K744" s="143"/>
      <c r="L744" s="144"/>
      <c r="M744" s="142"/>
      <c r="N744" s="146"/>
      <c r="O744" s="145"/>
      <c r="P744" s="142"/>
      <c r="Q744" s="143"/>
      <c r="R744" s="144"/>
      <c r="S744" s="141"/>
      <c r="T744" s="142"/>
      <c r="U744" s="143"/>
      <c r="V744" s="144"/>
      <c r="W744" s="141"/>
      <c r="X744" s="142"/>
      <c r="Y744" s="143"/>
      <c r="Z744" s="3"/>
      <c r="AA744" s="140"/>
      <c r="AB744" s="162">
        <f t="shared" si="2226"/>
        <v>0</v>
      </c>
      <c r="AC744" s="165">
        <f t="shared" si="2256"/>
        <v>0</v>
      </c>
      <c r="BI744" s="139" t="s">
        <v>38</v>
      </c>
      <c r="BJ744" s="123" t="e">
        <f t="shared" si="2257"/>
        <v>#DIV/0!</v>
      </c>
      <c r="BK744" s="124" t="e">
        <f t="shared" si="2258"/>
        <v>#DIV/0!</v>
      </c>
      <c r="BL744" s="125" t="e">
        <f t="shared" si="2230"/>
        <v>#DIV/0!</v>
      </c>
      <c r="BM744" s="126" t="e">
        <f t="shared" si="2231"/>
        <v>#DIV/0!</v>
      </c>
      <c r="BN744" s="123" t="e">
        <f t="shared" si="2232"/>
        <v>#DIV/0!</v>
      </c>
      <c r="BO744" s="124" t="e">
        <f t="shared" si="2233"/>
        <v>#DIV/0!</v>
      </c>
      <c r="BP744" s="125" t="e">
        <f t="shared" si="2234"/>
        <v>#DIV/0!</v>
      </c>
      <c r="BQ744" s="126" t="e">
        <f t="shared" si="2235"/>
        <v>#DIV/0!</v>
      </c>
      <c r="BR744" s="123" t="e">
        <f t="shared" si="2236"/>
        <v>#DIV/0!</v>
      </c>
      <c r="BS744" s="124" t="e">
        <f t="shared" si="2237"/>
        <v>#DIV/0!</v>
      </c>
      <c r="BT744" s="125" t="e">
        <f t="shared" si="2238"/>
        <v>#DIV/0!</v>
      </c>
      <c r="BU744" s="123" t="e">
        <f t="shared" si="2239"/>
        <v>#DIV/0!</v>
      </c>
      <c r="BV744" s="127" t="e">
        <f t="shared" si="2240"/>
        <v>#DIV/0!</v>
      </c>
      <c r="BW744" s="128" t="e">
        <f t="shared" si="2241"/>
        <v>#DIV/0!</v>
      </c>
      <c r="BX744" s="123" t="e">
        <f t="shared" si="2242"/>
        <v>#DIV/0!</v>
      </c>
      <c r="BY744" s="124" t="e">
        <f t="shared" si="2243"/>
        <v>#DIV/0!</v>
      </c>
      <c r="BZ744" s="125" t="e">
        <f t="shared" si="2244"/>
        <v>#DIV/0!</v>
      </c>
      <c r="CA744" s="126" t="e">
        <f t="shared" si="2245"/>
        <v>#DIV/0!</v>
      </c>
      <c r="CB744" s="123" t="e">
        <f t="shared" si="2246"/>
        <v>#DIV/0!</v>
      </c>
      <c r="CC744" s="124" t="e">
        <f t="shared" si="2247"/>
        <v>#DIV/0!</v>
      </c>
      <c r="CD744" s="125" t="e">
        <f t="shared" si="2248"/>
        <v>#DIV/0!</v>
      </c>
      <c r="CE744" s="126" t="e">
        <f t="shared" si="2249"/>
        <v>#DIV/0!</v>
      </c>
      <c r="CF744" s="123" t="e">
        <f t="shared" si="2250"/>
        <v>#DIV/0!</v>
      </c>
      <c r="CG744" s="124" t="e">
        <f t="shared" si="2251"/>
        <v>#DIV/0!</v>
      </c>
      <c r="CH744" s="125" t="e">
        <f t="shared" si="2252"/>
        <v>#DIV/0!</v>
      </c>
      <c r="CI744" s="123" t="e">
        <f t="shared" si="2253"/>
        <v>#DIV/0!</v>
      </c>
      <c r="CJ744" s="129">
        <f t="shared" ref="CJ744" si="2306">AB744/AB746</f>
        <v>0</v>
      </c>
      <c r="CK744" s="130">
        <f t="shared" ref="CK744" si="2307">AC744/AC746</f>
        <v>0</v>
      </c>
    </row>
    <row r="745" spans="1:89" ht="13.8" thickBot="1" x14ac:dyDescent="0.3">
      <c r="A745" s="131" t="s">
        <v>39</v>
      </c>
      <c r="B745" s="56"/>
      <c r="C745" s="57"/>
      <c r="D745" s="133"/>
      <c r="E745" s="134"/>
      <c r="F745" s="132"/>
      <c r="G745" s="135"/>
      <c r="H745" s="133"/>
      <c r="I745" s="134"/>
      <c r="J745" s="132"/>
      <c r="K745" s="135"/>
      <c r="L745" s="133"/>
      <c r="M745" s="132"/>
      <c r="N745" s="136"/>
      <c r="O745" s="137"/>
      <c r="P745" s="132"/>
      <c r="Q745" s="135"/>
      <c r="R745" s="133"/>
      <c r="S745" s="134"/>
      <c r="T745" s="132"/>
      <c r="U745" s="135"/>
      <c r="V745" s="133"/>
      <c r="W745" s="134"/>
      <c r="X745" s="132"/>
      <c r="Y745" s="135"/>
      <c r="Z745" s="138"/>
      <c r="AA745" s="2"/>
      <c r="AB745" s="162">
        <f t="shared" si="2226"/>
        <v>0</v>
      </c>
      <c r="AC745" s="165">
        <f t="shared" si="2256"/>
        <v>0</v>
      </c>
      <c r="BI745" s="131" t="s">
        <v>39</v>
      </c>
      <c r="BJ745" s="123" t="e">
        <f t="shared" si="2257"/>
        <v>#DIV/0!</v>
      </c>
      <c r="BK745" s="124" t="e">
        <f t="shared" si="2258"/>
        <v>#DIV/0!</v>
      </c>
      <c r="BL745" s="125" t="e">
        <f t="shared" si="2230"/>
        <v>#DIV/0!</v>
      </c>
      <c r="BM745" s="126" t="e">
        <f t="shared" si="2231"/>
        <v>#DIV/0!</v>
      </c>
      <c r="BN745" s="123" t="e">
        <f t="shared" si="2232"/>
        <v>#DIV/0!</v>
      </c>
      <c r="BO745" s="124" t="e">
        <f t="shared" si="2233"/>
        <v>#DIV/0!</v>
      </c>
      <c r="BP745" s="125" t="e">
        <f t="shared" si="2234"/>
        <v>#DIV/0!</v>
      </c>
      <c r="BQ745" s="126" t="e">
        <f t="shared" si="2235"/>
        <v>#DIV/0!</v>
      </c>
      <c r="BR745" s="123" t="e">
        <f t="shared" si="2236"/>
        <v>#DIV/0!</v>
      </c>
      <c r="BS745" s="124" t="e">
        <f t="shared" si="2237"/>
        <v>#DIV/0!</v>
      </c>
      <c r="BT745" s="125" t="e">
        <f t="shared" si="2238"/>
        <v>#DIV/0!</v>
      </c>
      <c r="BU745" s="123" t="e">
        <f t="shared" si="2239"/>
        <v>#DIV/0!</v>
      </c>
      <c r="BV745" s="127" t="e">
        <f t="shared" si="2240"/>
        <v>#DIV/0!</v>
      </c>
      <c r="BW745" s="128" t="e">
        <f t="shared" si="2241"/>
        <v>#DIV/0!</v>
      </c>
      <c r="BX745" s="123" t="e">
        <f t="shared" si="2242"/>
        <v>#DIV/0!</v>
      </c>
      <c r="BY745" s="124" t="e">
        <f t="shared" si="2243"/>
        <v>#DIV/0!</v>
      </c>
      <c r="BZ745" s="125" t="e">
        <f t="shared" si="2244"/>
        <v>#DIV/0!</v>
      </c>
      <c r="CA745" s="126" t="e">
        <f t="shared" si="2245"/>
        <v>#DIV/0!</v>
      </c>
      <c r="CB745" s="123" t="e">
        <f t="shared" si="2246"/>
        <v>#DIV/0!</v>
      </c>
      <c r="CC745" s="124" t="e">
        <f t="shared" si="2247"/>
        <v>#DIV/0!</v>
      </c>
      <c r="CD745" s="125" t="e">
        <f t="shared" si="2248"/>
        <v>#DIV/0!</v>
      </c>
      <c r="CE745" s="126" t="e">
        <f t="shared" si="2249"/>
        <v>#DIV/0!</v>
      </c>
      <c r="CF745" s="123" t="e">
        <f t="shared" si="2250"/>
        <v>#DIV/0!</v>
      </c>
      <c r="CG745" s="124" t="e">
        <f t="shared" si="2251"/>
        <v>#DIV/0!</v>
      </c>
      <c r="CH745" s="125" t="e">
        <f t="shared" si="2252"/>
        <v>#DIV/0!</v>
      </c>
      <c r="CI745" s="123" t="e">
        <f t="shared" si="2253"/>
        <v>#DIV/0!</v>
      </c>
      <c r="CJ745" s="129">
        <f t="shared" ref="CJ745" si="2308">AB745/AB746</f>
        <v>0</v>
      </c>
      <c r="CK745" s="130">
        <f t="shared" ref="CK745" si="2309">AC745/AC746</f>
        <v>0</v>
      </c>
    </row>
    <row r="746" spans="1:89" ht="14.4" thickTop="1" thickBot="1" x14ac:dyDescent="0.3">
      <c r="A746" s="251" t="s">
        <v>13</v>
      </c>
      <c r="B746" s="14">
        <f t="shared" ref="B746:AA746" si="2310">SUM(B723:B745)</f>
        <v>42710</v>
      </c>
      <c r="C746" s="1">
        <f t="shared" si="2310"/>
        <v>42438</v>
      </c>
      <c r="D746" s="14">
        <f t="shared" si="2310"/>
        <v>21247</v>
      </c>
      <c r="E746" s="1">
        <f t="shared" si="2310"/>
        <v>19399</v>
      </c>
      <c r="F746" s="14">
        <f t="shared" si="2310"/>
        <v>30739</v>
      </c>
      <c r="G746" s="1">
        <f t="shared" si="2310"/>
        <v>29340</v>
      </c>
      <c r="H746" s="14">
        <f t="shared" si="2310"/>
        <v>48593</v>
      </c>
      <c r="I746" s="1">
        <f t="shared" si="2310"/>
        <v>54787</v>
      </c>
      <c r="J746" s="14">
        <f t="shared" si="2310"/>
        <v>8541</v>
      </c>
      <c r="K746" s="1">
        <f t="shared" si="2310"/>
        <v>8772</v>
      </c>
      <c r="L746" s="14">
        <f t="shared" si="2310"/>
        <v>29860</v>
      </c>
      <c r="M746" s="1">
        <f t="shared" si="2310"/>
        <v>32115</v>
      </c>
      <c r="N746" s="14">
        <f t="shared" si="2310"/>
        <v>49194</v>
      </c>
      <c r="O746" s="1">
        <f t="shared" si="2310"/>
        <v>47841</v>
      </c>
      <c r="P746" s="14">
        <f t="shared" si="2310"/>
        <v>30651</v>
      </c>
      <c r="Q746" s="1">
        <f t="shared" si="2310"/>
        <v>29257</v>
      </c>
      <c r="R746" s="14">
        <f t="shared" si="2310"/>
        <v>35929</v>
      </c>
      <c r="S746" s="1">
        <f t="shared" si="2310"/>
        <v>34705</v>
      </c>
      <c r="T746" s="14">
        <f t="shared" si="2310"/>
        <v>11739</v>
      </c>
      <c r="U746" s="1">
        <f t="shared" si="2310"/>
        <v>11742</v>
      </c>
      <c r="V746" s="14">
        <f t="shared" si="2310"/>
        <v>35209</v>
      </c>
      <c r="W746" s="1">
        <f t="shared" si="2310"/>
        <v>40134</v>
      </c>
      <c r="X746" s="14">
        <f t="shared" si="2310"/>
        <v>28339</v>
      </c>
      <c r="Y746" s="1">
        <f t="shared" si="2310"/>
        <v>17037</v>
      </c>
      <c r="Z746" s="14">
        <f t="shared" si="2310"/>
        <v>56780</v>
      </c>
      <c r="AA746" s="1">
        <f t="shared" si="2310"/>
        <v>60919</v>
      </c>
      <c r="AB746" s="166">
        <f>SUM(AB722:AB745)</f>
        <v>429531</v>
      </c>
      <c r="AC746" s="167">
        <f t="shared" ref="AC746" si="2311">SUM(AC722:AC745)</f>
        <v>428486</v>
      </c>
      <c r="BI746" s="251" t="s">
        <v>13</v>
      </c>
      <c r="BJ746" s="147" t="e">
        <f>SUM(BJ722:BJ745)</f>
        <v>#DIV/0!</v>
      </c>
      <c r="BK746" s="148" t="e">
        <f t="shared" ref="BK746:CK746" si="2312">SUM(BK722:BK745)</f>
        <v>#DIV/0!</v>
      </c>
      <c r="BL746" s="147" t="e">
        <f t="shared" si="2312"/>
        <v>#DIV/0!</v>
      </c>
      <c r="BM746" s="148" t="e">
        <f t="shared" si="2312"/>
        <v>#DIV/0!</v>
      </c>
      <c r="BN746" s="147" t="e">
        <f t="shared" si="2312"/>
        <v>#DIV/0!</v>
      </c>
      <c r="BO746" s="148" t="e">
        <f t="shared" si="2312"/>
        <v>#DIV/0!</v>
      </c>
      <c r="BP746" s="147" t="e">
        <f t="shared" si="2312"/>
        <v>#DIV/0!</v>
      </c>
      <c r="BQ746" s="148" t="e">
        <f t="shared" si="2312"/>
        <v>#DIV/0!</v>
      </c>
      <c r="BR746" s="147" t="e">
        <f t="shared" si="2312"/>
        <v>#DIV/0!</v>
      </c>
      <c r="BS746" s="148" t="e">
        <f t="shared" si="2312"/>
        <v>#DIV/0!</v>
      </c>
      <c r="BT746" s="147" t="e">
        <f t="shared" si="2312"/>
        <v>#DIV/0!</v>
      </c>
      <c r="BU746" s="148" t="e">
        <f t="shared" si="2312"/>
        <v>#DIV/0!</v>
      </c>
      <c r="BV746" s="147" t="e">
        <f t="shared" si="2312"/>
        <v>#DIV/0!</v>
      </c>
      <c r="BW746" s="148" t="e">
        <f t="shared" si="2312"/>
        <v>#DIV/0!</v>
      </c>
      <c r="BX746" s="147" t="e">
        <f t="shared" si="2312"/>
        <v>#DIV/0!</v>
      </c>
      <c r="BY746" s="148" t="e">
        <f t="shared" si="2312"/>
        <v>#DIV/0!</v>
      </c>
      <c r="BZ746" s="147" t="e">
        <f t="shared" si="2312"/>
        <v>#DIV/0!</v>
      </c>
      <c r="CA746" s="148" t="e">
        <f t="shared" si="2312"/>
        <v>#DIV/0!</v>
      </c>
      <c r="CB746" s="147" t="e">
        <f t="shared" si="2312"/>
        <v>#DIV/0!</v>
      </c>
      <c r="CC746" s="148" t="e">
        <f t="shared" si="2312"/>
        <v>#DIV/0!</v>
      </c>
      <c r="CD746" s="147" t="e">
        <f t="shared" si="2312"/>
        <v>#DIV/0!</v>
      </c>
      <c r="CE746" s="148" t="e">
        <f t="shared" si="2312"/>
        <v>#DIV/0!</v>
      </c>
      <c r="CF746" s="147" t="e">
        <f t="shared" si="2312"/>
        <v>#DIV/0!</v>
      </c>
      <c r="CG746" s="148" t="e">
        <f t="shared" si="2312"/>
        <v>#DIV/0!</v>
      </c>
      <c r="CH746" s="147" t="e">
        <f t="shared" si="2312"/>
        <v>#DIV/0!</v>
      </c>
      <c r="CI746" s="148" t="e">
        <f t="shared" si="2312"/>
        <v>#DIV/0!</v>
      </c>
      <c r="CJ746" s="147">
        <f t="shared" si="2312"/>
        <v>1</v>
      </c>
      <c r="CK746" s="148">
        <f t="shared" si="2312"/>
        <v>0.99999999999999978</v>
      </c>
    </row>
    <row r="747" spans="1:89" ht="13.8" thickTop="1" x14ac:dyDescent="0.25">
      <c r="A747" s="178"/>
    </row>
    <row r="749" spans="1:89" x14ac:dyDescent="0.25">
      <c r="A749" s="305">
        <f>+A718+1</f>
        <v>45163</v>
      </c>
      <c r="B749" s="305"/>
      <c r="C749" s="305"/>
      <c r="D749" s="305"/>
      <c r="BI749" s="304">
        <f>+BI687+2</f>
        <v>45163</v>
      </c>
      <c r="BJ749" s="304"/>
      <c r="BK749" s="304"/>
      <c r="BL749" s="304"/>
    </row>
    <row r="750" spans="1:89" ht="13.8" thickBot="1" x14ac:dyDescent="0.3">
      <c r="AE750" t="s">
        <v>84</v>
      </c>
    </row>
    <row r="751" spans="1:89" ht="14.4" thickTop="1" thickBot="1" x14ac:dyDescent="0.3">
      <c r="A751" s="296" t="s">
        <v>0</v>
      </c>
      <c r="B751" s="298" t="s">
        <v>1</v>
      </c>
      <c r="C751" s="299"/>
      <c r="D751" s="298" t="s">
        <v>2</v>
      </c>
      <c r="E751" s="299"/>
      <c r="F751" s="298" t="s">
        <v>3</v>
      </c>
      <c r="G751" s="299"/>
      <c r="H751" s="298" t="s">
        <v>4</v>
      </c>
      <c r="I751" s="299"/>
      <c r="J751" s="298" t="s">
        <v>5</v>
      </c>
      <c r="K751" s="299"/>
      <c r="L751" s="298" t="s">
        <v>6</v>
      </c>
      <c r="M751" s="299"/>
      <c r="N751" s="298" t="s">
        <v>7</v>
      </c>
      <c r="O751" s="299"/>
      <c r="P751" s="298" t="s">
        <v>8</v>
      </c>
      <c r="Q751" s="299"/>
      <c r="R751" s="298" t="s">
        <v>9</v>
      </c>
      <c r="S751" s="299"/>
      <c r="T751" s="298" t="s">
        <v>10</v>
      </c>
      <c r="U751" s="299"/>
      <c r="V751" s="298" t="s">
        <v>11</v>
      </c>
      <c r="W751" s="299"/>
      <c r="X751" s="298" t="s">
        <v>12</v>
      </c>
      <c r="Y751" s="299"/>
      <c r="Z751" s="300" t="s">
        <v>40</v>
      </c>
      <c r="AA751" s="301"/>
      <c r="AB751" s="302" t="s">
        <v>41</v>
      </c>
      <c r="AC751" s="303"/>
      <c r="AE751" s="296" t="s">
        <v>0</v>
      </c>
      <c r="AF751" s="298" t="s">
        <v>1</v>
      </c>
      <c r="AG751" s="299"/>
      <c r="AH751" s="298" t="s">
        <v>2</v>
      </c>
      <c r="AI751" s="299"/>
      <c r="AJ751" s="298" t="s">
        <v>3</v>
      </c>
      <c r="AK751" s="299"/>
      <c r="AL751" s="298" t="s">
        <v>4</v>
      </c>
      <c r="AM751" s="299"/>
      <c r="AN751" s="298" t="s">
        <v>5</v>
      </c>
      <c r="AO751" s="299"/>
      <c r="AP751" s="298" t="s">
        <v>6</v>
      </c>
      <c r="AQ751" s="299"/>
      <c r="AR751" s="298" t="s">
        <v>7</v>
      </c>
      <c r="AS751" s="299"/>
      <c r="AT751" s="298" t="s">
        <v>8</v>
      </c>
      <c r="AU751" s="299"/>
      <c r="AV751" s="298" t="s">
        <v>9</v>
      </c>
      <c r="AW751" s="299"/>
      <c r="AX751" s="298" t="s">
        <v>10</v>
      </c>
      <c r="AY751" s="299"/>
      <c r="AZ751" s="298" t="s">
        <v>11</v>
      </c>
      <c r="BA751" s="299"/>
      <c r="BB751" s="298" t="s">
        <v>12</v>
      </c>
      <c r="BC751" s="299"/>
      <c r="BD751" s="300" t="s">
        <v>40</v>
      </c>
      <c r="BE751" s="301"/>
      <c r="BF751" s="302" t="s">
        <v>41</v>
      </c>
      <c r="BG751" s="303"/>
      <c r="BI751" s="296" t="s">
        <v>0</v>
      </c>
      <c r="BJ751" s="298" t="s">
        <v>1</v>
      </c>
      <c r="BK751" s="299"/>
      <c r="BL751" s="298" t="s">
        <v>2</v>
      </c>
      <c r="BM751" s="299"/>
      <c r="BN751" s="298" t="s">
        <v>3</v>
      </c>
      <c r="BO751" s="299"/>
      <c r="BP751" s="298" t="s">
        <v>4</v>
      </c>
      <c r="BQ751" s="299"/>
      <c r="BR751" s="298" t="s">
        <v>5</v>
      </c>
      <c r="BS751" s="299"/>
      <c r="BT751" s="298" t="s">
        <v>6</v>
      </c>
      <c r="BU751" s="299"/>
      <c r="BV751" s="298" t="s">
        <v>7</v>
      </c>
      <c r="BW751" s="299"/>
      <c r="BX751" s="298" t="s">
        <v>8</v>
      </c>
      <c r="BY751" s="299"/>
      <c r="BZ751" s="298" t="s">
        <v>9</v>
      </c>
      <c r="CA751" s="299"/>
      <c r="CB751" s="298" t="s">
        <v>10</v>
      </c>
      <c r="CC751" s="299"/>
      <c r="CD751" s="298" t="s">
        <v>11</v>
      </c>
      <c r="CE751" s="299"/>
      <c r="CF751" s="298" t="s">
        <v>12</v>
      </c>
      <c r="CG751" s="299"/>
      <c r="CH751" s="300" t="s">
        <v>40</v>
      </c>
      <c r="CI751" s="301"/>
      <c r="CJ751" s="298" t="s">
        <v>41</v>
      </c>
      <c r="CK751" s="299"/>
    </row>
    <row r="752" spans="1:89" ht="15" thickTop="1" thickBot="1" x14ac:dyDescent="0.35">
      <c r="A752" s="297"/>
      <c r="B752" s="111" t="s">
        <v>14</v>
      </c>
      <c r="C752" s="112" t="s">
        <v>15</v>
      </c>
      <c r="D752" s="113" t="s">
        <v>14</v>
      </c>
      <c r="E752" s="114" t="s">
        <v>15</v>
      </c>
      <c r="F752" s="111" t="s">
        <v>14</v>
      </c>
      <c r="G752" s="112" t="s">
        <v>15</v>
      </c>
      <c r="H752" s="113" t="s">
        <v>14</v>
      </c>
      <c r="I752" s="114" t="s">
        <v>15</v>
      </c>
      <c r="J752" s="111" t="s">
        <v>14</v>
      </c>
      <c r="K752" s="112" t="s">
        <v>15</v>
      </c>
      <c r="L752" s="113" t="s">
        <v>14</v>
      </c>
      <c r="M752" s="111" t="s">
        <v>15</v>
      </c>
      <c r="N752" s="115" t="s">
        <v>14</v>
      </c>
      <c r="O752" s="116" t="s">
        <v>15</v>
      </c>
      <c r="P752" s="111" t="s">
        <v>14</v>
      </c>
      <c r="Q752" s="112" t="s">
        <v>15</v>
      </c>
      <c r="R752" s="113" t="s">
        <v>14</v>
      </c>
      <c r="S752" s="114" t="s">
        <v>15</v>
      </c>
      <c r="T752" s="111" t="s">
        <v>14</v>
      </c>
      <c r="U752" s="112" t="s">
        <v>15</v>
      </c>
      <c r="V752" s="113" t="s">
        <v>14</v>
      </c>
      <c r="W752" s="114" t="s">
        <v>15</v>
      </c>
      <c r="X752" s="111" t="s">
        <v>14</v>
      </c>
      <c r="Y752" s="112" t="s">
        <v>15</v>
      </c>
      <c r="Z752" s="26" t="s">
        <v>14</v>
      </c>
      <c r="AA752" s="117" t="s">
        <v>15</v>
      </c>
      <c r="AB752" s="168" t="s">
        <v>14</v>
      </c>
      <c r="AC752" s="169" t="s">
        <v>15</v>
      </c>
      <c r="AE752" s="297"/>
      <c r="AF752" s="111" t="s">
        <v>14</v>
      </c>
      <c r="AG752" s="112" t="s">
        <v>15</v>
      </c>
      <c r="AH752" s="113" t="s">
        <v>14</v>
      </c>
      <c r="AI752" s="114" t="s">
        <v>15</v>
      </c>
      <c r="AJ752" s="111" t="s">
        <v>14</v>
      </c>
      <c r="AK752" s="112" t="s">
        <v>15</v>
      </c>
      <c r="AL752" s="113" t="s">
        <v>14</v>
      </c>
      <c r="AM752" s="114" t="s">
        <v>15</v>
      </c>
      <c r="AN752" s="111" t="s">
        <v>14</v>
      </c>
      <c r="AO752" s="112" t="s">
        <v>15</v>
      </c>
      <c r="AP752" s="113" t="s">
        <v>14</v>
      </c>
      <c r="AQ752" s="111" t="s">
        <v>15</v>
      </c>
      <c r="AR752" s="115" t="s">
        <v>14</v>
      </c>
      <c r="AS752" s="116" t="s">
        <v>15</v>
      </c>
      <c r="AT752" s="111" t="s">
        <v>14</v>
      </c>
      <c r="AU752" s="112" t="s">
        <v>15</v>
      </c>
      <c r="AV752" s="113" t="s">
        <v>14</v>
      </c>
      <c r="AW752" s="114" t="s">
        <v>15</v>
      </c>
      <c r="AX752" s="111" t="s">
        <v>14</v>
      </c>
      <c r="AY752" s="112" t="s">
        <v>15</v>
      </c>
      <c r="AZ752" s="113" t="s">
        <v>14</v>
      </c>
      <c r="BA752" s="114" t="s">
        <v>15</v>
      </c>
      <c r="BB752" s="111" t="s">
        <v>14</v>
      </c>
      <c r="BC752" s="112" t="s">
        <v>15</v>
      </c>
      <c r="BD752" s="26" t="s">
        <v>14</v>
      </c>
      <c r="BE752" s="117" t="s">
        <v>15</v>
      </c>
      <c r="BF752" s="168" t="s">
        <v>14</v>
      </c>
      <c r="BG752" s="169" t="s">
        <v>15</v>
      </c>
      <c r="BI752" s="297"/>
      <c r="BJ752" s="111" t="s">
        <v>14</v>
      </c>
      <c r="BK752" s="112" t="s">
        <v>15</v>
      </c>
      <c r="BL752" s="113" t="s">
        <v>14</v>
      </c>
      <c r="BM752" s="114" t="s">
        <v>15</v>
      </c>
      <c r="BN752" s="111" t="s">
        <v>14</v>
      </c>
      <c r="BO752" s="112" t="s">
        <v>15</v>
      </c>
      <c r="BP752" s="113" t="s">
        <v>14</v>
      </c>
      <c r="BQ752" s="114" t="s">
        <v>15</v>
      </c>
      <c r="BR752" s="111" t="s">
        <v>14</v>
      </c>
      <c r="BS752" s="112" t="s">
        <v>15</v>
      </c>
      <c r="BT752" s="113" t="s">
        <v>14</v>
      </c>
      <c r="BU752" s="111" t="s">
        <v>15</v>
      </c>
      <c r="BV752" s="115" t="s">
        <v>14</v>
      </c>
      <c r="BW752" s="116" t="s">
        <v>15</v>
      </c>
      <c r="BX752" s="111" t="s">
        <v>14</v>
      </c>
      <c r="BY752" s="112" t="s">
        <v>15</v>
      </c>
      <c r="BZ752" s="113" t="s">
        <v>14</v>
      </c>
      <c r="CA752" s="114" t="s">
        <v>15</v>
      </c>
      <c r="CB752" s="111" t="s">
        <v>14</v>
      </c>
      <c r="CC752" s="112" t="s">
        <v>15</v>
      </c>
      <c r="CD752" s="113" t="s">
        <v>14</v>
      </c>
      <c r="CE752" s="114" t="s">
        <v>15</v>
      </c>
      <c r="CF752" s="111" t="s">
        <v>14</v>
      </c>
      <c r="CG752" s="112" t="s">
        <v>15</v>
      </c>
      <c r="CH752" s="26" t="s">
        <v>14</v>
      </c>
      <c r="CI752" s="117" t="s">
        <v>15</v>
      </c>
      <c r="CJ752" s="115" t="s">
        <v>14</v>
      </c>
      <c r="CK752" s="116" t="s">
        <v>15</v>
      </c>
    </row>
    <row r="753" spans="1:89" ht="13.8" thickTop="1" x14ac:dyDescent="0.25">
      <c r="A753" s="119" t="s">
        <v>16</v>
      </c>
      <c r="B753" s="120"/>
      <c r="C753" s="177"/>
      <c r="D753" s="121"/>
      <c r="E753" s="172"/>
      <c r="F753" s="120"/>
      <c r="G753" s="122"/>
      <c r="H753" s="121"/>
      <c r="I753" s="172"/>
      <c r="J753" s="120"/>
      <c r="K753" s="122"/>
      <c r="L753" s="121"/>
      <c r="M753" s="120"/>
      <c r="N753" s="171"/>
      <c r="O753" s="173"/>
      <c r="P753" s="120"/>
      <c r="Q753" s="122"/>
      <c r="R753" s="121"/>
      <c r="S753" s="172"/>
      <c r="T753" s="120"/>
      <c r="U753" s="122"/>
      <c r="V753" s="121"/>
      <c r="W753" s="172"/>
      <c r="X753" s="120"/>
      <c r="Y753" s="122"/>
      <c r="Z753" s="21"/>
      <c r="AA753" s="176"/>
      <c r="AB753" s="162">
        <f t="shared" ref="AB753:AB776" si="2313">B753+D753+F753+H753+J753+L753+N753+P753+R753+T753+V753+X753+Z753</f>
        <v>0</v>
      </c>
      <c r="AC753" s="163">
        <f>C753+E753+G753+I753+K753+M753+O753+Q753+S753+U753+W753+Y753+AA753</f>
        <v>0</v>
      </c>
      <c r="AE753" s="254" t="str">
        <f>$AE$9</f>
        <v>07:00 - 07:59</v>
      </c>
      <c r="AF753" s="120">
        <f t="shared" ref="AF753:AO755" si="2314">SUMIF($A$9:$A$32,$AE753,B$753:B$776)</f>
        <v>4475</v>
      </c>
      <c r="AG753" s="177">
        <f t="shared" si="2314"/>
        <v>1914.7</v>
      </c>
      <c r="AH753" s="121">
        <f t="shared" si="2314"/>
        <v>1871</v>
      </c>
      <c r="AI753" s="172">
        <f t="shared" si="2314"/>
        <v>1225.5</v>
      </c>
      <c r="AJ753" s="120">
        <f t="shared" si="2314"/>
        <v>3120</v>
      </c>
      <c r="AK753" s="122">
        <f t="shared" si="2314"/>
        <v>1472.6</v>
      </c>
      <c r="AL753" s="121">
        <f t="shared" si="2314"/>
        <v>4088</v>
      </c>
      <c r="AM753" s="172">
        <f t="shared" si="2314"/>
        <v>2772</v>
      </c>
      <c r="AN753" s="120">
        <f t="shared" si="2314"/>
        <v>323</v>
      </c>
      <c r="AO753" s="122">
        <f t="shared" si="2314"/>
        <v>1159.4000000000001</v>
      </c>
      <c r="AP753" s="121">
        <f t="shared" ref="AP753:AY755" si="2315">SUMIF($A$9:$A$32,$AE753,L$753:L$776)</f>
        <v>1198</v>
      </c>
      <c r="AQ753" s="120">
        <f t="shared" si="2315"/>
        <v>4104.3999999999996</v>
      </c>
      <c r="AR753" s="171">
        <f t="shared" si="2315"/>
        <v>3212</v>
      </c>
      <c r="AS753" s="173">
        <f t="shared" si="2315"/>
        <v>4760.6000000000004</v>
      </c>
      <c r="AT753" s="120">
        <f t="shared" si="2315"/>
        <v>2432</v>
      </c>
      <c r="AU753" s="122">
        <f t="shared" si="2315"/>
        <v>2271.9</v>
      </c>
      <c r="AV753" s="121">
        <f t="shared" si="2315"/>
        <v>3187</v>
      </c>
      <c r="AW753" s="172">
        <f t="shared" si="2315"/>
        <v>2182.8000000000002</v>
      </c>
      <c r="AX753" s="120">
        <f t="shared" si="2315"/>
        <v>474</v>
      </c>
      <c r="AY753" s="122">
        <f t="shared" si="2315"/>
        <v>1895.7</v>
      </c>
      <c r="AZ753" s="121">
        <f t="shared" ref="AZ753:BE755" si="2316">SUMIF($A$9:$A$32,$AE753,V$753:V$776)</f>
        <v>1516</v>
      </c>
      <c r="BA753" s="172">
        <f t="shared" si="2316"/>
        <v>3913.4</v>
      </c>
      <c r="BB753" s="120">
        <f t="shared" si="2316"/>
        <v>1908</v>
      </c>
      <c r="BC753" s="122">
        <f t="shared" si="2316"/>
        <v>2045.8</v>
      </c>
      <c r="BD753" s="21">
        <f t="shared" si="2316"/>
        <v>4679</v>
      </c>
      <c r="BE753" s="176">
        <f t="shared" si="2316"/>
        <v>3233.1</v>
      </c>
      <c r="BF753" s="162">
        <f>AF753+AH753+AJ753+AL753+AN753+AP753+AR753+AT753+AV753+AX753+AZ753+BB753+BD753</f>
        <v>32483</v>
      </c>
      <c r="BG753" s="163">
        <f>AG753+AI753+AK753+AM753+AO753+AQ753+AS753+AU753+AW753+AY753+BA753+BC753+BE753</f>
        <v>32951.9</v>
      </c>
      <c r="BI753" s="119" t="s">
        <v>16</v>
      </c>
      <c r="BJ753" s="290" t="e">
        <f>B753/$AB753</f>
        <v>#DIV/0!</v>
      </c>
      <c r="BK753" s="124" t="e">
        <f>C753/$AC753</f>
        <v>#DIV/0!</v>
      </c>
      <c r="BL753" s="125" t="e">
        <f t="shared" ref="BL753:BL776" si="2317">D753/$AB753</f>
        <v>#DIV/0!</v>
      </c>
      <c r="BM753" s="126" t="e">
        <f t="shared" ref="BM753:BM776" si="2318">E753/$AC753</f>
        <v>#DIV/0!</v>
      </c>
      <c r="BN753" s="123" t="e">
        <f t="shared" ref="BN753:BN776" si="2319">F753/$AB753</f>
        <v>#DIV/0!</v>
      </c>
      <c r="BO753" s="124" t="e">
        <f t="shared" ref="BO753:BO776" si="2320">G753/$AC753</f>
        <v>#DIV/0!</v>
      </c>
      <c r="BP753" s="125" t="e">
        <f t="shared" ref="BP753:BP776" si="2321">H753/$AB753</f>
        <v>#DIV/0!</v>
      </c>
      <c r="BQ753" s="126" t="e">
        <f t="shared" ref="BQ753:BQ776" si="2322">I753/$AC753</f>
        <v>#DIV/0!</v>
      </c>
      <c r="BR753" s="123" t="e">
        <f t="shared" ref="BR753:BR776" si="2323">J753/$AB753</f>
        <v>#DIV/0!</v>
      </c>
      <c r="BS753" s="124" t="e">
        <f t="shared" ref="BS753:BS776" si="2324">K753/$AC753</f>
        <v>#DIV/0!</v>
      </c>
      <c r="BT753" s="125" t="e">
        <f t="shared" ref="BT753:BT776" si="2325">L753/$AB753</f>
        <v>#DIV/0!</v>
      </c>
      <c r="BU753" s="123" t="e">
        <f t="shared" ref="BU753:BU776" si="2326">M753/$AC753</f>
        <v>#DIV/0!</v>
      </c>
      <c r="BV753" s="127" t="e">
        <f t="shared" ref="BV753:BV776" si="2327">N753/$AB753</f>
        <v>#DIV/0!</v>
      </c>
      <c r="BW753" s="128" t="e">
        <f t="shared" ref="BW753:BW776" si="2328">O753/$AC753</f>
        <v>#DIV/0!</v>
      </c>
      <c r="BX753" s="123" t="e">
        <f t="shared" ref="BX753:BX776" si="2329">P753/$AB753</f>
        <v>#DIV/0!</v>
      </c>
      <c r="BY753" s="124" t="e">
        <f t="shared" ref="BY753:BY776" si="2330">Q753/$AC753</f>
        <v>#DIV/0!</v>
      </c>
      <c r="BZ753" s="125" t="e">
        <f t="shared" ref="BZ753:BZ776" si="2331">R753/$AB753</f>
        <v>#DIV/0!</v>
      </c>
      <c r="CA753" s="126" t="e">
        <f t="shared" ref="CA753:CA776" si="2332">S753/$AC753</f>
        <v>#DIV/0!</v>
      </c>
      <c r="CB753" s="123" t="e">
        <f t="shared" ref="CB753:CB776" si="2333">T753/$AB753</f>
        <v>#DIV/0!</v>
      </c>
      <c r="CC753" s="124" t="e">
        <f t="shared" ref="CC753:CC776" si="2334">U753/$AC753</f>
        <v>#DIV/0!</v>
      </c>
      <c r="CD753" s="125" t="e">
        <f t="shared" ref="CD753:CD776" si="2335">V753/$AB753</f>
        <v>#DIV/0!</v>
      </c>
      <c r="CE753" s="126" t="e">
        <f t="shared" ref="CE753:CE776" si="2336">W753/$AC753</f>
        <v>#DIV/0!</v>
      </c>
      <c r="CF753" s="123" t="e">
        <f t="shared" ref="CF753:CF776" si="2337">X753/$AB753</f>
        <v>#DIV/0!</v>
      </c>
      <c r="CG753" s="124" t="e">
        <f t="shared" ref="CG753:CG776" si="2338">Y753/$AC753</f>
        <v>#DIV/0!</v>
      </c>
      <c r="CH753" s="123" t="e">
        <f t="shared" ref="CH753:CH776" si="2339">Z753/$AB753</f>
        <v>#DIV/0!</v>
      </c>
      <c r="CI753" s="124" t="e">
        <f t="shared" ref="CI753:CI776" si="2340">AA753/$AC753</f>
        <v>#DIV/0!</v>
      </c>
      <c r="CJ753" s="129">
        <f t="shared" ref="CJ753" si="2341">AB753/AB777</f>
        <v>0</v>
      </c>
      <c r="CK753" s="130">
        <f t="shared" ref="CK753" si="2342">AC753/AC777</f>
        <v>0</v>
      </c>
    </row>
    <row r="754" spans="1:89" x14ac:dyDescent="0.25">
      <c r="A754" s="131" t="s">
        <v>17</v>
      </c>
      <c r="B754" s="180">
        <v>483</v>
      </c>
      <c r="C754" s="181">
        <v>0</v>
      </c>
      <c r="D754" s="182">
        <v>338</v>
      </c>
      <c r="E754" s="183">
        <v>3</v>
      </c>
      <c r="F754" s="180">
        <v>607</v>
      </c>
      <c r="G754" s="184">
        <v>8</v>
      </c>
      <c r="H754" s="182">
        <v>521</v>
      </c>
      <c r="I754" s="183">
        <v>43</v>
      </c>
      <c r="J754" s="180">
        <v>11</v>
      </c>
      <c r="K754" s="184">
        <v>38</v>
      </c>
      <c r="L754" s="182">
        <v>42</v>
      </c>
      <c r="M754" s="180">
        <v>137</v>
      </c>
      <c r="N754" s="185">
        <v>189</v>
      </c>
      <c r="O754" s="186">
        <v>157</v>
      </c>
      <c r="P754" s="180">
        <v>103</v>
      </c>
      <c r="Q754" s="184">
        <v>63</v>
      </c>
      <c r="R754" s="182">
        <v>51</v>
      </c>
      <c r="S754" s="183">
        <v>110</v>
      </c>
      <c r="T754" s="180">
        <v>4</v>
      </c>
      <c r="U754" s="184">
        <v>45</v>
      </c>
      <c r="V754" s="182">
        <v>23</v>
      </c>
      <c r="W754" s="183">
        <v>12</v>
      </c>
      <c r="X754" s="180">
        <v>2</v>
      </c>
      <c r="Y754" s="184">
        <v>0</v>
      </c>
      <c r="Z754" s="182">
        <v>0</v>
      </c>
      <c r="AA754" s="180">
        <v>0</v>
      </c>
      <c r="AB754" s="162">
        <f t="shared" si="2313"/>
        <v>2374</v>
      </c>
      <c r="AC754" s="165">
        <f t="shared" ref="AC754:AC776" si="2343">SUM(C754,E754,G754,I754,K754,M754,O754,Q754,S754,U754,W754,Y754,AA754)</f>
        <v>616</v>
      </c>
      <c r="AE754" s="256" t="str">
        <f>$AE$10</f>
        <v>08:00 - 08:59</v>
      </c>
      <c r="AF754" s="120">
        <f t="shared" si="2314"/>
        <v>3237</v>
      </c>
      <c r="AG754" s="181">
        <f t="shared" si="2314"/>
        <v>1597.7</v>
      </c>
      <c r="AH754" s="182">
        <f t="shared" si="2314"/>
        <v>1384</v>
      </c>
      <c r="AI754" s="183">
        <f t="shared" si="2314"/>
        <v>922.5</v>
      </c>
      <c r="AJ754" s="180">
        <f t="shared" si="2314"/>
        <v>2215</v>
      </c>
      <c r="AK754" s="184">
        <f t="shared" si="2314"/>
        <v>1208.5999999999999</v>
      </c>
      <c r="AL754" s="182">
        <f t="shared" si="2314"/>
        <v>3559</v>
      </c>
      <c r="AM754" s="183">
        <f t="shared" si="2314"/>
        <v>2666.2</v>
      </c>
      <c r="AN754" s="180">
        <f t="shared" si="2314"/>
        <v>301</v>
      </c>
      <c r="AO754" s="184">
        <f t="shared" si="2314"/>
        <v>927.5</v>
      </c>
      <c r="AP754" s="182">
        <f t="shared" si="2315"/>
        <v>977</v>
      </c>
      <c r="AQ754" s="180">
        <f t="shared" si="2315"/>
        <v>3455.9</v>
      </c>
      <c r="AR754" s="185">
        <f t="shared" si="2315"/>
        <v>2578</v>
      </c>
      <c r="AS754" s="186">
        <f t="shared" si="2315"/>
        <v>4301</v>
      </c>
      <c r="AT754" s="180">
        <f t="shared" si="2315"/>
        <v>1922</v>
      </c>
      <c r="AU754" s="184">
        <f t="shared" si="2315"/>
        <v>1824.1</v>
      </c>
      <c r="AV754" s="182">
        <f t="shared" si="2315"/>
        <v>2578</v>
      </c>
      <c r="AW754" s="183">
        <f t="shared" si="2315"/>
        <v>1858.9</v>
      </c>
      <c r="AX754" s="180">
        <f t="shared" si="2315"/>
        <v>341</v>
      </c>
      <c r="AY754" s="184">
        <f t="shared" si="2315"/>
        <v>1397.7</v>
      </c>
      <c r="AZ754" s="182">
        <f t="shared" si="2316"/>
        <v>1136</v>
      </c>
      <c r="BA754" s="183">
        <f t="shared" si="2316"/>
        <v>3359.5</v>
      </c>
      <c r="BB754" s="180">
        <f t="shared" si="2316"/>
        <v>1563</v>
      </c>
      <c r="BC754" s="184">
        <f t="shared" si="2316"/>
        <v>1869.9</v>
      </c>
      <c r="BD754" s="182">
        <f t="shared" si="2316"/>
        <v>3849</v>
      </c>
      <c r="BE754" s="180">
        <f t="shared" si="2316"/>
        <v>3085.5</v>
      </c>
      <c r="BF754" s="164">
        <f>SUM(AF754,AH754,AJ754,AL754,AN754,AP754,AR754,AT754,AV754,AX754,AZ754,BB754,BD754)</f>
        <v>25640</v>
      </c>
      <c r="BG754" s="165">
        <f>SUM(AG754,AI754,AK754,AM754,AO754,AQ754,AS754,AU754,AW754,AY754,BA754,BC754,BE754)</f>
        <v>28475.000000000004</v>
      </c>
      <c r="BI754" s="131" t="s">
        <v>17</v>
      </c>
      <c r="BJ754" s="123">
        <f t="shared" ref="BJ754:BJ776" si="2344">B754/$AB754</f>
        <v>0.20345408593091829</v>
      </c>
      <c r="BK754" s="124">
        <f t="shared" ref="BK754:BK776" si="2345">C754/$AC754</f>
        <v>0</v>
      </c>
      <c r="BL754" s="125">
        <f t="shared" si="2317"/>
        <v>0.14237573715248525</v>
      </c>
      <c r="BM754" s="126">
        <f t="shared" si="2318"/>
        <v>4.87012987012987E-3</v>
      </c>
      <c r="BN754" s="123">
        <f t="shared" si="2319"/>
        <v>0.25568660488626788</v>
      </c>
      <c r="BO754" s="124">
        <f t="shared" si="2320"/>
        <v>1.2987012987012988E-2</v>
      </c>
      <c r="BP754" s="125">
        <f t="shared" si="2321"/>
        <v>0.21946082561078348</v>
      </c>
      <c r="BQ754" s="126">
        <f t="shared" si="2322"/>
        <v>6.9805194805194801E-2</v>
      </c>
      <c r="BR754" s="123">
        <f t="shared" si="2323"/>
        <v>4.6335299073294017E-3</v>
      </c>
      <c r="BS754" s="124">
        <f t="shared" si="2324"/>
        <v>6.1688311688311688E-2</v>
      </c>
      <c r="BT754" s="125">
        <f t="shared" si="2325"/>
        <v>1.7691659646166806E-2</v>
      </c>
      <c r="BU754" s="123">
        <f t="shared" si="2326"/>
        <v>0.22240259740259741</v>
      </c>
      <c r="BV754" s="127">
        <f t="shared" si="2327"/>
        <v>7.9612468407750631E-2</v>
      </c>
      <c r="BW754" s="128">
        <f t="shared" si="2328"/>
        <v>0.25487012987012986</v>
      </c>
      <c r="BX754" s="123">
        <f t="shared" si="2329"/>
        <v>4.3386689132266218E-2</v>
      </c>
      <c r="BY754" s="124">
        <f t="shared" si="2330"/>
        <v>0.10227272727272728</v>
      </c>
      <c r="BZ754" s="125">
        <f t="shared" si="2331"/>
        <v>2.1482729570345409E-2</v>
      </c>
      <c r="CA754" s="126">
        <f t="shared" si="2332"/>
        <v>0.17857142857142858</v>
      </c>
      <c r="CB754" s="123">
        <f t="shared" si="2333"/>
        <v>1.6849199663016006E-3</v>
      </c>
      <c r="CC754" s="124">
        <f t="shared" si="2334"/>
        <v>7.3051948051948049E-2</v>
      </c>
      <c r="CD754" s="125">
        <f t="shared" si="2335"/>
        <v>9.6882898062342036E-3</v>
      </c>
      <c r="CE754" s="126">
        <f t="shared" si="2336"/>
        <v>1.948051948051948E-2</v>
      </c>
      <c r="CF754" s="123">
        <f t="shared" si="2337"/>
        <v>8.4245998315080029E-4</v>
      </c>
      <c r="CG754" s="124">
        <f t="shared" si="2338"/>
        <v>0</v>
      </c>
      <c r="CH754" s="125">
        <f t="shared" si="2339"/>
        <v>0</v>
      </c>
      <c r="CI754" s="123">
        <f t="shared" si="2340"/>
        <v>0</v>
      </c>
      <c r="CJ754" s="129">
        <f t="shared" ref="CJ754" si="2346">AB754/AB777</f>
        <v>6.0945554619950297E-3</v>
      </c>
      <c r="CK754" s="130">
        <f t="shared" ref="CK754" si="2347">AC754/AC777</f>
        <v>1.5850486681988803E-3</v>
      </c>
    </row>
    <row r="755" spans="1:89" ht="13.8" thickBot="1" x14ac:dyDescent="0.3">
      <c r="A755" s="139" t="s">
        <v>18</v>
      </c>
      <c r="B755" s="187">
        <v>2292</v>
      </c>
      <c r="C755" s="188">
        <v>630</v>
      </c>
      <c r="D755" s="189">
        <v>1324</v>
      </c>
      <c r="E755" s="190">
        <v>345</v>
      </c>
      <c r="F755" s="187">
        <v>2343</v>
      </c>
      <c r="G755" s="191">
        <v>511</v>
      </c>
      <c r="H755" s="189">
        <v>2338</v>
      </c>
      <c r="I755" s="190">
        <v>971</v>
      </c>
      <c r="J755" s="187">
        <v>107</v>
      </c>
      <c r="K755" s="191">
        <v>342</v>
      </c>
      <c r="L755" s="189">
        <v>641</v>
      </c>
      <c r="M755" s="187">
        <v>1374</v>
      </c>
      <c r="N755" s="192">
        <v>1735</v>
      </c>
      <c r="O755" s="193">
        <v>1764</v>
      </c>
      <c r="P755" s="187">
        <v>1011</v>
      </c>
      <c r="Q755" s="191">
        <v>980</v>
      </c>
      <c r="R755" s="189">
        <v>1410</v>
      </c>
      <c r="S755" s="190">
        <v>1094</v>
      </c>
      <c r="T755" s="187">
        <v>179</v>
      </c>
      <c r="U755" s="191">
        <v>609</v>
      </c>
      <c r="V755" s="189">
        <v>784</v>
      </c>
      <c r="W755" s="190">
        <v>1425</v>
      </c>
      <c r="X755" s="187">
        <v>959</v>
      </c>
      <c r="Y755" s="191">
        <v>828</v>
      </c>
      <c r="Z755" s="189">
        <v>2499</v>
      </c>
      <c r="AA755" s="187">
        <v>1634</v>
      </c>
      <c r="AB755" s="162">
        <f t="shared" si="2313"/>
        <v>17622</v>
      </c>
      <c r="AC755" s="165">
        <f t="shared" si="2343"/>
        <v>12507</v>
      </c>
      <c r="AE755" s="254">
        <f>$AE$11</f>
        <v>0</v>
      </c>
      <c r="AF755" s="120">
        <f t="shared" si="2314"/>
        <v>0</v>
      </c>
      <c r="AG755" s="188">
        <f t="shared" si="2314"/>
        <v>0</v>
      </c>
      <c r="AH755" s="189">
        <f t="shared" si="2314"/>
        <v>0</v>
      </c>
      <c r="AI755" s="190">
        <f t="shared" si="2314"/>
        <v>0</v>
      </c>
      <c r="AJ755" s="187">
        <f t="shared" si="2314"/>
        <v>0</v>
      </c>
      <c r="AK755" s="191">
        <f t="shared" si="2314"/>
        <v>0</v>
      </c>
      <c r="AL755" s="189">
        <f t="shared" si="2314"/>
        <v>0</v>
      </c>
      <c r="AM755" s="190">
        <f t="shared" si="2314"/>
        <v>0</v>
      </c>
      <c r="AN755" s="187">
        <f t="shared" si="2314"/>
        <v>0</v>
      </c>
      <c r="AO755" s="191">
        <f t="shared" si="2314"/>
        <v>0</v>
      </c>
      <c r="AP755" s="189">
        <f t="shared" si="2315"/>
        <v>0</v>
      </c>
      <c r="AQ755" s="187">
        <f t="shared" si="2315"/>
        <v>0</v>
      </c>
      <c r="AR755" s="192">
        <f t="shared" si="2315"/>
        <v>0</v>
      </c>
      <c r="AS755" s="193">
        <f t="shared" si="2315"/>
        <v>0</v>
      </c>
      <c r="AT755" s="187">
        <f t="shared" si="2315"/>
        <v>0</v>
      </c>
      <c r="AU755" s="191">
        <f t="shared" si="2315"/>
        <v>0</v>
      </c>
      <c r="AV755" s="189">
        <f t="shared" si="2315"/>
        <v>0</v>
      </c>
      <c r="AW755" s="190">
        <f t="shared" si="2315"/>
        <v>0</v>
      </c>
      <c r="AX755" s="187">
        <f t="shared" si="2315"/>
        <v>0</v>
      </c>
      <c r="AY755" s="191">
        <f t="shared" si="2315"/>
        <v>0</v>
      </c>
      <c r="AZ755" s="189">
        <f t="shared" si="2316"/>
        <v>0</v>
      </c>
      <c r="BA755" s="190">
        <f t="shared" si="2316"/>
        <v>0</v>
      </c>
      <c r="BB755" s="187">
        <f t="shared" si="2316"/>
        <v>0</v>
      </c>
      <c r="BC755" s="191">
        <f t="shared" si="2316"/>
        <v>0</v>
      </c>
      <c r="BD755" s="189">
        <f t="shared" si="2316"/>
        <v>0</v>
      </c>
      <c r="BE755" s="187">
        <f t="shared" si="2316"/>
        <v>0</v>
      </c>
      <c r="BF755" s="164">
        <f>SUM(AF755,AH755,AJ755,AL755,AN755,AP755,AR755,AT755,AV755,AX755,AZ755,BB755,BD755)</f>
        <v>0</v>
      </c>
      <c r="BG755" s="165">
        <f>SUM(AG755,AI755,AK755,AM755,AO755,AQ755,AS755,AU755,AW755,AY755,BA755,BC755,BE755)</f>
        <v>0</v>
      </c>
      <c r="BI755" s="139" t="s">
        <v>18</v>
      </c>
      <c r="BJ755" s="123">
        <f t="shared" si="2344"/>
        <v>0.13006469186244468</v>
      </c>
      <c r="BK755" s="124">
        <f t="shared" si="2345"/>
        <v>5.0371791796593908E-2</v>
      </c>
      <c r="BL755" s="125">
        <f t="shared" si="2317"/>
        <v>7.5133356032232437E-2</v>
      </c>
      <c r="BM755" s="126">
        <f t="shared" si="2318"/>
        <v>2.7584552650515713E-2</v>
      </c>
      <c r="BN755" s="123">
        <f t="shared" si="2319"/>
        <v>0.13295880149812733</v>
      </c>
      <c r="BO755" s="124">
        <f t="shared" si="2320"/>
        <v>4.0857120012792833E-2</v>
      </c>
      <c r="BP755" s="125">
        <f t="shared" si="2321"/>
        <v>0.13267506525933492</v>
      </c>
      <c r="BQ755" s="126">
        <f t="shared" si="2322"/>
        <v>7.7636523546813788E-2</v>
      </c>
      <c r="BR755" s="123">
        <f t="shared" si="2323"/>
        <v>6.0719555101577576E-3</v>
      </c>
      <c r="BS755" s="124">
        <f t="shared" si="2324"/>
        <v>2.7344686975293835E-2</v>
      </c>
      <c r="BT755" s="125">
        <f t="shared" si="2325"/>
        <v>3.6374985813188057E-2</v>
      </c>
      <c r="BU755" s="123">
        <f t="shared" si="2326"/>
        <v>0.1098584792516191</v>
      </c>
      <c r="BV755" s="127">
        <f t="shared" si="2327"/>
        <v>9.8456474860969243E-2</v>
      </c>
      <c r="BW755" s="128">
        <f t="shared" si="2328"/>
        <v>0.14104101703046293</v>
      </c>
      <c r="BX755" s="123">
        <f t="shared" si="2329"/>
        <v>5.7371467483827036E-2</v>
      </c>
      <c r="BY755" s="124">
        <f t="shared" si="2330"/>
        <v>7.8356120572479412E-2</v>
      </c>
      <c r="BZ755" s="125">
        <f t="shared" si="2331"/>
        <v>8.0013619339462036E-2</v>
      </c>
      <c r="CA755" s="126">
        <f t="shared" si="2332"/>
        <v>8.7471016230910692E-2</v>
      </c>
      <c r="CB755" s="123">
        <f t="shared" si="2333"/>
        <v>1.0157757348768585E-2</v>
      </c>
      <c r="CC755" s="124">
        <f t="shared" si="2334"/>
        <v>4.8692732070040774E-2</v>
      </c>
      <c r="CD755" s="125">
        <f t="shared" si="2335"/>
        <v>4.4489842242651234E-2</v>
      </c>
      <c r="CE755" s="126">
        <f t="shared" si="2336"/>
        <v>0.11393619573039099</v>
      </c>
      <c r="CF755" s="123">
        <f t="shared" si="2337"/>
        <v>5.4420610600385881E-2</v>
      </c>
      <c r="CG755" s="124">
        <f t="shared" si="2338"/>
        <v>6.6202926361237702E-2</v>
      </c>
      <c r="CH755" s="125">
        <f t="shared" si="2339"/>
        <v>0.1418113721484508</v>
      </c>
      <c r="CI755" s="123">
        <f t="shared" si="2340"/>
        <v>0.13064683777084832</v>
      </c>
      <c r="CJ755" s="129">
        <f t="shared" ref="CJ755" si="2348">AB755/AB777</f>
        <v>4.5239366618060835E-2</v>
      </c>
      <c r="CK755" s="130">
        <f t="shared" ref="CK755" si="2349">AC755/AC777</f>
        <v>3.2182148852537978E-2</v>
      </c>
    </row>
    <row r="756" spans="1:89" ht="14.4" thickTop="1" thickBot="1" x14ac:dyDescent="0.3">
      <c r="A756" s="131" t="s">
        <v>19</v>
      </c>
      <c r="B756" s="180">
        <v>4238</v>
      </c>
      <c r="C756" s="181">
        <v>1931.4</v>
      </c>
      <c r="D756" s="182">
        <v>1944</v>
      </c>
      <c r="E756" s="183">
        <v>890.3</v>
      </c>
      <c r="F756" s="180">
        <v>3489</v>
      </c>
      <c r="G756" s="184">
        <v>1370.4</v>
      </c>
      <c r="H756" s="182">
        <v>4083</v>
      </c>
      <c r="I756" s="183">
        <v>2336.6</v>
      </c>
      <c r="J756" s="180">
        <v>199</v>
      </c>
      <c r="K756" s="184">
        <v>877.2</v>
      </c>
      <c r="L756" s="182">
        <v>1181</v>
      </c>
      <c r="M756" s="180">
        <v>2931.7</v>
      </c>
      <c r="N756" s="185">
        <v>3072</v>
      </c>
      <c r="O756" s="186">
        <v>3911.9</v>
      </c>
      <c r="P756" s="180">
        <v>1939</v>
      </c>
      <c r="Q756" s="184">
        <v>2033.6</v>
      </c>
      <c r="R756" s="182">
        <v>2568</v>
      </c>
      <c r="S756" s="183">
        <v>2033.5</v>
      </c>
      <c r="T756" s="180">
        <v>420</v>
      </c>
      <c r="U756" s="184">
        <v>1332.3</v>
      </c>
      <c r="V756" s="182">
        <v>1653</v>
      </c>
      <c r="W756" s="183">
        <v>3207.8</v>
      </c>
      <c r="X756" s="180">
        <v>1941</v>
      </c>
      <c r="Y756" s="184">
        <v>1596.4</v>
      </c>
      <c r="Z756" s="182">
        <v>3856</v>
      </c>
      <c r="AA756" s="180">
        <v>3025.8</v>
      </c>
      <c r="AB756" s="162">
        <f t="shared" si="2313"/>
        <v>30583</v>
      </c>
      <c r="AC756" s="165">
        <f t="shared" si="2343"/>
        <v>27478.899999999998</v>
      </c>
      <c r="AE756" s="251" t="s">
        <v>13</v>
      </c>
      <c r="AF756" s="14">
        <f t="shared" ref="AF756:BG756" si="2350">SUM(AF753:AF755)</f>
        <v>7712</v>
      </c>
      <c r="AG756" s="1">
        <f t="shared" si="2350"/>
        <v>3512.4</v>
      </c>
      <c r="AH756" s="14">
        <f t="shared" si="2350"/>
        <v>3255</v>
      </c>
      <c r="AI756" s="1">
        <f t="shared" si="2350"/>
        <v>2148</v>
      </c>
      <c r="AJ756" s="14">
        <f t="shared" si="2350"/>
        <v>5335</v>
      </c>
      <c r="AK756" s="1">
        <f t="shared" si="2350"/>
        <v>2681.2</v>
      </c>
      <c r="AL756" s="14">
        <f t="shared" si="2350"/>
        <v>7647</v>
      </c>
      <c r="AM756" s="1">
        <f t="shared" si="2350"/>
        <v>5438.2</v>
      </c>
      <c r="AN756" s="14">
        <f t="shared" si="2350"/>
        <v>624</v>
      </c>
      <c r="AO756" s="1">
        <f t="shared" si="2350"/>
        <v>2086.9</v>
      </c>
      <c r="AP756" s="14">
        <f t="shared" si="2350"/>
        <v>2175</v>
      </c>
      <c r="AQ756" s="1">
        <f t="shared" si="2350"/>
        <v>7560.2999999999993</v>
      </c>
      <c r="AR756" s="14">
        <f t="shared" si="2350"/>
        <v>5790</v>
      </c>
      <c r="AS756" s="1">
        <f t="shared" si="2350"/>
        <v>9061.6</v>
      </c>
      <c r="AT756" s="14">
        <f t="shared" si="2350"/>
        <v>4354</v>
      </c>
      <c r="AU756" s="1">
        <f t="shared" si="2350"/>
        <v>4096</v>
      </c>
      <c r="AV756" s="14">
        <f t="shared" si="2350"/>
        <v>5765</v>
      </c>
      <c r="AW756" s="1">
        <f t="shared" si="2350"/>
        <v>4041.7000000000003</v>
      </c>
      <c r="AX756" s="14">
        <f t="shared" si="2350"/>
        <v>815</v>
      </c>
      <c r="AY756" s="1">
        <f t="shared" si="2350"/>
        <v>3293.4</v>
      </c>
      <c r="AZ756" s="14">
        <f t="shared" si="2350"/>
        <v>2652</v>
      </c>
      <c r="BA756" s="1">
        <f t="shared" si="2350"/>
        <v>7272.9</v>
      </c>
      <c r="BB756" s="14">
        <f t="shared" si="2350"/>
        <v>3471</v>
      </c>
      <c r="BC756" s="1">
        <f t="shared" si="2350"/>
        <v>3915.7</v>
      </c>
      <c r="BD756" s="14">
        <f t="shared" si="2350"/>
        <v>8528</v>
      </c>
      <c r="BE756" s="1">
        <f t="shared" si="2350"/>
        <v>6318.6</v>
      </c>
      <c r="BF756" s="166">
        <f t="shared" si="2350"/>
        <v>58123</v>
      </c>
      <c r="BG756" s="167">
        <f t="shared" si="2350"/>
        <v>61426.900000000009</v>
      </c>
      <c r="BI756" s="131" t="s">
        <v>19</v>
      </c>
      <c r="BJ756" s="123">
        <f t="shared" si="2344"/>
        <v>0.13857371742471308</v>
      </c>
      <c r="BK756" s="124">
        <f t="shared" si="2345"/>
        <v>7.0286656307202988E-2</v>
      </c>
      <c r="BL756" s="125">
        <f t="shared" si="2317"/>
        <v>6.3564725501095376E-2</v>
      </c>
      <c r="BM756" s="126">
        <f t="shared" si="2318"/>
        <v>3.2399404634101077E-2</v>
      </c>
      <c r="BN756" s="123">
        <f t="shared" si="2319"/>
        <v>0.11408298728051532</v>
      </c>
      <c r="BO756" s="124">
        <f t="shared" si="2320"/>
        <v>4.987099192471315E-2</v>
      </c>
      <c r="BP756" s="125">
        <f t="shared" si="2321"/>
        <v>0.1335055422947389</v>
      </c>
      <c r="BQ756" s="126">
        <f t="shared" si="2322"/>
        <v>8.5032515857621671E-2</v>
      </c>
      <c r="BR756" s="123">
        <f t="shared" si="2323"/>
        <v>6.5068829088055459E-3</v>
      </c>
      <c r="BS756" s="124">
        <f t="shared" si="2324"/>
        <v>3.1922675216256843E-2</v>
      </c>
      <c r="BT756" s="125">
        <f t="shared" si="2325"/>
        <v>3.8616224699996732E-2</v>
      </c>
      <c r="BU756" s="123">
        <f t="shared" si="2326"/>
        <v>0.10668913238885108</v>
      </c>
      <c r="BV756" s="127">
        <f t="shared" si="2327"/>
        <v>0.10044796128568159</v>
      </c>
      <c r="BW756" s="128">
        <f t="shared" si="2328"/>
        <v>0.14236013814235651</v>
      </c>
      <c r="BX756" s="123">
        <f t="shared" si="2329"/>
        <v>6.3401235980773629E-2</v>
      </c>
      <c r="BY756" s="124">
        <f t="shared" si="2330"/>
        <v>7.4005873597560307E-2</v>
      </c>
      <c r="BZ756" s="125">
        <f t="shared" si="2331"/>
        <v>8.3968217637249445E-2</v>
      </c>
      <c r="CA756" s="126">
        <f t="shared" si="2332"/>
        <v>7.4002234441698914E-2</v>
      </c>
      <c r="CB756" s="123">
        <f t="shared" si="2333"/>
        <v>1.3733119707026779E-2</v>
      </c>
      <c r="CC756" s="124">
        <f t="shared" si="2334"/>
        <v>4.848447354151731E-2</v>
      </c>
      <c r="CD756" s="125">
        <f t="shared" si="2335"/>
        <v>5.4049635418369685E-2</v>
      </c>
      <c r="CE756" s="126">
        <f t="shared" si="2336"/>
        <v>0.11673684172219413</v>
      </c>
      <c r="CF756" s="123">
        <f t="shared" si="2337"/>
        <v>6.3466631788902328E-2</v>
      </c>
      <c r="CG756" s="124">
        <f t="shared" si="2338"/>
        <v>5.8095484171491588E-2</v>
      </c>
      <c r="CH756" s="125">
        <f t="shared" si="2339"/>
        <v>0.12608311807213157</v>
      </c>
      <c r="CI756" s="123">
        <f t="shared" si="2340"/>
        <v>0.1101135780544345</v>
      </c>
      <c r="CJ756" s="129">
        <f t="shared" ref="CJ756" si="2351">AB756/AB777</f>
        <v>7.8512969542625946E-2</v>
      </c>
      <c r="CK756" s="130">
        <f t="shared" ref="CK756" si="2352">AC756/AC777</f>
        <v>7.0706808195730858E-2</v>
      </c>
    </row>
    <row r="757" spans="1:89" ht="13.8" thickTop="1" x14ac:dyDescent="0.25">
      <c r="A757" s="139" t="s">
        <v>20</v>
      </c>
      <c r="B757" s="266">
        <v>4475</v>
      </c>
      <c r="C757" s="267">
        <v>1914.7</v>
      </c>
      <c r="D757" s="268">
        <v>1871</v>
      </c>
      <c r="E757" s="269">
        <v>1225.5</v>
      </c>
      <c r="F757" s="266">
        <v>3120</v>
      </c>
      <c r="G757" s="270">
        <v>1472.6</v>
      </c>
      <c r="H757" s="268">
        <v>4088</v>
      </c>
      <c r="I757" s="269">
        <v>2772</v>
      </c>
      <c r="J757" s="266">
        <v>323</v>
      </c>
      <c r="K757" s="270">
        <v>1159.4000000000001</v>
      </c>
      <c r="L757" s="268">
        <v>1198</v>
      </c>
      <c r="M757" s="266">
        <v>4104.3999999999996</v>
      </c>
      <c r="N757" s="271">
        <v>3212</v>
      </c>
      <c r="O757" s="272">
        <v>4760.6000000000004</v>
      </c>
      <c r="P757" s="266">
        <v>2432</v>
      </c>
      <c r="Q757" s="270">
        <v>2271.9</v>
      </c>
      <c r="R757" s="268">
        <v>3187</v>
      </c>
      <c r="S757" s="269">
        <v>2182.8000000000002</v>
      </c>
      <c r="T757" s="266">
        <v>474</v>
      </c>
      <c r="U757" s="270">
        <v>1895.7</v>
      </c>
      <c r="V757" s="268">
        <v>1516</v>
      </c>
      <c r="W757" s="269">
        <v>3913.4</v>
      </c>
      <c r="X757" s="266">
        <v>1908</v>
      </c>
      <c r="Y757" s="270">
        <v>2045.8</v>
      </c>
      <c r="Z757" s="268">
        <v>4679</v>
      </c>
      <c r="AA757" s="266">
        <v>3233.1</v>
      </c>
      <c r="AB757" s="162">
        <f t="shared" si="2313"/>
        <v>32483</v>
      </c>
      <c r="AC757" s="165">
        <f t="shared" si="2343"/>
        <v>32951.9</v>
      </c>
      <c r="BI757" s="139" t="s">
        <v>20</v>
      </c>
      <c r="BJ757" s="123">
        <f t="shared" si="2344"/>
        <v>0.13776436905458239</v>
      </c>
      <c r="BK757" s="124">
        <f t="shared" si="2345"/>
        <v>5.8105905880996241E-2</v>
      </c>
      <c r="BL757" s="125">
        <f t="shared" si="2317"/>
        <v>5.7599359665055569E-2</v>
      </c>
      <c r="BM757" s="126">
        <f t="shared" si="2318"/>
        <v>3.7190571712101578E-2</v>
      </c>
      <c r="BN757" s="123">
        <f t="shared" si="2319"/>
        <v>9.6050241664870861E-2</v>
      </c>
      <c r="BO757" s="124">
        <f t="shared" si="2320"/>
        <v>4.4689380581999817E-2</v>
      </c>
      <c r="BP757" s="125">
        <f t="shared" si="2321"/>
        <v>0.12585044484807437</v>
      </c>
      <c r="BQ757" s="126">
        <f t="shared" si="2322"/>
        <v>8.4122615084410907E-2</v>
      </c>
      <c r="BR757" s="123">
        <f t="shared" si="2323"/>
        <v>9.9436628390234885E-3</v>
      </c>
      <c r="BS757" s="124">
        <f t="shared" si="2324"/>
        <v>3.5184617578955996E-2</v>
      </c>
      <c r="BT757" s="125">
        <f t="shared" si="2325"/>
        <v>3.6880829972601052E-2</v>
      </c>
      <c r="BU757" s="123">
        <f t="shared" si="2326"/>
        <v>0.12455730929020783</v>
      </c>
      <c r="BV757" s="127">
        <f t="shared" si="2327"/>
        <v>9.8882492380629863E-2</v>
      </c>
      <c r="BW757" s="128">
        <f t="shared" si="2328"/>
        <v>0.14447118375571666</v>
      </c>
      <c r="BX757" s="123">
        <f t="shared" si="2329"/>
        <v>7.4869931964412148E-2</v>
      </c>
      <c r="BY757" s="124">
        <f t="shared" si="2330"/>
        <v>6.8945948488554523E-2</v>
      </c>
      <c r="BZ757" s="125">
        <f t="shared" si="2331"/>
        <v>9.8112859033956223E-2</v>
      </c>
      <c r="CA757" s="126">
        <f t="shared" si="2332"/>
        <v>6.6242007289412749E-2</v>
      </c>
      <c r="CB757" s="123">
        <f t="shared" si="2333"/>
        <v>1.4592248252932302E-2</v>
      </c>
      <c r="CC757" s="124">
        <f t="shared" si="2334"/>
        <v>5.7529307869955908E-2</v>
      </c>
      <c r="CD757" s="125">
        <f t="shared" si="2335"/>
        <v>4.6670566142289815E-2</v>
      </c>
      <c r="CE757" s="126">
        <f t="shared" si="2336"/>
        <v>0.11876098191606553</v>
      </c>
      <c r="CF757" s="123">
        <f t="shared" si="2337"/>
        <v>5.8738417018132559E-2</v>
      </c>
      <c r="CG757" s="124">
        <f t="shared" si="2338"/>
        <v>6.2084432157174546E-2</v>
      </c>
      <c r="CH757" s="125">
        <f t="shared" si="2339"/>
        <v>0.14404457716343932</v>
      </c>
      <c r="CI757" s="123">
        <f t="shared" si="2340"/>
        <v>9.8115738394447663E-2</v>
      </c>
      <c r="CJ757" s="129">
        <f t="shared" ref="CJ757" si="2353">AB757/AB777</f>
        <v>8.3390667679858699E-2</v>
      </c>
      <c r="CK757" s="130">
        <f t="shared" ref="CK757" si="2354">AC757/AC777</f>
        <v>8.478955391172513E-2</v>
      </c>
    </row>
    <row r="758" spans="1:89" ht="13.8" thickBot="1" x14ac:dyDescent="0.3">
      <c r="A758" s="131" t="s">
        <v>21</v>
      </c>
      <c r="B758" s="273">
        <v>3237</v>
      </c>
      <c r="C758" s="274">
        <v>1597.7</v>
      </c>
      <c r="D758" s="275">
        <v>1384</v>
      </c>
      <c r="E758" s="276">
        <v>922.5</v>
      </c>
      <c r="F758" s="273">
        <v>2215</v>
      </c>
      <c r="G758" s="277">
        <v>1208.5999999999999</v>
      </c>
      <c r="H758" s="275">
        <v>3559</v>
      </c>
      <c r="I758" s="276">
        <v>2666.2</v>
      </c>
      <c r="J758" s="273">
        <v>301</v>
      </c>
      <c r="K758" s="277">
        <v>927.5</v>
      </c>
      <c r="L758" s="275">
        <v>977</v>
      </c>
      <c r="M758" s="273">
        <v>3455.9</v>
      </c>
      <c r="N758" s="278">
        <v>2578</v>
      </c>
      <c r="O758" s="279">
        <v>4301</v>
      </c>
      <c r="P758" s="273">
        <v>1922</v>
      </c>
      <c r="Q758" s="277">
        <v>1824.1</v>
      </c>
      <c r="R758" s="275">
        <v>2578</v>
      </c>
      <c r="S758" s="276">
        <v>1858.9</v>
      </c>
      <c r="T758" s="273">
        <v>341</v>
      </c>
      <c r="U758" s="277">
        <v>1397.7</v>
      </c>
      <c r="V758" s="275">
        <v>1136</v>
      </c>
      <c r="W758" s="276">
        <v>3359.5</v>
      </c>
      <c r="X758" s="273">
        <v>1563</v>
      </c>
      <c r="Y758" s="277">
        <v>1869.9</v>
      </c>
      <c r="Z758" s="275">
        <v>3849</v>
      </c>
      <c r="AA758" s="273">
        <v>3085.5</v>
      </c>
      <c r="AB758" s="162">
        <f t="shared" si="2313"/>
        <v>25640</v>
      </c>
      <c r="AC758" s="165">
        <f t="shared" si="2343"/>
        <v>28475.000000000004</v>
      </c>
      <c r="AE758" t="s">
        <v>85</v>
      </c>
      <c r="BI758" s="131" t="s">
        <v>21</v>
      </c>
      <c r="BJ758" s="123">
        <f t="shared" si="2344"/>
        <v>0.12624804992199687</v>
      </c>
      <c r="BK758" s="124">
        <f t="shared" si="2345"/>
        <v>5.6108867427568036E-2</v>
      </c>
      <c r="BL758" s="125">
        <f t="shared" si="2317"/>
        <v>5.3978159126365055E-2</v>
      </c>
      <c r="BM758" s="126">
        <f t="shared" si="2318"/>
        <v>3.239683933274802E-2</v>
      </c>
      <c r="BN758" s="123">
        <f t="shared" si="2319"/>
        <v>8.6388455538221526E-2</v>
      </c>
      <c r="BO758" s="124">
        <f t="shared" si="2320"/>
        <v>4.244424934152765E-2</v>
      </c>
      <c r="BP758" s="125">
        <f t="shared" si="2321"/>
        <v>0.13880655226209049</v>
      </c>
      <c r="BQ758" s="126">
        <f t="shared" si="2322"/>
        <v>9.3633011413520609E-2</v>
      </c>
      <c r="BR758" s="123">
        <f t="shared" si="2323"/>
        <v>1.1739469578783151E-2</v>
      </c>
      <c r="BS758" s="124">
        <f t="shared" si="2324"/>
        <v>3.2572431957857764E-2</v>
      </c>
      <c r="BT758" s="125">
        <f t="shared" si="2325"/>
        <v>3.8104524180967242E-2</v>
      </c>
      <c r="BU758" s="123">
        <f t="shared" si="2326"/>
        <v>0.12136611062335381</v>
      </c>
      <c r="BV758" s="127">
        <f t="shared" si="2327"/>
        <v>0.10054602184087363</v>
      </c>
      <c r="BW758" s="128">
        <f t="shared" si="2328"/>
        <v>0.15104477611940298</v>
      </c>
      <c r="BX758" s="123">
        <f t="shared" si="2329"/>
        <v>7.4960998439937601E-2</v>
      </c>
      <c r="BY758" s="124">
        <f t="shared" si="2330"/>
        <v>6.4059701492537299E-2</v>
      </c>
      <c r="BZ758" s="125">
        <f t="shared" si="2331"/>
        <v>0.10054602184087363</v>
      </c>
      <c r="CA758" s="126">
        <f t="shared" si="2332"/>
        <v>6.5281826163301138E-2</v>
      </c>
      <c r="CB758" s="123">
        <f t="shared" si="2333"/>
        <v>1.329953198127925E-2</v>
      </c>
      <c r="CC758" s="124">
        <f t="shared" si="2334"/>
        <v>4.9085162423178223E-2</v>
      </c>
      <c r="CD758" s="125">
        <f t="shared" si="2335"/>
        <v>4.4305772230889238E-2</v>
      </c>
      <c r="CE758" s="126">
        <f t="shared" si="2336"/>
        <v>0.11798068481123791</v>
      </c>
      <c r="CF758" s="123">
        <f t="shared" si="2337"/>
        <v>6.0959438377535098E-2</v>
      </c>
      <c r="CG758" s="124">
        <f t="shared" si="2338"/>
        <v>6.5668129938542583E-2</v>
      </c>
      <c r="CH758" s="125">
        <f t="shared" si="2339"/>
        <v>0.15011700468018721</v>
      </c>
      <c r="CI758" s="123">
        <f t="shared" si="2340"/>
        <v>0.10835820895522387</v>
      </c>
      <c r="CJ758" s="129">
        <f t="shared" ref="CJ758" si="2355">AB758/AB777</f>
        <v>6.5823252757183051E-2</v>
      </c>
      <c r="CK758" s="130">
        <f t="shared" ref="CK758" si="2356">AC758/AC777</f>
        <v>7.3269903939875189E-2</v>
      </c>
    </row>
    <row r="759" spans="1:89" ht="14.4" thickTop="1" thickBot="1" x14ac:dyDescent="0.3">
      <c r="A759" s="139" t="s">
        <v>22</v>
      </c>
      <c r="B759" s="187">
        <v>2492</v>
      </c>
      <c r="C759" s="188">
        <v>1520.2</v>
      </c>
      <c r="D759" s="189">
        <v>1156</v>
      </c>
      <c r="E759" s="190">
        <v>757.1</v>
      </c>
      <c r="F759" s="187">
        <v>1837</v>
      </c>
      <c r="G759" s="191">
        <v>849.1</v>
      </c>
      <c r="H759" s="189">
        <v>2818</v>
      </c>
      <c r="I759" s="190">
        <v>2104.3000000000002</v>
      </c>
      <c r="J759" s="187">
        <v>270</v>
      </c>
      <c r="K759" s="191">
        <v>743.1</v>
      </c>
      <c r="L759" s="189">
        <v>709</v>
      </c>
      <c r="M759" s="187">
        <v>2261.3000000000002</v>
      </c>
      <c r="N759" s="192">
        <v>2044</v>
      </c>
      <c r="O759" s="193">
        <v>3101.5</v>
      </c>
      <c r="P759" s="187">
        <v>1252</v>
      </c>
      <c r="Q759" s="191">
        <v>1182.2</v>
      </c>
      <c r="R759" s="189">
        <v>1941</v>
      </c>
      <c r="S759" s="190">
        <v>1350.2</v>
      </c>
      <c r="T759" s="187">
        <v>295</v>
      </c>
      <c r="U759" s="191">
        <v>676.1</v>
      </c>
      <c r="V759" s="189">
        <v>853</v>
      </c>
      <c r="W759" s="190">
        <v>2716.4</v>
      </c>
      <c r="X759" s="187">
        <v>1125</v>
      </c>
      <c r="Y759" s="191">
        <v>928.1</v>
      </c>
      <c r="Z759" s="189">
        <v>2995</v>
      </c>
      <c r="AA759" s="187">
        <v>2661.4</v>
      </c>
      <c r="AB759" s="162">
        <f t="shared" si="2313"/>
        <v>19787</v>
      </c>
      <c r="AC759" s="165">
        <f t="shared" si="2343"/>
        <v>20851.000000000004</v>
      </c>
      <c r="AE759" s="296" t="s">
        <v>0</v>
      </c>
      <c r="AF759" s="298" t="s">
        <v>1</v>
      </c>
      <c r="AG759" s="299"/>
      <c r="AH759" s="298" t="s">
        <v>2</v>
      </c>
      <c r="AI759" s="299"/>
      <c r="AJ759" s="298" t="s">
        <v>3</v>
      </c>
      <c r="AK759" s="299"/>
      <c r="AL759" s="298" t="s">
        <v>4</v>
      </c>
      <c r="AM759" s="299"/>
      <c r="AN759" s="298" t="s">
        <v>5</v>
      </c>
      <c r="AO759" s="299"/>
      <c r="AP759" s="298" t="s">
        <v>6</v>
      </c>
      <c r="AQ759" s="299"/>
      <c r="AR759" s="298" t="s">
        <v>7</v>
      </c>
      <c r="AS759" s="299"/>
      <c r="AT759" s="298" t="s">
        <v>8</v>
      </c>
      <c r="AU759" s="299"/>
      <c r="AV759" s="298" t="s">
        <v>9</v>
      </c>
      <c r="AW759" s="299"/>
      <c r="AX759" s="298" t="s">
        <v>10</v>
      </c>
      <c r="AY759" s="299"/>
      <c r="AZ759" s="298" t="s">
        <v>11</v>
      </c>
      <c r="BA759" s="299"/>
      <c r="BB759" s="298" t="s">
        <v>12</v>
      </c>
      <c r="BC759" s="299"/>
      <c r="BD759" s="300" t="s">
        <v>40</v>
      </c>
      <c r="BE759" s="301"/>
      <c r="BF759" s="302" t="s">
        <v>41</v>
      </c>
      <c r="BG759" s="303"/>
      <c r="BI759" s="139" t="s">
        <v>22</v>
      </c>
      <c r="BJ759" s="123">
        <f t="shared" si="2344"/>
        <v>0.12594127457421539</v>
      </c>
      <c r="BK759" s="124">
        <f t="shared" si="2345"/>
        <v>7.2907774207472048E-2</v>
      </c>
      <c r="BL759" s="125">
        <f t="shared" si="2317"/>
        <v>5.8422196391570223E-2</v>
      </c>
      <c r="BM759" s="126">
        <f t="shared" si="2318"/>
        <v>3.6310009112272786E-2</v>
      </c>
      <c r="BN759" s="123">
        <f t="shared" si="2319"/>
        <v>9.2838732501137111E-2</v>
      </c>
      <c r="BO759" s="124">
        <f t="shared" si="2320"/>
        <v>4.0722267517145458E-2</v>
      </c>
      <c r="BP759" s="125">
        <f t="shared" si="2321"/>
        <v>0.14241673826249557</v>
      </c>
      <c r="BQ759" s="126">
        <f t="shared" si="2322"/>
        <v>0.10092081914536472</v>
      </c>
      <c r="BR759" s="123">
        <f t="shared" si="2323"/>
        <v>1.3645322686612423E-2</v>
      </c>
      <c r="BS759" s="124">
        <f t="shared" si="2324"/>
        <v>3.5638578485444335E-2</v>
      </c>
      <c r="BT759" s="125">
        <f t="shared" si="2325"/>
        <v>3.5831606610400767E-2</v>
      </c>
      <c r="BU759" s="123">
        <f t="shared" si="2326"/>
        <v>0.10845043403194091</v>
      </c>
      <c r="BV759" s="127">
        <f t="shared" si="2327"/>
        <v>0.1033001465608733</v>
      </c>
      <c r="BW759" s="128">
        <f t="shared" si="2328"/>
        <v>0.14874586350774541</v>
      </c>
      <c r="BX759" s="123">
        <f t="shared" si="2329"/>
        <v>6.3273866680143523E-2</v>
      </c>
      <c r="BY759" s="124">
        <f t="shared" si="2330"/>
        <v>5.6697520502613778E-2</v>
      </c>
      <c r="BZ759" s="125">
        <f t="shared" si="2331"/>
        <v>9.8094708647091522E-2</v>
      </c>
      <c r="CA759" s="126">
        <f t="shared" si="2332"/>
        <v>6.4754688024555168E-2</v>
      </c>
      <c r="CB759" s="123">
        <f t="shared" si="2333"/>
        <v>1.4908778490928387E-2</v>
      </c>
      <c r="CC759" s="124">
        <f t="shared" si="2334"/>
        <v>3.2425303342765333E-2</v>
      </c>
      <c r="CD759" s="125">
        <f t="shared" si="2335"/>
        <v>4.3109112043260726E-2</v>
      </c>
      <c r="CE759" s="126">
        <f t="shared" si="2336"/>
        <v>0.13027672533691428</v>
      </c>
      <c r="CF759" s="123">
        <f t="shared" si="2337"/>
        <v>5.6855511194218424E-2</v>
      </c>
      <c r="CG759" s="124">
        <f t="shared" si="2338"/>
        <v>4.4511054625677421E-2</v>
      </c>
      <c r="CH759" s="125">
        <f t="shared" si="2339"/>
        <v>0.1513620053570526</v>
      </c>
      <c r="CI759" s="123">
        <f t="shared" si="2340"/>
        <v>0.12763896216008822</v>
      </c>
      <c r="CJ759" s="129">
        <f t="shared" ref="CJ759" si="2357">AB759/AB777</f>
        <v>5.0797375284960262E-2</v>
      </c>
      <c r="CK759" s="130">
        <f t="shared" ref="CK759" si="2358">AC759/AC777</f>
        <v>5.3652353539959181E-2</v>
      </c>
    </row>
    <row r="760" spans="1:89" ht="15" thickTop="1" thickBot="1" x14ac:dyDescent="0.35">
      <c r="A760" s="131" t="s">
        <v>23</v>
      </c>
      <c r="B760" s="180">
        <v>1962</v>
      </c>
      <c r="C760" s="181">
        <v>1306.3</v>
      </c>
      <c r="D760" s="182">
        <v>976</v>
      </c>
      <c r="E760" s="183">
        <v>656.2</v>
      </c>
      <c r="F760" s="180">
        <v>1488</v>
      </c>
      <c r="G760" s="184">
        <v>773.2</v>
      </c>
      <c r="H760" s="182">
        <v>2367</v>
      </c>
      <c r="I760" s="183">
        <v>2017.5</v>
      </c>
      <c r="J760" s="180">
        <v>236</v>
      </c>
      <c r="K760" s="184">
        <v>554.20000000000005</v>
      </c>
      <c r="L760" s="182">
        <v>649</v>
      </c>
      <c r="M760" s="180">
        <v>1616.5</v>
      </c>
      <c r="N760" s="185">
        <v>1604</v>
      </c>
      <c r="O760" s="186">
        <v>2281.6999999999998</v>
      </c>
      <c r="P760" s="180">
        <v>1192</v>
      </c>
      <c r="Q760" s="184">
        <v>939.4</v>
      </c>
      <c r="R760" s="182">
        <v>1591</v>
      </c>
      <c r="S760" s="183">
        <v>1181.4000000000001</v>
      </c>
      <c r="T760" s="180">
        <v>297</v>
      </c>
      <c r="U760" s="184">
        <v>416.1</v>
      </c>
      <c r="V760" s="182">
        <v>812</v>
      </c>
      <c r="W760" s="183">
        <v>2211.6</v>
      </c>
      <c r="X760" s="180">
        <v>1051</v>
      </c>
      <c r="Y760" s="184">
        <v>728.2</v>
      </c>
      <c r="Z760" s="182">
        <v>2529</v>
      </c>
      <c r="AA760" s="180">
        <v>2593.6999999999998</v>
      </c>
      <c r="AB760" s="162">
        <f t="shared" si="2313"/>
        <v>16754</v>
      </c>
      <c r="AC760" s="165">
        <f t="shared" si="2343"/>
        <v>17276</v>
      </c>
      <c r="AE760" s="297"/>
      <c r="AF760" s="111" t="s">
        <v>14</v>
      </c>
      <c r="AG760" s="112" t="s">
        <v>15</v>
      </c>
      <c r="AH760" s="113" t="s">
        <v>14</v>
      </c>
      <c r="AI760" s="114" t="s">
        <v>15</v>
      </c>
      <c r="AJ760" s="111" t="s">
        <v>14</v>
      </c>
      <c r="AK760" s="112" t="s">
        <v>15</v>
      </c>
      <c r="AL760" s="113" t="s">
        <v>14</v>
      </c>
      <c r="AM760" s="114" t="s">
        <v>15</v>
      </c>
      <c r="AN760" s="111" t="s">
        <v>14</v>
      </c>
      <c r="AO760" s="112" t="s">
        <v>15</v>
      </c>
      <c r="AP760" s="113" t="s">
        <v>14</v>
      </c>
      <c r="AQ760" s="111" t="s">
        <v>15</v>
      </c>
      <c r="AR760" s="115" t="s">
        <v>14</v>
      </c>
      <c r="AS760" s="116" t="s">
        <v>15</v>
      </c>
      <c r="AT760" s="111" t="s">
        <v>14</v>
      </c>
      <c r="AU760" s="112" t="s">
        <v>15</v>
      </c>
      <c r="AV760" s="113" t="s">
        <v>14</v>
      </c>
      <c r="AW760" s="114" t="s">
        <v>15</v>
      </c>
      <c r="AX760" s="111" t="s">
        <v>14</v>
      </c>
      <c r="AY760" s="112" t="s">
        <v>15</v>
      </c>
      <c r="AZ760" s="113" t="s">
        <v>14</v>
      </c>
      <c r="BA760" s="114" t="s">
        <v>15</v>
      </c>
      <c r="BB760" s="111" t="s">
        <v>14</v>
      </c>
      <c r="BC760" s="112" t="s">
        <v>15</v>
      </c>
      <c r="BD760" s="26" t="s">
        <v>14</v>
      </c>
      <c r="BE760" s="117" t="s">
        <v>15</v>
      </c>
      <c r="BF760" s="168" t="s">
        <v>14</v>
      </c>
      <c r="BG760" s="169" t="s">
        <v>15</v>
      </c>
      <c r="BI760" s="131" t="s">
        <v>23</v>
      </c>
      <c r="BJ760" s="123">
        <f t="shared" si="2344"/>
        <v>0.11710636265966336</v>
      </c>
      <c r="BK760" s="124">
        <f t="shared" si="2345"/>
        <v>7.5613567955545261E-2</v>
      </c>
      <c r="BL760" s="125">
        <f t="shared" si="2317"/>
        <v>5.8254745135490033E-2</v>
      </c>
      <c r="BM760" s="126">
        <f t="shared" si="2318"/>
        <v>3.7983329474415378E-2</v>
      </c>
      <c r="BN760" s="123">
        <f t="shared" si="2319"/>
        <v>8.8814611436074969E-2</v>
      </c>
      <c r="BO760" s="124">
        <f t="shared" si="2320"/>
        <v>4.4755730493169721E-2</v>
      </c>
      <c r="BP760" s="125">
        <f t="shared" si="2321"/>
        <v>0.141279694401337</v>
      </c>
      <c r="BQ760" s="126">
        <f t="shared" si="2322"/>
        <v>0.11678050474646909</v>
      </c>
      <c r="BR760" s="123">
        <f t="shared" si="2323"/>
        <v>1.4086188372925868E-2</v>
      </c>
      <c r="BS760" s="124">
        <f t="shared" si="2324"/>
        <v>3.2079184996526976E-2</v>
      </c>
      <c r="BT760" s="125">
        <f t="shared" si="2325"/>
        <v>3.873701802554614E-2</v>
      </c>
      <c r="BU760" s="123">
        <f t="shared" si="2326"/>
        <v>9.3569113220652936E-2</v>
      </c>
      <c r="BV760" s="127">
        <f t="shared" si="2327"/>
        <v>9.5738331144801236E-2</v>
      </c>
      <c r="BW760" s="128">
        <f t="shared" si="2328"/>
        <v>0.13207339661958786</v>
      </c>
      <c r="BX760" s="123">
        <f t="shared" si="2329"/>
        <v>7.1147188731049305E-2</v>
      </c>
      <c r="BY760" s="124">
        <f t="shared" si="2330"/>
        <v>5.4376012965964345E-2</v>
      </c>
      <c r="BZ760" s="125">
        <f t="shared" si="2331"/>
        <v>9.4962397039512952E-2</v>
      </c>
      <c r="CA760" s="126">
        <f t="shared" si="2332"/>
        <v>6.838388515860154E-2</v>
      </c>
      <c r="CB760" s="123">
        <f t="shared" si="2333"/>
        <v>1.7727109943893996E-2</v>
      </c>
      <c r="CC760" s="124">
        <f t="shared" si="2334"/>
        <v>2.4085436443621211E-2</v>
      </c>
      <c r="CD760" s="125">
        <f t="shared" si="2335"/>
        <v>4.8466037961083917E-2</v>
      </c>
      <c r="CE760" s="126">
        <f t="shared" si="2336"/>
        <v>0.12801574438527435</v>
      </c>
      <c r="CF760" s="123">
        <f t="shared" si="2337"/>
        <v>6.2731288050614772E-2</v>
      </c>
      <c r="CG760" s="124">
        <f t="shared" si="2338"/>
        <v>4.2150960870571894E-2</v>
      </c>
      <c r="CH760" s="125">
        <f t="shared" si="2339"/>
        <v>0.15094902709800645</v>
      </c>
      <c r="CI760" s="123">
        <f t="shared" si="2340"/>
        <v>0.15013313266959943</v>
      </c>
      <c r="CJ760" s="129">
        <f t="shared" ref="CJ760" si="2359">AB760/AB777</f>
        <v>4.3011028732209237E-2</v>
      </c>
      <c r="CK760" s="130">
        <f t="shared" ref="CK760" si="2360">AC760/AC777</f>
        <v>4.4453410376304958E-2</v>
      </c>
    </row>
    <row r="761" spans="1:89" ht="13.8" thickTop="1" x14ac:dyDescent="0.25">
      <c r="A761" s="139" t="s">
        <v>24</v>
      </c>
      <c r="B761" s="194">
        <v>1959</v>
      </c>
      <c r="C761" s="188">
        <v>1657.2</v>
      </c>
      <c r="D761" s="189">
        <v>890</v>
      </c>
      <c r="E761" s="190">
        <v>575.1</v>
      </c>
      <c r="F761" s="187">
        <v>1359</v>
      </c>
      <c r="G761" s="191">
        <v>714.1</v>
      </c>
      <c r="H761" s="189">
        <v>2465</v>
      </c>
      <c r="I761" s="190">
        <v>2027.2</v>
      </c>
      <c r="J761" s="187">
        <v>285</v>
      </c>
      <c r="K761" s="191">
        <v>436.1</v>
      </c>
      <c r="L761" s="189">
        <v>711</v>
      </c>
      <c r="M761" s="187">
        <v>1430.2</v>
      </c>
      <c r="N761" s="192">
        <v>1685</v>
      </c>
      <c r="O761" s="195">
        <v>2378.3000000000002</v>
      </c>
      <c r="P761" s="187">
        <v>1102</v>
      </c>
      <c r="Q761" s="191">
        <v>818.1</v>
      </c>
      <c r="R761" s="189">
        <v>1653</v>
      </c>
      <c r="S761" s="190">
        <v>1099.0999999999999</v>
      </c>
      <c r="T761" s="187">
        <v>287</v>
      </c>
      <c r="U761" s="191">
        <v>435</v>
      </c>
      <c r="V761" s="189">
        <v>956</v>
      </c>
      <c r="W761" s="196">
        <v>2259.1999999999998</v>
      </c>
      <c r="X761" s="187">
        <v>1032</v>
      </c>
      <c r="Y761" s="191">
        <v>622.1</v>
      </c>
      <c r="Z761" s="189">
        <v>2614</v>
      </c>
      <c r="AA761" s="187">
        <v>2286.3000000000002</v>
      </c>
      <c r="AB761" s="162">
        <f t="shared" si="2313"/>
        <v>16998</v>
      </c>
      <c r="AC761" s="165">
        <f t="shared" si="2343"/>
        <v>16738.000000000004</v>
      </c>
      <c r="AE761" s="254" t="str">
        <f>$AE$17</f>
        <v>17:00 - 17:59</v>
      </c>
      <c r="AF761" s="120">
        <f t="shared" ref="AF761:AO763" si="2361">SUMIF($A$9:$A$32,$AE761,B$753:B$776)</f>
        <v>2273</v>
      </c>
      <c r="AG761" s="177">
        <f t="shared" si="2361"/>
        <v>4179.6000000000004</v>
      </c>
      <c r="AH761" s="121">
        <f t="shared" si="2361"/>
        <v>1306</v>
      </c>
      <c r="AI761" s="172">
        <f t="shared" si="2361"/>
        <v>1530.2</v>
      </c>
      <c r="AJ761" s="120">
        <f t="shared" si="2361"/>
        <v>1384</v>
      </c>
      <c r="AK761" s="122">
        <f t="shared" si="2361"/>
        <v>3171.3</v>
      </c>
      <c r="AL761" s="121">
        <f t="shared" si="2361"/>
        <v>3124</v>
      </c>
      <c r="AM761" s="172">
        <f t="shared" si="2361"/>
        <v>5477.7</v>
      </c>
      <c r="AN761" s="120">
        <f t="shared" si="2361"/>
        <v>1218</v>
      </c>
      <c r="AO761" s="122">
        <f t="shared" si="2361"/>
        <v>348</v>
      </c>
      <c r="AP761" s="121">
        <f t="shared" ref="AP761:AY763" si="2362">SUMIF($A$9:$A$32,$AE761,L$753:L$776)</f>
        <v>3530</v>
      </c>
      <c r="AQ761" s="120">
        <f t="shared" si="2362"/>
        <v>1189.0999999999999</v>
      </c>
      <c r="AR761" s="171">
        <f t="shared" si="2362"/>
        <v>4735</v>
      </c>
      <c r="AS761" s="173">
        <f t="shared" si="2362"/>
        <v>2642.3</v>
      </c>
      <c r="AT761" s="120">
        <f t="shared" si="2362"/>
        <v>2379</v>
      </c>
      <c r="AU761" s="122">
        <f t="shared" si="2362"/>
        <v>1709.2</v>
      </c>
      <c r="AV761" s="121">
        <f t="shared" si="2362"/>
        <v>2519</v>
      </c>
      <c r="AW761" s="172">
        <f t="shared" si="2362"/>
        <v>2966.4</v>
      </c>
      <c r="AX761" s="120">
        <f t="shared" si="2362"/>
        <v>1586</v>
      </c>
      <c r="AY761" s="122">
        <f t="shared" si="2362"/>
        <v>396</v>
      </c>
      <c r="AZ761" s="121">
        <f t="shared" ref="AZ761:BE763" si="2363">SUMIF($A$9:$A$32,$AE761,V$753:V$776)</f>
        <v>3500</v>
      </c>
      <c r="BA761" s="172">
        <f t="shared" si="2363"/>
        <v>2165.3000000000002</v>
      </c>
      <c r="BB761" s="120">
        <f t="shared" si="2363"/>
        <v>2855</v>
      </c>
      <c r="BC761" s="122">
        <f t="shared" si="2363"/>
        <v>951.1</v>
      </c>
      <c r="BD761" s="21">
        <f t="shared" si="2363"/>
        <v>3799</v>
      </c>
      <c r="BE761" s="176">
        <f t="shared" si="2363"/>
        <v>5634.7</v>
      </c>
      <c r="BF761" s="162">
        <f>AF761+AH761+AJ761+AL761+AN761+AP761+AR761+AT761+AV761+AX761+AZ761+BB761+BD761</f>
        <v>34208</v>
      </c>
      <c r="BG761" s="163">
        <f>AG761+AI761+AK761+AM761+AO761+AQ761+AS761+AU761+AW761+AY761+BA761+BC761+BE761</f>
        <v>32360.9</v>
      </c>
      <c r="BI761" s="139" t="s">
        <v>24</v>
      </c>
      <c r="BJ761" s="123">
        <f t="shared" si="2344"/>
        <v>0.1152488528062125</v>
      </c>
      <c r="BK761" s="124">
        <f t="shared" si="2345"/>
        <v>9.9008244712629923E-2</v>
      </c>
      <c r="BL761" s="125">
        <f t="shared" si="2317"/>
        <v>5.2359101070714203E-2</v>
      </c>
      <c r="BM761" s="126">
        <f t="shared" si="2318"/>
        <v>3.4358943720874648E-2</v>
      </c>
      <c r="BN761" s="123">
        <f t="shared" si="2319"/>
        <v>7.9950582421461344E-2</v>
      </c>
      <c r="BO761" s="124">
        <f t="shared" si="2320"/>
        <v>4.2663400645238374E-2</v>
      </c>
      <c r="BP761" s="125">
        <f t="shared" si="2321"/>
        <v>0.14501706083068597</v>
      </c>
      <c r="BQ761" s="126">
        <f t="shared" si="2322"/>
        <v>0.12111363364798659</v>
      </c>
      <c r="BR761" s="123">
        <f t="shared" si="2323"/>
        <v>1.6766678432756796E-2</v>
      </c>
      <c r="BS761" s="124">
        <f t="shared" si="2324"/>
        <v>2.6054486796510928E-2</v>
      </c>
      <c r="BT761" s="125">
        <f t="shared" si="2325"/>
        <v>4.1828450405930112E-2</v>
      </c>
      <c r="BU761" s="123">
        <f t="shared" si="2326"/>
        <v>8.5446289879316503E-2</v>
      </c>
      <c r="BV761" s="127">
        <f t="shared" si="2327"/>
        <v>9.9129309330509466E-2</v>
      </c>
      <c r="BW761" s="128">
        <f t="shared" si="2328"/>
        <v>0.14208985541880748</v>
      </c>
      <c r="BX761" s="123">
        <f t="shared" si="2329"/>
        <v>6.4831156606659612E-2</v>
      </c>
      <c r="BY761" s="124">
        <f t="shared" si="2330"/>
        <v>4.8876807264906195E-2</v>
      </c>
      <c r="BZ761" s="125">
        <f t="shared" si="2331"/>
        <v>9.7246734909989405E-2</v>
      </c>
      <c r="CA761" s="126">
        <f t="shared" si="2332"/>
        <v>6.5664953996893274E-2</v>
      </c>
      <c r="CB761" s="123">
        <f t="shared" si="2333"/>
        <v>1.6884339334039298E-2</v>
      </c>
      <c r="CC761" s="124">
        <f t="shared" si="2334"/>
        <v>2.5988768072649056E-2</v>
      </c>
      <c r="CD761" s="125">
        <f t="shared" si="2335"/>
        <v>5.6241910813036824E-2</v>
      </c>
      <c r="CE761" s="126">
        <f t="shared" si="2336"/>
        <v>0.1349743099533994</v>
      </c>
      <c r="CF761" s="123">
        <f t="shared" si="2337"/>
        <v>6.0713025061771973E-2</v>
      </c>
      <c r="CG761" s="124">
        <f t="shared" si="2338"/>
        <v>3.7166925558609148E-2</v>
      </c>
      <c r="CH761" s="125">
        <f t="shared" si="2339"/>
        <v>0.15378279797623251</v>
      </c>
      <c r="CI761" s="123">
        <f t="shared" si="2340"/>
        <v>0.13659338033217827</v>
      </c>
      <c r="CJ761" s="129">
        <f t="shared" ref="CJ761" si="2364">AB761/AB777</f>
        <v>4.3637427861411761E-2</v>
      </c>
      <c r="CK761" s="130">
        <f t="shared" ref="CK761" si="2365">AC761/AC777</f>
        <v>4.3069065922585817E-2</v>
      </c>
    </row>
    <row r="762" spans="1:89" x14ac:dyDescent="0.25">
      <c r="A762" s="131" t="s">
        <v>25</v>
      </c>
      <c r="B762" s="197">
        <v>1969</v>
      </c>
      <c r="C762" s="181">
        <v>1631.3</v>
      </c>
      <c r="D762" s="182">
        <v>941</v>
      </c>
      <c r="E762" s="183">
        <v>599.1</v>
      </c>
      <c r="F762" s="180">
        <v>1316</v>
      </c>
      <c r="G762" s="184">
        <v>790.2</v>
      </c>
      <c r="H762" s="182">
        <v>2583</v>
      </c>
      <c r="I762" s="183">
        <v>2162.5</v>
      </c>
      <c r="J762" s="180">
        <v>331</v>
      </c>
      <c r="K762" s="181">
        <v>376.1</v>
      </c>
      <c r="L762" s="182">
        <v>739</v>
      </c>
      <c r="M762" s="180">
        <v>1591.4</v>
      </c>
      <c r="N762" s="185">
        <v>1780</v>
      </c>
      <c r="O762" s="198">
        <v>2288.5</v>
      </c>
      <c r="P762" s="180">
        <v>1089</v>
      </c>
      <c r="Q762" s="181">
        <v>905.3</v>
      </c>
      <c r="R762" s="182">
        <v>1605</v>
      </c>
      <c r="S762" s="183">
        <v>1261.3</v>
      </c>
      <c r="T762" s="189">
        <v>301</v>
      </c>
      <c r="U762" s="180">
        <v>413.1</v>
      </c>
      <c r="V762" s="182">
        <v>1045</v>
      </c>
      <c r="W762" s="199">
        <v>2090.5</v>
      </c>
      <c r="X762" s="180">
        <v>964</v>
      </c>
      <c r="Y762" s="184">
        <v>543.1</v>
      </c>
      <c r="Z762" s="182">
        <v>2497</v>
      </c>
      <c r="AA762" s="180">
        <v>2618.6</v>
      </c>
      <c r="AB762" s="162">
        <f t="shared" si="2313"/>
        <v>17160</v>
      </c>
      <c r="AC762" s="165">
        <f t="shared" si="2343"/>
        <v>17271</v>
      </c>
      <c r="AE762" s="256" t="str">
        <f>$AE$18</f>
        <v>18:00 - 18:59</v>
      </c>
      <c r="AF762" s="120">
        <f t="shared" si="2361"/>
        <v>2410</v>
      </c>
      <c r="AG762" s="181">
        <f t="shared" si="2361"/>
        <v>4691.3</v>
      </c>
      <c r="AH762" s="182">
        <f t="shared" si="2361"/>
        <v>1028</v>
      </c>
      <c r="AI762" s="183">
        <f t="shared" si="2361"/>
        <v>1819.1</v>
      </c>
      <c r="AJ762" s="180">
        <f t="shared" si="2361"/>
        <v>1327</v>
      </c>
      <c r="AK762" s="184">
        <f t="shared" si="2361"/>
        <v>3255.2</v>
      </c>
      <c r="AL762" s="182">
        <f t="shared" si="2361"/>
        <v>2939</v>
      </c>
      <c r="AM762" s="183">
        <f t="shared" si="2361"/>
        <v>6132.3</v>
      </c>
      <c r="AN762" s="180">
        <f t="shared" si="2361"/>
        <v>829</v>
      </c>
      <c r="AO762" s="184">
        <f t="shared" si="2361"/>
        <v>313</v>
      </c>
      <c r="AP762" s="182">
        <f t="shared" si="2362"/>
        <v>3492</v>
      </c>
      <c r="AQ762" s="180">
        <f t="shared" si="2362"/>
        <v>1141.0999999999999</v>
      </c>
      <c r="AR762" s="185">
        <f t="shared" si="2362"/>
        <v>4823</v>
      </c>
      <c r="AS762" s="186">
        <f t="shared" si="2362"/>
        <v>2776.2</v>
      </c>
      <c r="AT762" s="180">
        <f t="shared" si="2362"/>
        <v>2367</v>
      </c>
      <c r="AU762" s="184">
        <f t="shared" si="2362"/>
        <v>2085.1</v>
      </c>
      <c r="AV762" s="182">
        <f t="shared" si="2362"/>
        <v>2427</v>
      </c>
      <c r="AW762" s="183">
        <f t="shared" si="2362"/>
        <v>3030.2</v>
      </c>
      <c r="AX762" s="180">
        <f t="shared" si="2362"/>
        <v>1546</v>
      </c>
      <c r="AY762" s="184">
        <f t="shared" si="2362"/>
        <v>338</v>
      </c>
      <c r="AZ762" s="182">
        <f t="shared" si="2363"/>
        <v>4107</v>
      </c>
      <c r="BA762" s="183">
        <f t="shared" si="2363"/>
        <v>2066.1</v>
      </c>
      <c r="BB762" s="180">
        <f t="shared" si="2363"/>
        <v>2680</v>
      </c>
      <c r="BC762" s="184">
        <f t="shared" si="2363"/>
        <v>861.1</v>
      </c>
      <c r="BD762" s="182">
        <f t="shared" si="2363"/>
        <v>3445</v>
      </c>
      <c r="BE762" s="180">
        <f t="shared" si="2363"/>
        <v>5630.3</v>
      </c>
      <c r="BF762" s="164">
        <f>SUM(AF762,AH762,AJ762,AL762,AN762,AP762,AR762,AT762,AV762,AX762,AZ762,BB762,BD762)</f>
        <v>33420</v>
      </c>
      <c r="BG762" s="165">
        <f>SUM(AG762,AI762,AK762,AM762,AO762,AQ762,AS762,AU762,AW762,AY762,BA762,BC762,BE762)</f>
        <v>34138.999999999993</v>
      </c>
      <c r="BI762" s="131" t="s">
        <v>25</v>
      </c>
      <c r="BJ762" s="123">
        <f t="shared" si="2344"/>
        <v>0.11474358974358974</v>
      </c>
      <c r="BK762" s="124">
        <f t="shared" si="2345"/>
        <v>9.445312952347866E-2</v>
      </c>
      <c r="BL762" s="125">
        <f t="shared" si="2317"/>
        <v>5.4836829836829838E-2</v>
      </c>
      <c r="BM762" s="126">
        <f t="shared" si="2318"/>
        <v>3.4688205662671528E-2</v>
      </c>
      <c r="BN762" s="123">
        <f t="shared" si="2319"/>
        <v>7.6689976689976694E-2</v>
      </c>
      <c r="BO762" s="124">
        <f t="shared" si="2320"/>
        <v>4.575299635226681E-2</v>
      </c>
      <c r="BP762" s="125">
        <f t="shared" si="2321"/>
        <v>0.15052447552447554</v>
      </c>
      <c r="BQ762" s="126">
        <f t="shared" si="2322"/>
        <v>0.12520988940999364</v>
      </c>
      <c r="BR762" s="123">
        <f t="shared" si="2323"/>
        <v>1.928904428904429E-2</v>
      </c>
      <c r="BS762" s="124">
        <f t="shared" si="2324"/>
        <v>2.1776388165132304E-2</v>
      </c>
      <c r="BT762" s="125">
        <f t="shared" si="2325"/>
        <v>4.3065268065268066E-2</v>
      </c>
      <c r="BU762" s="123">
        <f t="shared" si="2326"/>
        <v>9.2142898500376352E-2</v>
      </c>
      <c r="BV762" s="127">
        <f t="shared" si="2327"/>
        <v>0.10372960372960373</v>
      </c>
      <c r="BW762" s="128">
        <f t="shared" si="2328"/>
        <v>0.13250535579873776</v>
      </c>
      <c r="BX762" s="123">
        <f t="shared" si="2329"/>
        <v>6.3461538461538458E-2</v>
      </c>
      <c r="BY762" s="124">
        <f t="shared" si="2330"/>
        <v>5.2417346997857675E-2</v>
      </c>
      <c r="BZ762" s="125">
        <f t="shared" si="2331"/>
        <v>9.3531468531468528E-2</v>
      </c>
      <c r="CA762" s="126">
        <f t="shared" si="2332"/>
        <v>7.3029934572404601E-2</v>
      </c>
      <c r="CB762" s="123">
        <f t="shared" si="2333"/>
        <v>1.7540792540792542E-2</v>
      </c>
      <c r="CC762" s="124">
        <f t="shared" si="2334"/>
        <v>2.3918707660239711E-2</v>
      </c>
      <c r="CD762" s="125">
        <f t="shared" si="2335"/>
        <v>6.0897435897435896E-2</v>
      </c>
      <c r="CE762" s="126">
        <f t="shared" si="2336"/>
        <v>0.1210410514735684</v>
      </c>
      <c r="CF762" s="123">
        <f t="shared" si="2337"/>
        <v>5.6177156177156178E-2</v>
      </c>
      <c r="CG762" s="124">
        <f t="shared" si="2338"/>
        <v>3.1445776156563028E-2</v>
      </c>
      <c r="CH762" s="125">
        <f t="shared" si="2339"/>
        <v>0.14551282051282052</v>
      </c>
      <c r="CI762" s="123">
        <f t="shared" si="2340"/>
        <v>0.1516183197267095</v>
      </c>
      <c r="CJ762" s="129">
        <f t="shared" ref="CJ762" si="2366">AB762/AB777</f>
        <v>4.4053315807849498E-2</v>
      </c>
      <c r="CK762" s="130">
        <f t="shared" ref="CK762" si="2367">AC762/AC777</f>
        <v>4.4440544721530618E-2</v>
      </c>
    </row>
    <row r="763" spans="1:89" ht="13.8" thickBot="1" x14ac:dyDescent="0.3">
      <c r="A763" s="139" t="s">
        <v>26</v>
      </c>
      <c r="B763" s="194">
        <v>1741</v>
      </c>
      <c r="C763" s="188">
        <v>1640.5</v>
      </c>
      <c r="D763" s="189">
        <v>809</v>
      </c>
      <c r="E763" s="190">
        <v>587.20000000000005</v>
      </c>
      <c r="F763" s="187">
        <v>1171</v>
      </c>
      <c r="G763" s="191">
        <v>825.3</v>
      </c>
      <c r="H763" s="189">
        <v>2308</v>
      </c>
      <c r="I763" s="190">
        <v>2082.6</v>
      </c>
      <c r="J763" s="187">
        <v>313</v>
      </c>
      <c r="K763" s="188">
        <v>353.1</v>
      </c>
      <c r="L763" s="189">
        <v>730</v>
      </c>
      <c r="M763" s="187">
        <v>1381.4</v>
      </c>
      <c r="N763" s="192">
        <v>1839</v>
      </c>
      <c r="O763" s="195">
        <v>1783.5</v>
      </c>
      <c r="P763" s="187">
        <v>997</v>
      </c>
      <c r="Q763" s="188">
        <v>907.3</v>
      </c>
      <c r="R763" s="189">
        <v>1456</v>
      </c>
      <c r="S763" s="190">
        <v>1285.4000000000001</v>
      </c>
      <c r="T763" s="187">
        <v>312</v>
      </c>
      <c r="U763" s="191">
        <v>378.1</v>
      </c>
      <c r="V763" s="189">
        <v>1129</v>
      </c>
      <c r="W763" s="196">
        <v>1846.6</v>
      </c>
      <c r="X763" s="187">
        <v>1014</v>
      </c>
      <c r="Y763" s="191">
        <v>558.20000000000005</v>
      </c>
      <c r="Z763" s="189">
        <v>2344</v>
      </c>
      <c r="AA763" s="187">
        <v>2620.8000000000002</v>
      </c>
      <c r="AB763" s="162">
        <f t="shared" si="2313"/>
        <v>16163</v>
      </c>
      <c r="AC763" s="165">
        <f t="shared" si="2343"/>
        <v>16250</v>
      </c>
      <c r="AE763" s="254">
        <f>$AE$19</f>
        <v>0</v>
      </c>
      <c r="AF763" s="120">
        <f t="shared" si="2361"/>
        <v>0</v>
      </c>
      <c r="AG763" s="188">
        <f t="shared" si="2361"/>
        <v>0</v>
      </c>
      <c r="AH763" s="189">
        <f t="shared" si="2361"/>
        <v>0</v>
      </c>
      <c r="AI763" s="190">
        <f t="shared" si="2361"/>
        <v>0</v>
      </c>
      <c r="AJ763" s="187">
        <f t="shared" si="2361"/>
        <v>0</v>
      </c>
      <c r="AK763" s="191">
        <f t="shared" si="2361"/>
        <v>0</v>
      </c>
      <c r="AL763" s="189">
        <f t="shared" si="2361"/>
        <v>0</v>
      </c>
      <c r="AM763" s="190">
        <f t="shared" si="2361"/>
        <v>0</v>
      </c>
      <c r="AN763" s="187">
        <f t="shared" si="2361"/>
        <v>0</v>
      </c>
      <c r="AO763" s="191">
        <f t="shared" si="2361"/>
        <v>0</v>
      </c>
      <c r="AP763" s="189">
        <f t="shared" si="2362"/>
        <v>0</v>
      </c>
      <c r="AQ763" s="187">
        <f t="shared" si="2362"/>
        <v>0</v>
      </c>
      <c r="AR763" s="192">
        <f t="shared" si="2362"/>
        <v>0</v>
      </c>
      <c r="AS763" s="193">
        <f t="shared" si="2362"/>
        <v>0</v>
      </c>
      <c r="AT763" s="187">
        <f t="shared" si="2362"/>
        <v>0</v>
      </c>
      <c r="AU763" s="191">
        <f t="shared" si="2362"/>
        <v>0</v>
      </c>
      <c r="AV763" s="189">
        <f t="shared" si="2362"/>
        <v>0</v>
      </c>
      <c r="AW763" s="190">
        <f t="shared" si="2362"/>
        <v>0</v>
      </c>
      <c r="AX763" s="187">
        <f t="shared" si="2362"/>
        <v>0</v>
      </c>
      <c r="AY763" s="191">
        <f t="shared" si="2362"/>
        <v>0</v>
      </c>
      <c r="AZ763" s="189">
        <f t="shared" si="2363"/>
        <v>0</v>
      </c>
      <c r="BA763" s="190">
        <f t="shared" si="2363"/>
        <v>0</v>
      </c>
      <c r="BB763" s="187">
        <f t="shared" si="2363"/>
        <v>0</v>
      </c>
      <c r="BC763" s="191">
        <f t="shared" si="2363"/>
        <v>0</v>
      </c>
      <c r="BD763" s="189">
        <f t="shared" si="2363"/>
        <v>0</v>
      </c>
      <c r="BE763" s="187">
        <f t="shared" si="2363"/>
        <v>0</v>
      </c>
      <c r="BF763" s="164">
        <f>SUM(AF763,AH763,AJ763,AL763,AN763,AP763,AR763,AT763,AV763,AX763,AZ763,BB763,BD763)</f>
        <v>0</v>
      </c>
      <c r="BG763" s="165">
        <f>SUM(AG763,AI763,AK763,AM763,AO763,AQ763,AS763,AU763,AW763,AY763,BA763,BC763,BE763)</f>
        <v>0</v>
      </c>
      <c r="BI763" s="139" t="s">
        <v>26</v>
      </c>
      <c r="BJ763" s="123">
        <f t="shared" si="2344"/>
        <v>0.1077151518901194</v>
      </c>
      <c r="BK763" s="124">
        <f t="shared" si="2345"/>
        <v>0.10095384615384616</v>
      </c>
      <c r="BL763" s="125">
        <f t="shared" si="2317"/>
        <v>5.0052589247045719E-2</v>
      </c>
      <c r="BM763" s="126">
        <f t="shared" si="2318"/>
        <v>3.6135384615384618E-2</v>
      </c>
      <c r="BN763" s="123">
        <f t="shared" si="2319"/>
        <v>7.24494215182825E-2</v>
      </c>
      <c r="BO763" s="124">
        <f t="shared" si="2320"/>
        <v>5.0787692307692305E-2</v>
      </c>
      <c r="BP763" s="125">
        <f t="shared" si="2321"/>
        <v>0.14279527315473611</v>
      </c>
      <c r="BQ763" s="126">
        <f t="shared" si="2322"/>
        <v>0.12816</v>
      </c>
      <c r="BR763" s="123">
        <f t="shared" si="2323"/>
        <v>1.9365216853306937E-2</v>
      </c>
      <c r="BS763" s="124">
        <f t="shared" si="2324"/>
        <v>2.1729230769230772E-2</v>
      </c>
      <c r="BT763" s="125">
        <f t="shared" si="2325"/>
        <v>4.5164882756913938E-2</v>
      </c>
      <c r="BU763" s="123">
        <f t="shared" si="2326"/>
        <v>8.5009230769230781E-2</v>
      </c>
      <c r="BV763" s="127">
        <f t="shared" si="2327"/>
        <v>0.11377838272597909</v>
      </c>
      <c r="BW763" s="128">
        <f t="shared" si="2328"/>
        <v>0.10975384615384616</v>
      </c>
      <c r="BX763" s="123">
        <f t="shared" si="2329"/>
        <v>6.1684093299511231E-2</v>
      </c>
      <c r="BY763" s="124">
        <f t="shared" si="2330"/>
        <v>5.5833846153846151E-2</v>
      </c>
      <c r="BZ763" s="125">
        <f t="shared" si="2331"/>
        <v>9.0082286704200959E-2</v>
      </c>
      <c r="CA763" s="126">
        <f t="shared" si="2332"/>
        <v>7.9101538461538473E-2</v>
      </c>
      <c r="CB763" s="123">
        <f t="shared" si="2333"/>
        <v>1.9303347150900204E-2</v>
      </c>
      <c r="CC763" s="124">
        <f t="shared" si="2334"/>
        <v>2.3267692307692309E-2</v>
      </c>
      <c r="CD763" s="125">
        <f t="shared" si="2335"/>
        <v>6.985089401719978E-2</v>
      </c>
      <c r="CE763" s="126">
        <f t="shared" si="2336"/>
        <v>0.11363692307692307</v>
      </c>
      <c r="CF763" s="123">
        <f t="shared" si="2337"/>
        <v>6.273587824042566E-2</v>
      </c>
      <c r="CG763" s="124">
        <f t="shared" si="2338"/>
        <v>3.4350769230769233E-2</v>
      </c>
      <c r="CH763" s="125">
        <f t="shared" si="2339"/>
        <v>0.14502258244137844</v>
      </c>
      <c r="CI763" s="123">
        <f t="shared" si="2340"/>
        <v>0.16128000000000001</v>
      </c>
      <c r="CJ763" s="129">
        <f t="shared" ref="CJ763" si="2368">AB763/AB777</f>
        <v>4.149380789057526E-2</v>
      </c>
      <c r="CK763" s="130">
        <f t="shared" ref="CK763" si="2369">AC763/AC777</f>
        <v>4.1813378016610073E-2</v>
      </c>
    </row>
    <row r="764" spans="1:89" ht="14.4" thickTop="1" thickBot="1" x14ac:dyDescent="0.3">
      <c r="A764" s="131" t="s">
        <v>27</v>
      </c>
      <c r="B764" s="197">
        <v>1524</v>
      </c>
      <c r="C764" s="181">
        <v>1822</v>
      </c>
      <c r="D764" s="182">
        <v>694</v>
      </c>
      <c r="E764" s="183">
        <v>681.4</v>
      </c>
      <c r="F764" s="180">
        <v>916</v>
      </c>
      <c r="G764" s="184">
        <v>1004.7</v>
      </c>
      <c r="H764" s="182">
        <v>2051</v>
      </c>
      <c r="I764" s="183">
        <v>2356.4</v>
      </c>
      <c r="J764" s="180">
        <v>332</v>
      </c>
      <c r="K764" s="181">
        <v>313.2</v>
      </c>
      <c r="L764" s="182">
        <v>1025</v>
      </c>
      <c r="M764" s="180">
        <v>1038.7</v>
      </c>
      <c r="N764" s="185">
        <v>1867</v>
      </c>
      <c r="O764" s="198">
        <v>1695.1</v>
      </c>
      <c r="P764" s="180">
        <v>1145</v>
      </c>
      <c r="Q764" s="181">
        <v>807.6</v>
      </c>
      <c r="R764" s="182">
        <v>1330</v>
      </c>
      <c r="S764" s="183">
        <v>1141.8</v>
      </c>
      <c r="T764" s="180">
        <v>414</v>
      </c>
      <c r="U764" s="184">
        <v>284.2</v>
      </c>
      <c r="V764" s="182">
        <v>1383</v>
      </c>
      <c r="W764" s="199">
        <v>1409.9</v>
      </c>
      <c r="X764" s="180">
        <v>1085</v>
      </c>
      <c r="Y764" s="184">
        <v>539.29999999999995</v>
      </c>
      <c r="Z764" s="182">
        <v>2489</v>
      </c>
      <c r="AA764" s="180">
        <v>2831.7</v>
      </c>
      <c r="AB764" s="162">
        <f t="shared" si="2313"/>
        <v>16255</v>
      </c>
      <c r="AC764" s="165">
        <f t="shared" si="2343"/>
        <v>15926</v>
      </c>
      <c r="AE764" s="251" t="s">
        <v>13</v>
      </c>
      <c r="AF764" s="14">
        <f t="shared" ref="AF764:BG764" si="2370">SUM(AF761:AF763)</f>
        <v>4683</v>
      </c>
      <c r="AG764" s="1">
        <f t="shared" si="2370"/>
        <v>8870.9000000000015</v>
      </c>
      <c r="AH764" s="14">
        <f t="shared" si="2370"/>
        <v>2334</v>
      </c>
      <c r="AI764" s="1">
        <f t="shared" si="2370"/>
        <v>3349.3</v>
      </c>
      <c r="AJ764" s="14">
        <f t="shared" si="2370"/>
        <v>2711</v>
      </c>
      <c r="AK764" s="1">
        <f t="shared" si="2370"/>
        <v>6426.5</v>
      </c>
      <c r="AL764" s="14">
        <f t="shared" si="2370"/>
        <v>6063</v>
      </c>
      <c r="AM764" s="1">
        <f t="shared" si="2370"/>
        <v>11610</v>
      </c>
      <c r="AN764" s="14">
        <f t="shared" si="2370"/>
        <v>2047</v>
      </c>
      <c r="AO764" s="1">
        <f t="shared" si="2370"/>
        <v>661</v>
      </c>
      <c r="AP764" s="14">
        <f t="shared" si="2370"/>
        <v>7022</v>
      </c>
      <c r="AQ764" s="1">
        <f t="shared" si="2370"/>
        <v>2330.1999999999998</v>
      </c>
      <c r="AR764" s="14">
        <f t="shared" si="2370"/>
        <v>9558</v>
      </c>
      <c r="AS764" s="1">
        <f t="shared" si="2370"/>
        <v>5418.5</v>
      </c>
      <c r="AT764" s="14">
        <f t="shared" si="2370"/>
        <v>4746</v>
      </c>
      <c r="AU764" s="1">
        <f t="shared" si="2370"/>
        <v>3794.3</v>
      </c>
      <c r="AV764" s="14">
        <f t="shared" si="2370"/>
        <v>4946</v>
      </c>
      <c r="AW764" s="1">
        <f t="shared" si="2370"/>
        <v>5996.6</v>
      </c>
      <c r="AX764" s="14">
        <f t="shared" si="2370"/>
        <v>3132</v>
      </c>
      <c r="AY764" s="1">
        <f t="shared" si="2370"/>
        <v>734</v>
      </c>
      <c r="AZ764" s="14">
        <f t="shared" si="2370"/>
        <v>7607</v>
      </c>
      <c r="BA764" s="1">
        <f t="shared" si="2370"/>
        <v>4231.3999999999996</v>
      </c>
      <c r="BB764" s="14">
        <f t="shared" si="2370"/>
        <v>5535</v>
      </c>
      <c r="BC764" s="1">
        <f t="shared" si="2370"/>
        <v>1812.2</v>
      </c>
      <c r="BD764" s="14">
        <f t="shared" si="2370"/>
        <v>7244</v>
      </c>
      <c r="BE764" s="1">
        <f t="shared" si="2370"/>
        <v>11265</v>
      </c>
      <c r="BF764" s="166">
        <f t="shared" si="2370"/>
        <v>67628</v>
      </c>
      <c r="BG764" s="167">
        <f t="shared" si="2370"/>
        <v>66499.899999999994</v>
      </c>
      <c r="BI764" s="131" t="s">
        <v>27</v>
      </c>
      <c r="BJ764" s="123">
        <f t="shared" si="2344"/>
        <v>9.375576745616733E-2</v>
      </c>
      <c r="BK764" s="124">
        <f t="shared" si="2345"/>
        <v>0.11440411905060907</v>
      </c>
      <c r="BL764" s="125">
        <f t="shared" si="2317"/>
        <v>4.269455552137804E-2</v>
      </c>
      <c r="BM764" s="126">
        <f t="shared" si="2318"/>
        <v>4.2785382393570263E-2</v>
      </c>
      <c r="BN764" s="123">
        <f t="shared" si="2319"/>
        <v>5.6351891725622882E-2</v>
      </c>
      <c r="BO764" s="124">
        <f t="shared" si="2320"/>
        <v>6.3085520532462649E-2</v>
      </c>
      <c r="BP764" s="125">
        <f t="shared" si="2321"/>
        <v>0.12617656105813596</v>
      </c>
      <c r="BQ764" s="126">
        <f t="shared" si="2322"/>
        <v>0.14795931181715435</v>
      </c>
      <c r="BR764" s="123">
        <f t="shared" si="2323"/>
        <v>2.0424484773915719E-2</v>
      </c>
      <c r="BS764" s="124">
        <f t="shared" si="2324"/>
        <v>1.9665955042069572E-2</v>
      </c>
      <c r="BT764" s="125">
        <f t="shared" si="2325"/>
        <v>6.3057520762842198E-2</v>
      </c>
      <c r="BU764" s="123">
        <f t="shared" si="2326"/>
        <v>6.5220394323747335E-2</v>
      </c>
      <c r="BV764" s="127">
        <f t="shared" si="2327"/>
        <v>0.11485696708705014</v>
      </c>
      <c r="BW764" s="128">
        <f t="shared" si="2328"/>
        <v>0.10643601657666708</v>
      </c>
      <c r="BX764" s="123">
        <f t="shared" si="2329"/>
        <v>7.0439864657028603E-2</v>
      </c>
      <c r="BY764" s="124">
        <f t="shared" si="2330"/>
        <v>5.0709531583574032E-2</v>
      </c>
      <c r="BZ764" s="125">
        <f t="shared" si="2331"/>
        <v>8.182097816056598E-2</v>
      </c>
      <c r="CA764" s="126">
        <f t="shared" si="2332"/>
        <v>7.1694085143790026E-2</v>
      </c>
      <c r="CB764" s="123">
        <f t="shared" si="2333"/>
        <v>2.5469086434943094E-2</v>
      </c>
      <c r="CC764" s="124">
        <f t="shared" si="2334"/>
        <v>1.7845033278914981E-2</v>
      </c>
      <c r="CD764" s="125">
        <f t="shared" si="2335"/>
        <v>8.5081513380498311E-2</v>
      </c>
      <c r="CE764" s="126">
        <f t="shared" si="2336"/>
        <v>8.8528192892126087E-2</v>
      </c>
      <c r="CF764" s="123">
        <f t="shared" si="2337"/>
        <v>6.67486927099354E-2</v>
      </c>
      <c r="CG764" s="124">
        <f t="shared" si="2338"/>
        <v>3.3862865754112771E-2</v>
      </c>
      <c r="CH764" s="125">
        <f t="shared" si="2339"/>
        <v>0.15312211627191633</v>
      </c>
      <c r="CI764" s="123">
        <f t="shared" si="2340"/>
        <v>0.17780359161120179</v>
      </c>
      <c r="CJ764" s="129">
        <f t="shared" ref="CJ764" si="2371">AB764/AB777</f>
        <v>4.1729991168799163E-2</v>
      </c>
      <c r="CK764" s="130">
        <f t="shared" ref="CK764" si="2372">AC764/AC777</f>
        <v>4.0979683587232738E-2</v>
      </c>
    </row>
    <row r="765" spans="1:89" ht="13.8" thickTop="1" x14ac:dyDescent="0.25">
      <c r="A765" s="139" t="s">
        <v>28</v>
      </c>
      <c r="B765" s="194">
        <v>1498</v>
      </c>
      <c r="C765" s="188">
        <v>2469.6</v>
      </c>
      <c r="D765" s="189">
        <v>885</v>
      </c>
      <c r="E765" s="190">
        <v>859.2</v>
      </c>
      <c r="F765" s="187">
        <v>985</v>
      </c>
      <c r="G765" s="191">
        <v>1651.4</v>
      </c>
      <c r="H765" s="189">
        <v>2217</v>
      </c>
      <c r="I765" s="190">
        <v>3052.8</v>
      </c>
      <c r="J765" s="187">
        <v>460</v>
      </c>
      <c r="K765" s="188">
        <v>248.1</v>
      </c>
      <c r="L765" s="189">
        <v>1856</v>
      </c>
      <c r="M765" s="187">
        <v>1017.3</v>
      </c>
      <c r="N765" s="192">
        <v>2637</v>
      </c>
      <c r="O765" s="195">
        <v>1894.5</v>
      </c>
      <c r="P765" s="187">
        <v>1402</v>
      </c>
      <c r="Q765" s="188">
        <v>941.3</v>
      </c>
      <c r="R765" s="189">
        <v>1643</v>
      </c>
      <c r="S765" s="190">
        <v>1501.4</v>
      </c>
      <c r="T765" s="187">
        <v>611</v>
      </c>
      <c r="U765" s="191">
        <v>231.1</v>
      </c>
      <c r="V765" s="189">
        <v>1970</v>
      </c>
      <c r="W765" s="196">
        <v>1394.4</v>
      </c>
      <c r="X765" s="187">
        <v>1324</v>
      </c>
      <c r="Y765" s="191">
        <v>490.1</v>
      </c>
      <c r="Z765" s="189">
        <v>2688</v>
      </c>
      <c r="AA765" s="187">
        <v>3302.9</v>
      </c>
      <c r="AB765" s="162">
        <f t="shared" si="2313"/>
        <v>20176</v>
      </c>
      <c r="AC765" s="165">
        <f t="shared" si="2343"/>
        <v>19054.099999999999</v>
      </c>
      <c r="BI765" s="139" t="s">
        <v>28</v>
      </c>
      <c r="BJ765" s="123">
        <f t="shared" si="2344"/>
        <v>7.4246629659000793E-2</v>
      </c>
      <c r="BK765" s="124">
        <f t="shared" si="2345"/>
        <v>0.12960990023144625</v>
      </c>
      <c r="BL765" s="125">
        <f t="shared" si="2317"/>
        <v>4.3863996827914351E-2</v>
      </c>
      <c r="BM765" s="126">
        <f t="shared" si="2318"/>
        <v>4.5092657223379753E-2</v>
      </c>
      <c r="BN765" s="123">
        <f t="shared" si="2319"/>
        <v>4.8820380650277558E-2</v>
      </c>
      <c r="BO765" s="124">
        <f t="shared" si="2320"/>
        <v>8.6669010869051821E-2</v>
      </c>
      <c r="BP765" s="125">
        <f t="shared" si="2321"/>
        <v>0.10988302934179223</v>
      </c>
      <c r="BQ765" s="126">
        <f t="shared" si="2322"/>
        <v>0.16021748600038838</v>
      </c>
      <c r="BR765" s="123">
        <f t="shared" si="2323"/>
        <v>2.2799365582870736E-2</v>
      </c>
      <c r="BS765" s="124">
        <f t="shared" si="2324"/>
        <v>1.3020819666108607E-2</v>
      </c>
      <c r="BT765" s="125">
        <f t="shared" si="2325"/>
        <v>9.1990483743061069E-2</v>
      </c>
      <c r="BU765" s="123">
        <f t="shared" si="2326"/>
        <v>5.3390084023910864E-2</v>
      </c>
      <c r="BV765" s="127">
        <f t="shared" si="2327"/>
        <v>0.13069984139571769</v>
      </c>
      <c r="BW765" s="128">
        <f t="shared" si="2328"/>
        <v>9.9427419820406121E-2</v>
      </c>
      <c r="BX765" s="123">
        <f t="shared" si="2329"/>
        <v>6.948850118953212E-2</v>
      </c>
      <c r="BY765" s="124">
        <f t="shared" si="2330"/>
        <v>4.9401441159645433E-2</v>
      </c>
      <c r="BZ765" s="125">
        <f t="shared" si="2331"/>
        <v>8.1433386201427441E-2</v>
      </c>
      <c r="CA765" s="126">
        <f t="shared" si="2332"/>
        <v>7.8796689426422664E-2</v>
      </c>
      <c r="CB765" s="123">
        <f t="shared" si="2333"/>
        <v>3.0283505154639175E-2</v>
      </c>
      <c r="CC765" s="124">
        <f t="shared" si="2334"/>
        <v>1.2128623235943971E-2</v>
      </c>
      <c r="CD765" s="125">
        <f t="shared" si="2335"/>
        <v>9.7640761300555115E-2</v>
      </c>
      <c r="CE765" s="126">
        <f t="shared" si="2336"/>
        <v>7.3181100130680549E-2</v>
      </c>
      <c r="CF765" s="123">
        <f t="shared" si="2337"/>
        <v>6.5622521808088821E-2</v>
      </c>
      <c r="CG765" s="124">
        <f t="shared" si="2338"/>
        <v>2.5721498260216965E-2</v>
      </c>
      <c r="CH765" s="125">
        <f t="shared" si="2339"/>
        <v>0.13322759714512292</v>
      </c>
      <c r="CI765" s="123">
        <f t="shared" si="2340"/>
        <v>0.17334326995239871</v>
      </c>
      <c r="CJ765" s="129">
        <f t="shared" ref="CJ765" si="2373">AB765/AB777</f>
        <v>5.179601979832002E-2</v>
      </c>
      <c r="CK765" s="130">
        <f t="shared" ref="CK765" si="2374">AC765/AC777</f>
        <v>4.9028694527156302E-2</v>
      </c>
    </row>
    <row r="766" spans="1:89" x14ac:dyDescent="0.25">
      <c r="A766" s="131" t="s">
        <v>29</v>
      </c>
      <c r="B766" s="197">
        <v>2051</v>
      </c>
      <c r="C766" s="181">
        <v>2904.7</v>
      </c>
      <c r="D766" s="182">
        <v>1099</v>
      </c>
      <c r="E766" s="183">
        <v>1146.2</v>
      </c>
      <c r="F766" s="180">
        <v>1206</v>
      </c>
      <c r="G766" s="184">
        <v>2152.5</v>
      </c>
      <c r="H766" s="182">
        <v>2614</v>
      </c>
      <c r="I766" s="183">
        <v>3905</v>
      </c>
      <c r="J766" s="180">
        <v>850</v>
      </c>
      <c r="K766" s="181">
        <v>255.1</v>
      </c>
      <c r="L766" s="182">
        <v>2611</v>
      </c>
      <c r="M766" s="180">
        <v>983.3</v>
      </c>
      <c r="N766" s="185">
        <v>3595</v>
      </c>
      <c r="O766" s="198">
        <v>2190.6</v>
      </c>
      <c r="P766" s="180">
        <v>1929</v>
      </c>
      <c r="Q766" s="181">
        <v>1273.3</v>
      </c>
      <c r="R766" s="182">
        <v>1947</v>
      </c>
      <c r="S766" s="183">
        <v>2189.6</v>
      </c>
      <c r="T766" s="180">
        <v>1224</v>
      </c>
      <c r="U766" s="184">
        <v>270.10000000000002</v>
      </c>
      <c r="V766" s="182">
        <v>2639</v>
      </c>
      <c r="W766" s="199">
        <v>1742.5</v>
      </c>
      <c r="X766" s="180">
        <v>2197</v>
      </c>
      <c r="Y766" s="184">
        <v>608.20000000000005</v>
      </c>
      <c r="Z766" s="182">
        <v>2962</v>
      </c>
      <c r="AA766" s="180">
        <v>3840.1</v>
      </c>
      <c r="AB766" s="162">
        <f t="shared" si="2313"/>
        <v>26924</v>
      </c>
      <c r="AC766" s="165">
        <f t="shared" si="2343"/>
        <v>23461.199999999997</v>
      </c>
      <c r="BI766" s="131" t="s">
        <v>29</v>
      </c>
      <c r="BJ766" s="123">
        <f t="shared" si="2344"/>
        <v>7.6177388203833005E-2</v>
      </c>
      <c r="BK766" s="124">
        <f t="shared" si="2345"/>
        <v>0.12380867133820948</v>
      </c>
      <c r="BL766" s="125">
        <f t="shared" si="2317"/>
        <v>4.0818600505125535E-2</v>
      </c>
      <c r="BM766" s="126">
        <f t="shared" si="2318"/>
        <v>4.8855131024841021E-2</v>
      </c>
      <c r="BN766" s="123">
        <f t="shared" si="2319"/>
        <v>4.4792749962858418E-2</v>
      </c>
      <c r="BO766" s="124">
        <f t="shared" si="2320"/>
        <v>9.1747225205871835E-2</v>
      </c>
      <c r="BP766" s="125">
        <f t="shared" si="2321"/>
        <v>9.7088099836577027E-2</v>
      </c>
      <c r="BQ766" s="126">
        <f t="shared" si="2322"/>
        <v>0.16644502412493822</v>
      </c>
      <c r="BR766" s="123">
        <f t="shared" si="2323"/>
        <v>3.1570346159560246E-2</v>
      </c>
      <c r="BS766" s="124">
        <f t="shared" si="2324"/>
        <v>1.0873271614410176E-2</v>
      </c>
      <c r="BT766" s="125">
        <f t="shared" si="2325"/>
        <v>9.6976675085425637E-2</v>
      </c>
      <c r="BU766" s="123">
        <f t="shared" si="2326"/>
        <v>4.1911752169539497E-2</v>
      </c>
      <c r="BV766" s="127">
        <f t="shared" si="2327"/>
        <v>0.13352399346308128</v>
      </c>
      <c r="BW766" s="128">
        <f t="shared" si="2328"/>
        <v>9.3371183059690055E-2</v>
      </c>
      <c r="BX766" s="123">
        <f t="shared" si="2329"/>
        <v>7.1646114990343193E-2</v>
      </c>
      <c r="BY766" s="124">
        <f t="shared" si="2330"/>
        <v>5.4272586227473447E-2</v>
      </c>
      <c r="BZ766" s="125">
        <f t="shared" si="2331"/>
        <v>7.2314663497251519E-2</v>
      </c>
      <c r="CA766" s="126">
        <f t="shared" si="2332"/>
        <v>9.3328559493973035E-2</v>
      </c>
      <c r="CB766" s="123">
        <f t="shared" si="2333"/>
        <v>4.546129846976675E-2</v>
      </c>
      <c r="CC766" s="124">
        <f t="shared" si="2334"/>
        <v>1.1512625100165381E-2</v>
      </c>
      <c r="CD766" s="125">
        <f t="shared" si="2335"/>
        <v>9.8016639429505267E-2</v>
      </c>
      <c r="CE766" s="126">
        <f t="shared" si="2336"/>
        <v>7.427156326189624E-2</v>
      </c>
      <c r="CF766" s="123">
        <f t="shared" si="2337"/>
        <v>8.160005942653395E-2</v>
      </c>
      <c r="CG766" s="124">
        <f t="shared" si="2338"/>
        <v>2.592365266908769E-2</v>
      </c>
      <c r="CH766" s="125">
        <f t="shared" si="2339"/>
        <v>0.11001337097013816</v>
      </c>
      <c r="CI766" s="123">
        <f t="shared" si="2340"/>
        <v>0.16367875470990403</v>
      </c>
      <c r="CJ766" s="129">
        <f t="shared" ref="CJ766" si="2375">AB766/AB777</f>
        <v>6.9119549814134026E-2</v>
      </c>
      <c r="CK766" s="130">
        <f t="shared" ref="CK766" si="2376">AC766/AC777</f>
        <v>6.0368739958356434E-2</v>
      </c>
    </row>
    <row r="767" spans="1:89" x14ac:dyDescent="0.25">
      <c r="A767" s="139" t="s">
        <v>30</v>
      </c>
      <c r="B767" s="280">
        <v>2273</v>
      </c>
      <c r="C767" s="267">
        <v>4179.6000000000004</v>
      </c>
      <c r="D767" s="268">
        <v>1306</v>
      </c>
      <c r="E767" s="269">
        <v>1530.2</v>
      </c>
      <c r="F767" s="266">
        <v>1384</v>
      </c>
      <c r="G767" s="270">
        <v>3171.3</v>
      </c>
      <c r="H767" s="268">
        <v>3124</v>
      </c>
      <c r="I767" s="269">
        <v>5477.7</v>
      </c>
      <c r="J767" s="266">
        <v>1218</v>
      </c>
      <c r="K767" s="267">
        <v>348</v>
      </c>
      <c r="L767" s="268">
        <v>3530</v>
      </c>
      <c r="M767" s="266">
        <v>1189.0999999999999</v>
      </c>
      <c r="N767" s="271">
        <v>4735</v>
      </c>
      <c r="O767" s="281">
        <v>2642.3</v>
      </c>
      <c r="P767" s="266">
        <v>2379</v>
      </c>
      <c r="Q767" s="267">
        <v>1709.2</v>
      </c>
      <c r="R767" s="268">
        <v>2519</v>
      </c>
      <c r="S767" s="269">
        <v>2966.4</v>
      </c>
      <c r="T767" s="266">
        <v>1586</v>
      </c>
      <c r="U767" s="270">
        <v>396</v>
      </c>
      <c r="V767" s="268">
        <v>3500</v>
      </c>
      <c r="W767" s="282">
        <v>2165.3000000000002</v>
      </c>
      <c r="X767" s="266">
        <v>2855</v>
      </c>
      <c r="Y767" s="270">
        <v>951.1</v>
      </c>
      <c r="Z767" s="268">
        <v>3799</v>
      </c>
      <c r="AA767" s="266">
        <v>5634.7</v>
      </c>
      <c r="AB767" s="162">
        <f t="shared" si="2313"/>
        <v>34208</v>
      </c>
      <c r="AC767" s="165">
        <f t="shared" si="2343"/>
        <v>32360.9</v>
      </c>
      <c r="BI767" s="139" t="s">
        <v>30</v>
      </c>
      <c r="BJ767" s="123">
        <f t="shared" si="2344"/>
        <v>6.6446445275958846E-2</v>
      </c>
      <c r="BK767" s="124">
        <f t="shared" si="2345"/>
        <v>0.12915586402108717</v>
      </c>
      <c r="BL767" s="125">
        <f t="shared" si="2317"/>
        <v>3.8178203928905516E-2</v>
      </c>
      <c r="BM767" s="126">
        <f t="shared" si="2318"/>
        <v>4.7285458686254091E-2</v>
      </c>
      <c r="BN767" s="123">
        <f t="shared" si="2319"/>
        <v>4.0458372310570624E-2</v>
      </c>
      <c r="BO767" s="124">
        <f t="shared" si="2320"/>
        <v>9.799789251844046E-2</v>
      </c>
      <c r="BP767" s="125">
        <f t="shared" si="2321"/>
        <v>9.1323666978484569E-2</v>
      </c>
      <c r="BQ767" s="126">
        <f t="shared" si="2322"/>
        <v>0.16926908707730623</v>
      </c>
      <c r="BR767" s="123">
        <f t="shared" si="2323"/>
        <v>3.5605706267539755E-2</v>
      </c>
      <c r="BS767" s="124">
        <f t="shared" si="2324"/>
        <v>1.0753718221681103E-2</v>
      </c>
      <c r="BT767" s="125">
        <f t="shared" si="2325"/>
        <v>0.10319223573433114</v>
      </c>
      <c r="BU767" s="123">
        <f t="shared" si="2326"/>
        <v>3.6744960739658036E-2</v>
      </c>
      <c r="BV767" s="127">
        <f t="shared" si="2327"/>
        <v>0.13841791393826006</v>
      </c>
      <c r="BW767" s="128">
        <f t="shared" si="2328"/>
        <v>8.1651004761919485E-2</v>
      </c>
      <c r="BX767" s="123">
        <f t="shared" si="2329"/>
        <v>6.954513564078578E-2</v>
      </c>
      <c r="BY767" s="124">
        <f t="shared" si="2330"/>
        <v>5.2816825242808452E-2</v>
      </c>
      <c r="BZ767" s="125">
        <f t="shared" si="2331"/>
        <v>7.3637745556594955E-2</v>
      </c>
      <c r="CA767" s="126">
        <f t="shared" si="2332"/>
        <v>9.1666177393088577E-2</v>
      </c>
      <c r="CB767" s="123">
        <f t="shared" si="2333"/>
        <v>4.6363423760523853E-2</v>
      </c>
      <c r="CC767" s="124">
        <f t="shared" si="2334"/>
        <v>1.2236989700533668E-2</v>
      </c>
      <c r="CD767" s="125">
        <f t="shared" si="2335"/>
        <v>0.10231524789522918</v>
      </c>
      <c r="CE767" s="126">
        <f t="shared" si="2336"/>
        <v>6.6910994440822102E-2</v>
      </c>
      <c r="CF767" s="123">
        <f t="shared" si="2337"/>
        <v>8.3460009354536957E-2</v>
      </c>
      <c r="CG767" s="124">
        <f t="shared" si="2338"/>
        <v>2.9390406323680736E-2</v>
      </c>
      <c r="CH767" s="125">
        <f t="shared" si="2339"/>
        <v>0.11105589335827877</v>
      </c>
      <c r="CI767" s="123">
        <f t="shared" si="2340"/>
        <v>0.17412062087271984</v>
      </c>
      <c r="CJ767" s="129">
        <f t="shared" ref="CJ767" si="2377">AB767/AB777</f>
        <v>8.7819104146556859E-2</v>
      </c>
      <c r="CK767" s="130">
        <f t="shared" ref="CK767" si="2378">AC767/AC777</f>
        <v>8.3268833517397958E-2</v>
      </c>
    </row>
    <row r="768" spans="1:89" x14ac:dyDescent="0.25">
      <c r="A768" s="131" t="s">
        <v>31</v>
      </c>
      <c r="B768" s="283">
        <v>2410</v>
      </c>
      <c r="C768" s="274">
        <v>4691.3</v>
      </c>
      <c r="D768" s="275">
        <v>1028</v>
      </c>
      <c r="E768" s="276">
        <v>1819.1</v>
      </c>
      <c r="F768" s="273">
        <v>1327</v>
      </c>
      <c r="G768" s="277">
        <v>3255.2</v>
      </c>
      <c r="H768" s="275">
        <v>2939</v>
      </c>
      <c r="I768" s="276">
        <v>6132.3</v>
      </c>
      <c r="J768" s="273">
        <v>829</v>
      </c>
      <c r="K768" s="274">
        <v>313</v>
      </c>
      <c r="L768" s="275">
        <v>3492</v>
      </c>
      <c r="M768" s="273">
        <v>1141.0999999999999</v>
      </c>
      <c r="N768" s="278">
        <v>4823</v>
      </c>
      <c r="O768" s="284">
        <v>2776.2</v>
      </c>
      <c r="P768" s="273">
        <v>2367</v>
      </c>
      <c r="Q768" s="274">
        <v>2085.1</v>
      </c>
      <c r="R768" s="275">
        <v>2427</v>
      </c>
      <c r="S768" s="276">
        <v>3030.2</v>
      </c>
      <c r="T768" s="273">
        <v>1546</v>
      </c>
      <c r="U768" s="277">
        <v>338</v>
      </c>
      <c r="V768" s="275">
        <v>4107</v>
      </c>
      <c r="W768" s="285">
        <v>2066.1</v>
      </c>
      <c r="X768" s="273">
        <v>2680</v>
      </c>
      <c r="Y768" s="277">
        <v>861.1</v>
      </c>
      <c r="Z768" s="275">
        <v>3445</v>
      </c>
      <c r="AA768" s="273">
        <v>5630.3</v>
      </c>
      <c r="AB768" s="162">
        <f t="shared" si="2313"/>
        <v>33420</v>
      </c>
      <c r="AC768" s="165">
        <f t="shared" si="2343"/>
        <v>34138.999999999993</v>
      </c>
      <c r="BI768" s="131" t="s">
        <v>31</v>
      </c>
      <c r="BJ768" s="123">
        <f t="shared" si="2344"/>
        <v>7.2112507480550564E-2</v>
      </c>
      <c r="BK768" s="124">
        <f t="shared" si="2345"/>
        <v>0.13741761621605791</v>
      </c>
      <c r="BL768" s="125">
        <f t="shared" si="2317"/>
        <v>3.0760023937761821E-2</v>
      </c>
      <c r="BM768" s="126">
        <f t="shared" si="2318"/>
        <v>5.3285099153460858E-2</v>
      </c>
      <c r="BN768" s="123">
        <f t="shared" si="2319"/>
        <v>3.9706762417713946E-2</v>
      </c>
      <c r="BO768" s="124">
        <f t="shared" si="2320"/>
        <v>9.5351357684759386E-2</v>
      </c>
      <c r="BP768" s="125">
        <f t="shared" si="2321"/>
        <v>8.794135248354279E-2</v>
      </c>
      <c r="BQ768" s="126">
        <f t="shared" si="2322"/>
        <v>0.17962740560649115</v>
      </c>
      <c r="BR768" s="123">
        <f t="shared" si="2323"/>
        <v>2.4805505685218433E-2</v>
      </c>
      <c r="BS768" s="124">
        <f t="shared" si="2324"/>
        <v>9.1683997773807108E-3</v>
      </c>
      <c r="BT768" s="125">
        <f t="shared" si="2325"/>
        <v>0.1044883303411131</v>
      </c>
      <c r="BU768" s="123">
        <f t="shared" si="2326"/>
        <v>3.342511497114737E-2</v>
      </c>
      <c r="BV768" s="127">
        <f t="shared" si="2327"/>
        <v>0.14431478156792341</v>
      </c>
      <c r="BW768" s="128">
        <f t="shared" si="2328"/>
        <v>8.1320483904039384E-2</v>
      </c>
      <c r="BX768" s="123">
        <f t="shared" si="2329"/>
        <v>7.0825852782764806E-2</v>
      </c>
      <c r="BY768" s="124">
        <f t="shared" si="2330"/>
        <v>6.1076774363631049E-2</v>
      </c>
      <c r="BZ768" s="125">
        <f t="shared" si="2331"/>
        <v>7.2621184919210061E-2</v>
      </c>
      <c r="CA768" s="126">
        <f t="shared" si="2332"/>
        <v>8.8760654969389854E-2</v>
      </c>
      <c r="CB768" s="123">
        <f t="shared" si="2333"/>
        <v>4.6259724715739081E-2</v>
      </c>
      <c r="CC768" s="124">
        <f t="shared" si="2334"/>
        <v>9.9007000790884338E-3</v>
      </c>
      <c r="CD768" s="125">
        <f t="shared" si="2335"/>
        <v>0.12289048473967684</v>
      </c>
      <c r="CE768" s="126">
        <f t="shared" si="2336"/>
        <v>6.052022613433318E-2</v>
      </c>
      <c r="CF768" s="123">
        <f t="shared" si="2337"/>
        <v>8.0191502094554154E-2</v>
      </c>
      <c r="CG768" s="124">
        <f t="shared" si="2338"/>
        <v>2.5223351592020861E-2</v>
      </c>
      <c r="CH768" s="125">
        <f t="shared" si="2339"/>
        <v>0.103081986834231</v>
      </c>
      <c r="CI768" s="123">
        <f t="shared" si="2340"/>
        <v>0.16492281554820004</v>
      </c>
      <c r="CJ768" s="129">
        <f t="shared" ref="CJ768" si="2379">AB768/AB777</f>
        <v>8.5796143024378227E-2</v>
      </c>
      <c r="CK768" s="130">
        <f t="shared" ref="CK768" si="2380">AC768/AC777</f>
        <v>8.7844117668249289E-2</v>
      </c>
    </row>
    <row r="769" spans="1:89" x14ac:dyDescent="0.25">
      <c r="A769" s="139" t="s">
        <v>32</v>
      </c>
      <c r="B769" s="194">
        <v>2274</v>
      </c>
      <c r="C769" s="188">
        <v>3876.1</v>
      </c>
      <c r="D769" s="189">
        <v>766</v>
      </c>
      <c r="E769" s="190">
        <v>1521</v>
      </c>
      <c r="F769" s="187">
        <v>1060</v>
      </c>
      <c r="G769" s="191">
        <v>2790.1</v>
      </c>
      <c r="H769" s="189">
        <v>2709</v>
      </c>
      <c r="I769" s="190">
        <v>5157.2</v>
      </c>
      <c r="J769" s="187">
        <v>601</v>
      </c>
      <c r="K769" s="188">
        <v>213</v>
      </c>
      <c r="L769" s="189">
        <v>2424</v>
      </c>
      <c r="M769" s="187">
        <v>1125</v>
      </c>
      <c r="N769" s="192">
        <v>3656</v>
      </c>
      <c r="O769" s="195">
        <v>2644.1</v>
      </c>
      <c r="P769" s="187">
        <v>1635</v>
      </c>
      <c r="Q769" s="188">
        <v>1865.1</v>
      </c>
      <c r="R769" s="189">
        <v>1991</v>
      </c>
      <c r="S769" s="190">
        <v>2577.1</v>
      </c>
      <c r="T769" s="187">
        <v>791</v>
      </c>
      <c r="U769" s="191">
        <v>304</v>
      </c>
      <c r="V769" s="189">
        <v>3304</v>
      </c>
      <c r="W769" s="196">
        <v>1942.1</v>
      </c>
      <c r="X769" s="187">
        <v>2067</v>
      </c>
      <c r="Y769" s="191">
        <v>648</v>
      </c>
      <c r="Z769" s="189">
        <v>3103</v>
      </c>
      <c r="AA769" s="187">
        <v>4326.2</v>
      </c>
      <c r="AB769" s="162">
        <f t="shared" si="2313"/>
        <v>26381</v>
      </c>
      <c r="AC769" s="165">
        <f t="shared" si="2343"/>
        <v>28988.999999999996</v>
      </c>
      <c r="BI769" s="139" t="s">
        <v>32</v>
      </c>
      <c r="BJ769" s="123">
        <f t="shared" si="2344"/>
        <v>8.6198400363898253E-2</v>
      </c>
      <c r="BK769" s="124">
        <f t="shared" si="2345"/>
        <v>0.13370933802476803</v>
      </c>
      <c r="BL769" s="125">
        <f t="shared" si="2317"/>
        <v>2.9036048671392291E-2</v>
      </c>
      <c r="BM769" s="126">
        <f t="shared" si="2318"/>
        <v>5.246817758460106E-2</v>
      </c>
      <c r="BN769" s="123">
        <f t="shared" si="2319"/>
        <v>4.0180432887305259E-2</v>
      </c>
      <c r="BO769" s="124">
        <f t="shared" si="2320"/>
        <v>9.6246852254303364E-2</v>
      </c>
      <c r="BP769" s="125">
        <f t="shared" si="2321"/>
        <v>0.10268754027519805</v>
      </c>
      <c r="BQ769" s="126">
        <f t="shared" si="2322"/>
        <v>0.177901962813481</v>
      </c>
      <c r="BR769" s="123">
        <f t="shared" si="2323"/>
        <v>2.2781547325726847E-2</v>
      </c>
      <c r="BS769" s="124">
        <f t="shared" si="2324"/>
        <v>7.3476146124392024E-3</v>
      </c>
      <c r="BT769" s="125">
        <f t="shared" si="2325"/>
        <v>9.1884310678139569E-2</v>
      </c>
      <c r="BU769" s="123">
        <f t="shared" si="2326"/>
        <v>3.8807823657249309E-2</v>
      </c>
      <c r="BV769" s="127">
        <f t="shared" si="2327"/>
        <v>0.13858458739244153</v>
      </c>
      <c r="BW769" s="128">
        <f t="shared" si="2328"/>
        <v>9.1210459139673683E-2</v>
      </c>
      <c r="BX769" s="123">
        <f t="shared" si="2329"/>
        <v>6.1976422425230278E-2</v>
      </c>
      <c r="BY769" s="124">
        <f t="shared" si="2330"/>
        <v>6.4338197247231707E-2</v>
      </c>
      <c r="BZ769" s="125">
        <f t="shared" si="2331"/>
        <v>7.5470982904362993E-2</v>
      </c>
      <c r="CA769" s="126">
        <f t="shared" si="2332"/>
        <v>8.8899237641864165E-2</v>
      </c>
      <c r="CB769" s="123">
        <f t="shared" si="2333"/>
        <v>2.9983700390432508E-2</v>
      </c>
      <c r="CC769" s="124">
        <f t="shared" si="2334"/>
        <v>1.0486736348270034E-2</v>
      </c>
      <c r="CD769" s="125">
        <f t="shared" si="2335"/>
        <v>0.12524165118835526</v>
      </c>
      <c r="CE769" s="126">
        <f t="shared" si="2336"/>
        <v>6.6994377177550107E-2</v>
      </c>
      <c r="CF769" s="123">
        <f t="shared" si="2337"/>
        <v>7.8351844130245249E-2</v>
      </c>
      <c r="CG769" s="124">
        <f t="shared" si="2338"/>
        <v>2.2353306426575601E-2</v>
      </c>
      <c r="CH769" s="125">
        <f t="shared" si="2339"/>
        <v>0.1176225313672719</v>
      </c>
      <c r="CI769" s="123">
        <f t="shared" si="2340"/>
        <v>0.14923591707199282</v>
      </c>
      <c r="CJ769" s="129">
        <f t="shared" ref="CJ769" si="2381">AB769/AB777</f>
        <v>6.7725555030703821E-2</v>
      </c>
      <c r="CK769" s="130">
        <f t="shared" ref="CK769" si="2382">AC769/AC777</f>
        <v>7.4592493250677488E-2</v>
      </c>
    </row>
    <row r="770" spans="1:89" x14ac:dyDescent="0.25">
      <c r="A770" s="131" t="s">
        <v>33</v>
      </c>
      <c r="B770" s="197">
        <v>2119</v>
      </c>
      <c r="C770" s="181">
        <v>2614.1</v>
      </c>
      <c r="D770" s="182">
        <v>695</v>
      </c>
      <c r="E770" s="183">
        <v>1231</v>
      </c>
      <c r="F770" s="180">
        <v>976</v>
      </c>
      <c r="G770" s="184">
        <v>1999.1</v>
      </c>
      <c r="H770" s="182">
        <v>2279</v>
      </c>
      <c r="I770" s="183">
        <v>3666.2</v>
      </c>
      <c r="J770" s="180">
        <v>455</v>
      </c>
      <c r="K770" s="181">
        <v>151</v>
      </c>
      <c r="L770" s="182">
        <v>1792</v>
      </c>
      <c r="M770" s="180">
        <v>1175</v>
      </c>
      <c r="N770" s="185">
        <v>2572</v>
      </c>
      <c r="O770" s="198">
        <v>2452.1</v>
      </c>
      <c r="P770" s="180">
        <v>1058</v>
      </c>
      <c r="Q770" s="181">
        <v>1552.1</v>
      </c>
      <c r="R770" s="182">
        <v>1417</v>
      </c>
      <c r="S770" s="183">
        <v>1830.1</v>
      </c>
      <c r="T770" s="180">
        <v>541</v>
      </c>
      <c r="U770" s="184">
        <v>348</v>
      </c>
      <c r="V770" s="182">
        <v>2567</v>
      </c>
      <c r="W770" s="199">
        <v>1542.1</v>
      </c>
      <c r="X770" s="180">
        <v>1177</v>
      </c>
      <c r="Y770" s="184">
        <v>591</v>
      </c>
      <c r="Z770" s="182">
        <v>2826</v>
      </c>
      <c r="AA770" s="180">
        <v>3085.1</v>
      </c>
      <c r="AB770" s="162">
        <f t="shared" si="2313"/>
        <v>20474</v>
      </c>
      <c r="AC770" s="165">
        <f t="shared" si="2343"/>
        <v>22236.899999999998</v>
      </c>
      <c r="BI770" s="131" t="s">
        <v>33</v>
      </c>
      <c r="BJ770" s="123">
        <f t="shared" si="2344"/>
        <v>0.1034971182963759</v>
      </c>
      <c r="BK770" s="124">
        <f t="shared" si="2345"/>
        <v>0.11755685369813239</v>
      </c>
      <c r="BL770" s="125">
        <f t="shared" si="2317"/>
        <v>3.3945491843313469E-2</v>
      </c>
      <c r="BM770" s="126">
        <f t="shared" si="2318"/>
        <v>5.5358435753185026E-2</v>
      </c>
      <c r="BN770" s="123">
        <f t="shared" si="2319"/>
        <v>4.7670215883559637E-2</v>
      </c>
      <c r="BO770" s="124">
        <f t="shared" si="2320"/>
        <v>8.9900120970099251E-2</v>
      </c>
      <c r="BP770" s="125">
        <f t="shared" si="2321"/>
        <v>0.11131190778548403</v>
      </c>
      <c r="BQ770" s="126">
        <f t="shared" si="2322"/>
        <v>0.16487010329677249</v>
      </c>
      <c r="BR770" s="123">
        <f t="shared" si="2323"/>
        <v>2.2223307609651265E-2</v>
      </c>
      <c r="BS770" s="124">
        <f t="shared" si="2324"/>
        <v>6.7905148649317132E-3</v>
      </c>
      <c r="BT770" s="125">
        <f t="shared" si="2325"/>
        <v>8.7525642278011143E-2</v>
      </c>
      <c r="BU770" s="123">
        <f t="shared" si="2326"/>
        <v>5.2840099114534855E-2</v>
      </c>
      <c r="BV770" s="127">
        <f t="shared" si="2327"/>
        <v>0.1256227410374133</v>
      </c>
      <c r="BW770" s="128">
        <f t="shared" si="2328"/>
        <v>0.1102716655648944</v>
      </c>
      <c r="BX770" s="123">
        <f t="shared" si="2329"/>
        <v>5.1675295496727558E-2</v>
      </c>
      <c r="BY770" s="124">
        <f t="shared" si="2330"/>
        <v>6.9798398158016639E-2</v>
      </c>
      <c r="BZ770" s="125">
        <f t="shared" si="2331"/>
        <v>6.9209729412913937E-2</v>
      </c>
      <c r="CA770" s="126">
        <f t="shared" si="2332"/>
        <v>8.2300140757029988E-2</v>
      </c>
      <c r="CB770" s="123">
        <f t="shared" si="2333"/>
        <v>2.6423756960046889E-2</v>
      </c>
      <c r="CC770" s="124">
        <f t="shared" si="2334"/>
        <v>1.5649663397326069E-2</v>
      </c>
      <c r="CD770" s="125">
        <f t="shared" si="2335"/>
        <v>0.12537852886587866</v>
      </c>
      <c r="CE770" s="126">
        <f t="shared" si="2336"/>
        <v>6.9348695186829096E-2</v>
      </c>
      <c r="CF770" s="123">
        <f t="shared" si="2337"/>
        <v>5.7487545179251733E-2</v>
      </c>
      <c r="CG770" s="124">
        <f t="shared" si="2338"/>
        <v>2.6577445597183062E-2</v>
      </c>
      <c r="CH770" s="125">
        <f t="shared" si="2339"/>
        <v>0.13802871935137248</v>
      </c>
      <c r="CI770" s="123">
        <f t="shared" si="2340"/>
        <v>0.13873786364106508</v>
      </c>
      <c r="CJ770" s="129">
        <f t="shared" ref="CJ770" si="2383">AB770/AB777</f>
        <v>5.2561048243001784E-2</v>
      </c>
      <c r="CK770" s="130">
        <f t="shared" ref="CK770" si="2384">AC770/AC777</f>
        <v>5.721845573031116E-2</v>
      </c>
    </row>
    <row r="771" spans="1:89" x14ac:dyDescent="0.25">
      <c r="A771" s="139" t="s">
        <v>34</v>
      </c>
      <c r="B771" s="194">
        <v>753</v>
      </c>
      <c r="C771" s="188">
        <v>2057.9</v>
      </c>
      <c r="D771" s="189">
        <v>297</v>
      </c>
      <c r="E771" s="190">
        <v>900.5</v>
      </c>
      <c r="F771" s="187">
        <v>410</v>
      </c>
      <c r="G771" s="191">
        <v>1717.9</v>
      </c>
      <c r="H771" s="189">
        <v>1162</v>
      </c>
      <c r="I771" s="190">
        <v>2744.3</v>
      </c>
      <c r="J771" s="187">
        <v>333</v>
      </c>
      <c r="K771" s="188">
        <v>101</v>
      </c>
      <c r="L771" s="189">
        <v>1410</v>
      </c>
      <c r="M771" s="187">
        <v>681.3</v>
      </c>
      <c r="N771" s="192">
        <v>2282</v>
      </c>
      <c r="O771" s="195">
        <v>1869.8</v>
      </c>
      <c r="P771" s="187">
        <v>789</v>
      </c>
      <c r="Q771" s="188">
        <v>1172.5999999999999</v>
      </c>
      <c r="R771" s="189">
        <v>1009</v>
      </c>
      <c r="S771" s="190">
        <v>1547.7</v>
      </c>
      <c r="T771" s="187">
        <v>315</v>
      </c>
      <c r="U771" s="191">
        <v>292.10000000000002</v>
      </c>
      <c r="V771" s="189">
        <v>2118</v>
      </c>
      <c r="W771" s="196">
        <v>1216.5</v>
      </c>
      <c r="X771" s="187">
        <v>752</v>
      </c>
      <c r="Y771" s="191">
        <v>419.2</v>
      </c>
      <c r="Z771" s="189">
        <v>2019</v>
      </c>
      <c r="AA771" s="187">
        <v>2455.1</v>
      </c>
      <c r="AB771" s="162">
        <f t="shared" si="2313"/>
        <v>13649</v>
      </c>
      <c r="AC771" s="165">
        <f t="shared" si="2343"/>
        <v>17175.900000000001</v>
      </c>
      <c r="BI771" s="139" t="s">
        <v>34</v>
      </c>
      <c r="BJ771" s="123">
        <f t="shared" si="2344"/>
        <v>5.5168876840794197E-2</v>
      </c>
      <c r="BK771" s="124">
        <f t="shared" si="2345"/>
        <v>0.11981322667225588</v>
      </c>
      <c r="BL771" s="125">
        <f t="shared" si="2317"/>
        <v>2.1759835885412852E-2</v>
      </c>
      <c r="BM771" s="126">
        <f t="shared" si="2318"/>
        <v>5.2428111481785521E-2</v>
      </c>
      <c r="BN771" s="123">
        <f t="shared" si="2319"/>
        <v>3.003883068356656E-2</v>
      </c>
      <c r="BO771" s="124">
        <f t="shared" si="2320"/>
        <v>0.1000180485447633</v>
      </c>
      <c r="BP771" s="125">
        <f t="shared" si="2321"/>
        <v>8.5134442083669132E-2</v>
      </c>
      <c r="BQ771" s="126">
        <f t="shared" si="2322"/>
        <v>0.15977619804493506</v>
      </c>
      <c r="BR771" s="123">
        <f t="shared" si="2323"/>
        <v>2.4397391750311376E-2</v>
      </c>
      <c r="BS771" s="124">
        <f t="shared" si="2324"/>
        <v>5.8803323261080931E-3</v>
      </c>
      <c r="BT771" s="125">
        <f t="shared" si="2325"/>
        <v>0.10330427137519232</v>
      </c>
      <c r="BU771" s="123">
        <f t="shared" si="2326"/>
        <v>3.9666043700766769E-2</v>
      </c>
      <c r="BV771" s="127">
        <f t="shared" si="2327"/>
        <v>0.16719173565828999</v>
      </c>
      <c r="BW771" s="128">
        <f t="shared" si="2328"/>
        <v>0.10886183547878131</v>
      </c>
      <c r="BX771" s="123">
        <f t="shared" si="2329"/>
        <v>5.7806432705692724E-2</v>
      </c>
      <c r="BY771" s="124">
        <f t="shared" si="2330"/>
        <v>6.8270076094993554E-2</v>
      </c>
      <c r="BZ771" s="125">
        <f t="shared" si="2331"/>
        <v>7.3924829657850397E-2</v>
      </c>
      <c r="CA771" s="126">
        <f t="shared" si="2332"/>
        <v>9.0108815258589062E-2</v>
      </c>
      <c r="CB771" s="123">
        <f t="shared" si="2333"/>
        <v>2.3078613817862116E-2</v>
      </c>
      <c r="CC771" s="124">
        <f t="shared" si="2334"/>
        <v>1.7006386856001723E-2</v>
      </c>
      <c r="CD771" s="125">
        <f t="shared" si="2335"/>
        <v>0.15517620338486335</v>
      </c>
      <c r="CE771" s="126">
        <f t="shared" si="2336"/>
        <v>7.0825982917925689E-2</v>
      </c>
      <c r="CF771" s="123">
        <f t="shared" si="2337"/>
        <v>5.5095611400102572E-2</v>
      </c>
      <c r="CG771" s="124">
        <f t="shared" si="2338"/>
        <v>2.4406290208955569E-2</v>
      </c>
      <c r="CH771" s="125">
        <f t="shared" si="2339"/>
        <v>0.1479229247563924</v>
      </c>
      <c r="CI771" s="123">
        <f t="shared" si="2340"/>
        <v>0.14293865241413839</v>
      </c>
      <c r="CJ771" s="129">
        <f t="shared" ref="CJ771" si="2385">AB771/AB777</f>
        <v>3.5039843092152551E-2</v>
      </c>
      <c r="CK771" s="130">
        <f t="shared" ref="CK771" si="2386">AC771/AC777</f>
        <v>4.4195839967722646E-2</v>
      </c>
    </row>
    <row r="772" spans="1:89" x14ac:dyDescent="0.25">
      <c r="A772" s="131" t="s">
        <v>35</v>
      </c>
      <c r="B772" s="197">
        <v>0</v>
      </c>
      <c r="C772" s="181">
        <v>1019.1</v>
      </c>
      <c r="D772" s="182">
        <v>4</v>
      </c>
      <c r="E772" s="183">
        <v>619.6</v>
      </c>
      <c r="F772" s="180">
        <v>12</v>
      </c>
      <c r="G772" s="184">
        <v>926.9</v>
      </c>
      <c r="H772" s="182">
        <v>151</v>
      </c>
      <c r="I772" s="183">
        <v>1296.0999999999999</v>
      </c>
      <c r="J772" s="180">
        <v>80</v>
      </c>
      <c r="K772" s="181">
        <v>53</v>
      </c>
      <c r="L772" s="182">
        <v>827</v>
      </c>
      <c r="M772" s="180">
        <v>149.19999999999999</v>
      </c>
      <c r="N772" s="185">
        <v>480</v>
      </c>
      <c r="O772" s="198">
        <v>318.3</v>
      </c>
      <c r="P772" s="180">
        <v>142</v>
      </c>
      <c r="Q772" s="181">
        <v>236.2</v>
      </c>
      <c r="R772" s="182">
        <v>176</v>
      </c>
      <c r="S772" s="183">
        <v>171.2</v>
      </c>
      <c r="T772" s="180">
        <v>63</v>
      </c>
      <c r="U772" s="184">
        <v>13</v>
      </c>
      <c r="V772" s="182">
        <v>384</v>
      </c>
      <c r="W772" s="199">
        <v>40</v>
      </c>
      <c r="X772" s="180">
        <v>83</v>
      </c>
      <c r="Y772" s="184">
        <v>7</v>
      </c>
      <c r="Z772" s="182">
        <v>75</v>
      </c>
      <c r="AA772" s="180">
        <v>24.2</v>
      </c>
      <c r="AB772" s="162">
        <f t="shared" si="2313"/>
        <v>2477</v>
      </c>
      <c r="AC772" s="165">
        <f t="shared" si="2343"/>
        <v>4873.7999999999993</v>
      </c>
      <c r="BI772" s="131" t="s">
        <v>35</v>
      </c>
      <c r="BJ772" s="123">
        <f t="shared" si="2344"/>
        <v>0</v>
      </c>
      <c r="BK772" s="124">
        <f t="shared" si="2345"/>
        <v>0.20909762403053062</v>
      </c>
      <c r="BL772" s="125">
        <f t="shared" si="2317"/>
        <v>1.6148566814695195E-3</v>
      </c>
      <c r="BM772" s="126">
        <f t="shared" si="2318"/>
        <v>0.12712872912306622</v>
      </c>
      <c r="BN772" s="123">
        <f t="shared" si="2319"/>
        <v>4.8445700444085587E-3</v>
      </c>
      <c r="BO772" s="124">
        <f t="shared" si="2320"/>
        <v>0.19018014690795684</v>
      </c>
      <c r="BP772" s="125">
        <f t="shared" si="2321"/>
        <v>6.0960839725474364E-2</v>
      </c>
      <c r="BQ772" s="126">
        <f t="shared" si="2322"/>
        <v>0.26593212688251472</v>
      </c>
      <c r="BR772" s="123">
        <f t="shared" si="2323"/>
        <v>3.2297133629390393E-2</v>
      </c>
      <c r="BS772" s="124">
        <f t="shared" si="2324"/>
        <v>1.087447166482006E-2</v>
      </c>
      <c r="BT772" s="125">
        <f t="shared" si="2325"/>
        <v>0.33387161889382316</v>
      </c>
      <c r="BU772" s="123">
        <f t="shared" si="2326"/>
        <v>3.0612663630021752E-2</v>
      </c>
      <c r="BV772" s="127">
        <f t="shared" si="2327"/>
        <v>0.19378280177634236</v>
      </c>
      <c r="BW772" s="128">
        <f t="shared" si="2328"/>
        <v>6.5308383602117451E-2</v>
      </c>
      <c r="BX772" s="123">
        <f t="shared" si="2329"/>
        <v>5.7327412192167942E-2</v>
      </c>
      <c r="BY772" s="124">
        <f t="shared" si="2330"/>
        <v>4.846321145717921E-2</v>
      </c>
      <c r="BZ772" s="125">
        <f t="shared" si="2331"/>
        <v>7.1053693984658856E-2</v>
      </c>
      <c r="CA772" s="126">
        <f t="shared" si="2332"/>
        <v>3.5126595264475362E-2</v>
      </c>
      <c r="CB772" s="123">
        <f t="shared" si="2333"/>
        <v>2.5433992733144933E-2</v>
      </c>
      <c r="CC772" s="124">
        <f t="shared" si="2334"/>
        <v>2.6673232385407693E-3</v>
      </c>
      <c r="CD772" s="125">
        <f t="shared" si="2335"/>
        <v>0.15502624142107388</v>
      </c>
      <c r="CE772" s="126">
        <f t="shared" si="2336"/>
        <v>8.2071484262792906E-3</v>
      </c>
      <c r="CF772" s="123">
        <f t="shared" si="2337"/>
        <v>3.3508276140492531E-2</v>
      </c>
      <c r="CG772" s="124">
        <f t="shared" si="2338"/>
        <v>1.4362509745988758E-3</v>
      </c>
      <c r="CH772" s="125">
        <f t="shared" si="2339"/>
        <v>3.0278562777553492E-2</v>
      </c>
      <c r="CI772" s="123">
        <f t="shared" si="2340"/>
        <v>4.965324797898971E-3</v>
      </c>
      <c r="CJ772" s="129">
        <f t="shared" ref="CJ772" si="2387">AB772/AB777</f>
        <v>6.358978045223963E-3</v>
      </c>
      <c r="CK772" s="130">
        <f t="shared" ref="CK772" si="2388">AC772/AC777</f>
        <v>1.2540925647837178E-2</v>
      </c>
    </row>
    <row r="773" spans="1:89" x14ac:dyDescent="0.25">
      <c r="A773" s="139" t="s">
        <v>36</v>
      </c>
      <c r="B773" s="194"/>
      <c r="C773" s="188"/>
      <c r="D773" s="189"/>
      <c r="E773" s="190"/>
      <c r="F773" s="187"/>
      <c r="G773" s="191"/>
      <c r="H773" s="189"/>
      <c r="I773" s="190"/>
      <c r="J773" s="187"/>
      <c r="K773" s="191"/>
      <c r="L773" s="189"/>
      <c r="M773" s="187"/>
      <c r="N773" s="192"/>
      <c r="O773" s="195"/>
      <c r="P773" s="187"/>
      <c r="Q773" s="191"/>
      <c r="R773" s="189"/>
      <c r="S773" s="190"/>
      <c r="T773" s="187"/>
      <c r="U773" s="191"/>
      <c r="V773" s="189"/>
      <c r="W773" s="190"/>
      <c r="X773" s="187"/>
      <c r="Y773" s="191"/>
      <c r="Z773" s="189"/>
      <c r="AA773" s="187"/>
      <c r="AB773" s="162">
        <f t="shared" si="2313"/>
        <v>0</v>
      </c>
      <c r="AC773" s="165">
        <f t="shared" si="2343"/>
        <v>0</v>
      </c>
      <c r="BI773" s="139" t="s">
        <v>36</v>
      </c>
      <c r="BJ773" s="123" t="e">
        <f t="shared" si="2344"/>
        <v>#DIV/0!</v>
      </c>
      <c r="BK773" s="124" t="e">
        <f t="shared" si="2345"/>
        <v>#DIV/0!</v>
      </c>
      <c r="BL773" s="125" t="e">
        <f t="shared" si="2317"/>
        <v>#DIV/0!</v>
      </c>
      <c r="BM773" s="126" t="e">
        <f t="shared" si="2318"/>
        <v>#DIV/0!</v>
      </c>
      <c r="BN773" s="123" t="e">
        <f t="shared" si="2319"/>
        <v>#DIV/0!</v>
      </c>
      <c r="BO773" s="124" t="e">
        <f t="shared" si="2320"/>
        <v>#DIV/0!</v>
      </c>
      <c r="BP773" s="125" t="e">
        <f t="shared" si="2321"/>
        <v>#DIV/0!</v>
      </c>
      <c r="BQ773" s="126" t="e">
        <f t="shared" si="2322"/>
        <v>#DIV/0!</v>
      </c>
      <c r="BR773" s="123" t="e">
        <f t="shared" si="2323"/>
        <v>#DIV/0!</v>
      </c>
      <c r="BS773" s="124" t="e">
        <f t="shared" si="2324"/>
        <v>#DIV/0!</v>
      </c>
      <c r="BT773" s="125" t="e">
        <f t="shared" si="2325"/>
        <v>#DIV/0!</v>
      </c>
      <c r="BU773" s="123" t="e">
        <f t="shared" si="2326"/>
        <v>#DIV/0!</v>
      </c>
      <c r="BV773" s="127" t="e">
        <f t="shared" si="2327"/>
        <v>#DIV/0!</v>
      </c>
      <c r="BW773" s="128" t="e">
        <f t="shared" si="2328"/>
        <v>#DIV/0!</v>
      </c>
      <c r="BX773" s="123" t="e">
        <f t="shared" si="2329"/>
        <v>#DIV/0!</v>
      </c>
      <c r="BY773" s="124" t="e">
        <f t="shared" si="2330"/>
        <v>#DIV/0!</v>
      </c>
      <c r="BZ773" s="125" t="e">
        <f t="shared" si="2331"/>
        <v>#DIV/0!</v>
      </c>
      <c r="CA773" s="126" t="e">
        <f t="shared" si="2332"/>
        <v>#DIV/0!</v>
      </c>
      <c r="CB773" s="123" t="e">
        <f t="shared" si="2333"/>
        <v>#DIV/0!</v>
      </c>
      <c r="CC773" s="124" t="e">
        <f t="shared" si="2334"/>
        <v>#DIV/0!</v>
      </c>
      <c r="CD773" s="125" t="e">
        <f t="shared" si="2335"/>
        <v>#DIV/0!</v>
      </c>
      <c r="CE773" s="126" t="e">
        <f t="shared" si="2336"/>
        <v>#DIV/0!</v>
      </c>
      <c r="CF773" s="123" t="e">
        <f t="shared" si="2337"/>
        <v>#DIV/0!</v>
      </c>
      <c r="CG773" s="124" t="e">
        <f t="shared" si="2338"/>
        <v>#DIV/0!</v>
      </c>
      <c r="CH773" s="125" t="e">
        <f t="shared" si="2339"/>
        <v>#DIV/0!</v>
      </c>
      <c r="CI773" s="123" t="e">
        <f t="shared" si="2340"/>
        <v>#DIV/0!</v>
      </c>
      <c r="CJ773" s="129">
        <f t="shared" ref="CJ773" si="2389">AB773/AB777</f>
        <v>0</v>
      </c>
      <c r="CK773" s="130">
        <f t="shared" ref="CK773" si="2390">AC773/AC777</f>
        <v>0</v>
      </c>
    </row>
    <row r="774" spans="1:89" x14ac:dyDescent="0.25">
      <c r="A774" s="131" t="s">
        <v>37</v>
      </c>
      <c r="B774" s="56"/>
      <c r="C774" s="57"/>
      <c r="D774" s="133"/>
      <c r="E774" s="134"/>
      <c r="F774" s="132"/>
      <c r="G774" s="135"/>
      <c r="H774" s="133"/>
      <c r="I774" s="134"/>
      <c r="J774" s="132"/>
      <c r="K774" s="135"/>
      <c r="L774" s="133"/>
      <c r="M774" s="132"/>
      <c r="N774" s="136"/>
      <c r="O774" s="137"/>
      <c r="P774" s="132"/>
      <c r="Q774" s="135"/>
      <c r="R774" s="133"/>
      <c r="S774" s="134"/>
      <c r="T774" s="132"/>
      <c r="U774" s="135"/>
      <c r="V774" s="133"/>
      <c r="W774" s="134"/>
      <c r="X774" s="132"/>
      <c r="Y774" s="135"/>
      <c r="Z774" s="138"/>
      <c r="AA774" s="2"/>
      <c r="AB774" s="162">
        <f t="shared" si="2313"/>
        <v>0</v>
      </c>
      <c r="AC774" s="165">
        <f t="shared" si="2343"/>
        <v>0</v>
      </c>
      <c r="BI774" s="131" t="s">
        <v>37</v>
      </c>
      <c r="BJ774" s="123" t="e">
        <f t="shared" si="2344"/>
        <v>#DIV/0!</v>
      </c>
      <c r="BK774" s="124" t="e">
        <f t="shared" si="2345"/>
        <v>#DIV/0!</v>
      </c>
      <c r="BL774" s="125" t="e">
        <f t="shared" si="2317"/>
        <v>#DIV/0!</v>
      </c>
      <c r="BM774" s="126" t="e">
        <f t="shared" si="2318"/>
        <v>#DIV/0!</v>
      </c>
      <c r="BN774" s="123" t="e">
        <f t="shared" si="2319"/>
        <v>#DIV/0!</v>
      </c>
      <c r="BO774" s="124" t="e">
        <f t="shared" si="2320"/>
        <v>#DIV/0!</v>
      </c>
      <c r="BP774" s="125" t="e">
        <f t="shared" si="2321"/>
        <v>#DIV/0!</v>
      </c>
      <c r="BQ774" s="126" t="e">
        <f t="shared" si="2322"/>
        <v>#DIV/0!</v>
      </c>
      <c r="BR774" s="123" t="e">
        <f t="shared" si="2323"/>
        <v>#DIV/0!</v>
      </c>
      <c r="BS774" s="124" t="e">
        <f t="shared" si="2324"/>
        <v>#DIV/0!</v>
      </c>
      <c r="BT774" s="125" t="e">
        <f t="shared" si="2325"/>
        <v>#DIV/0!</v>
      </c>
      <c r="BU774" s="123" t="e">
        <f t="shared" si="2326"/>
        <v>#DIV/0!</v>
      </c>
      <c r="BV774" s="127" t="e">
        <f t="shared" si="2327"/>
        <v>#DIV/0!</v>
      </c>
      <c r="BW774" s="128" t="e">
        <f t="shared" si="2328"/>
        <v>#DIV/0!</v>
      </c>
      <c r="BX774" s="123" t="e">
        <f t="shared" si="2329"/>
        <v>#DIV/0!</v>
      </c>
      <c r="BY774" s="124" t="e">
        <f t="shared" si="2330"/>
        <v>#DIV/0!</v>
      </c>
      <c r="BZ774" s="125" t="e">
        <f t="shared" si="2331"/>
        <v>#DIV/0!</v>
      </c>
      <c r="CA774" s="126" t="e">
        <f t="shared" si="2332"/>
        <v>#DIV/0!</v>
      </c>
      <c r="CB774" s="123" t="e">
        <f t="shared" si="2333"/>
        <v>#DIV/0!</v>
      </c>
      <c r="CC774" s="124" t="e">
        <f t="shared" si="2334"/>
        <v>#DIV/0!</v>
      </c>
      <c r="CD774" s="125" t="e">
        <f t="shared" si="2335"/>
        <v>#DIV/0!</v>
      </c>
      <c r="CE774" s="126" t="e">
        <f t="shared" si="2336"/>
        <v>#DIV/0!</v>
      </c>
      <c r="CF774" s="123" t="e">
        <f t="shared" si="2337"/>
        <v>#DIV/0!</v>
      </c>
      <c r="CG774" s="124" t="e">
        <f t="shared" si="2338"/>
        <v>#DIV/0!</v>
      </c>
      <c r="CH774" s="125" t="e">
        <f t="shared" si="2339"/>
        <v>#DIV/0!</v>
      </c>
      <c r="CI774" s="123" t="e">
        <f t="shared" si="2340"/>
        <v>#DIV/0!</v>
      </c>
      <c r="CJ774" s="129">
        <f t="shared" ref="CJ774" si="2391">AB774/AB777</f>
        <v>0</v>
      </c>
      <c r="CK774" s="130">
        <f t="shared" ref="CK774" si="2392">AC774/AC777</f>
        <v>0</v>
      </c>
    </row>
    <row r="775" spans="1:89" x14ac:dyDescent="0.25">
      <c r="A775" s="139" t="s">
        <v>38</v>
      </c>
      <c r="B775" s="54"/>
      <c r="C775" s="55"/>
      <c r="D775" s="144"/>
      <c r="E775" s="141"/>
      <c r="F775" s="142"/>
      <c r="G775" s="143"/>
      <c r="H775" s="144"/>
      <c r="I775" s="141"/>
      <c r="J775" s="142"/>
      <c r="K775" s="143"/>
      <c r="L775" s="144"/>
      <c r="M775" s="142"/>
      <c r="N775" s="146"/>
      <c r="O775" s="145"/>
      <c r="P775" s="142"/>
      <c r="Q775" s="143"/>
      <c r="R775" s="144"/>
      <c r="S775" s="141"/>
      <c r="T775" s="142"/>
      <c r="U775" s="143"/>
      <c r="V775" s="144"/>
      <c r="W775" s="141"/>
      <c r="X775" s="142"/>
      <c r="Y775" s="143"/>
      <c r="Z775" s="3"/>
      <c r="AA775" s="140"/>
      <c r="AB775" s="162">
        <f t="shared" si="2313"/>
        <v>0</v>
      </c>
      <c r="AC775" s="165">
        <f t="shared" si="2343"/>
        <v>0</v>
      </c>
      <c r="BI775" s="139" t="s">
        <v>38</v>
      </c>
      <c r="BJ775" s="123" t="e">
        <f t="shared" si="2344"/>
        <v>#DIV/0!</v>
      </c>
      <c r="BK775" s="124" t="e">
        <f t="shared" si="2345"/>
        <v>#DIV/0!</v>
      </c>
      <c r="BL775" s="125" t="e">
        <f t="shared" si="2317"/>
        <v>#DIV/0!</v>
      </c>
      <c r="BM775" s="126" t="e">
        <f t="shared" si="2318"/>
        <v>#DIV/0!</v>
      </c>
      <c r="BN775" s="123" t="e">
        <f t="shared" si="2319"/>
        <v>#DIV/0!</v>
      </c>
      <c r="BO775" s="124" t="e">
        <f t="shared" si="2320"/>
        <v>#DIV/0!</v>
      </c>
      <c r="BP775" s="125" t="e">
        <f t="shared" si="2321"/>
        <v>#DIV/0!</v>
      </c>
      <c r="BQ775" s="126" t="e">
        <f t="shared" si="2322"/>
        <v>#DIV/0!</v>
      </c>
      <c r="BR775" s="123" t="e">
        <f t="shared" si="2323"/>
        <v>#DIV/0!</v>
      </c>
      <c r="BS775" s="124" t="e">
        <f t="shared" si="2324"/>
        <v>#DIV/0!</v>
      </c>
      <c r="BT775" s="125" t="e">
        <f t="shared" si="2325"/>
        <v>#DIV/0!</v>
      </c>
      <c r="BU775" s="123" t="e">
        <f t="shared" si="2326"/>
        <v>#DIV/0!</v>
      </c>
      <c r="BV775" s="127" t="e">
        <f t="shared" si="2327"/>
        <v>#DIV/0!</v>
      </c>
      <c r="BW775" s="128" t="e">
        <f t="shared" si="2328"/>
        <v>#DIV/0!</v>
      </c>
      <c r="BX775" s="123" t="e">
        <f t="shared" si="2329"/>
        <v>#DIV/0!</v>
      </c>
      <c r="BY775" s="124" t="e">
        <f t="shared" si="2330"/>
        <v>#DIV/0!</v>
      </c>
      <c r="BZ775" s="125" t="e">
        <f t="shared" si="2331"/>
        <v>#DIV/0!</v>
      </c>
      <c r="CA775" s="126" t="e">
        <f t="shared" si="2332"/>
        <v>#DIV/0!</v>
      </c>
      <c r="CB775" s="123" t="e">
        <f t="shared" si="2333"/>
        <v>#DIV/0!</v>
      </c>
      <c r="CC775" s="124" t="e">
        <f t="shared" si="2334"/>
        <v>#DIV/0!</v>
      </c>
      <c r="CD775" s="125" t="e">
        <f t="shared" si="2335"/>
        <v>#DIV/0!</v>
      </c>
      <c r="CE775" s="126" t="e">
        <f t="shared" si="2336"/>
        <v>#DIV/0!</v>
      </c>
      <c r="CF775" s="123" t="e">
        <f t="shared" si="2337"/>
        <v>#DIV/0!</v>
      </c>
      <c r="CG775" s="124" t="e">
        <f t="shared" si="2338"/>
        <v>#DIV/0!</v>
      </c>
      <c r="CH775" s="125" t="e">
        <f t="shared" si="2339"/>
        <v>#DIV/0!</v>
      </c>
      <c r="CI775" s="123" t="e">
        <f t="shared" si="2340"/>
        <v>#DIV/0!</v>
      </c>
      <c r="CJ775" s="129">
        <f t="shared" ref="CJ775" si="2393">AB775/AB777</f>
        <v>0</v>
      </c>
      <c r="CK775" s="130">
        <f t="shared" ref="CK775" si="2394">AC775/AC777</f>
        <v>0</v>
      </c>
    </row>
    <row r="776" spans="1:89" ht="13.8" thickBot="1" x14ac:dyDescent="0.3">
      <c r="A776" s="131" t="s">
        <v>39</v>
      </c>
      <c r="B776" s="56"/>
      <c r="C776" s="57"/>
      <c r="D776" s="133"/>
      <c r="E776" s="134"/>
      <c r="F776" s="132"/>
      <c r="G776" s="135"/>
      <c r="H776" s="133"/>
      <c r="I776" s="134"/>
      <c r="J776" s="132"/>
      <c r="K776" s="135"/>
      <c r="L776" s="133"/>
      <c r="M776" s="132"/>
      <c r="N776" s="136"/>
      <c r="O776" s="137"/>
      <c r="P776" s="132"/>
      <c r="Q776" s="135"/>
      <c r="R776" s="133"/>
      <c r="S776" s="134"/>
      <c r="T776" s="132"/>
      <c r="U776" s="135"/>
      <c r="V776" s="133"/>
      <c r="W776" s="134"/>
      <c r="X776" s="132"/>
      <c r="Y776" s="135"/>
      <c r="Z776" s="138"/>
      <c r="AA776" s="2"/>
      <c r="AB776" s="162">
        <f t="shared" si="2313"/>
        <v>0</v>
      </c>
      <c r="AC776" s="165">
        <f t="shared" si="2343"/>
        <v>0</v>
      </c>
      <c r="BI776" s="131" t="s">
        <v>39</v>
      </c>
      <c r="BJ776" s="123" t="e">
        <f t="shared" si="2344"/>
        <v>#DIV/0!</v>
      </c>
      <c r="BK776" s="124" t="e">
        <f t="shared" si="2345"/>
        <v>#DIV/0!</v>
      </c>
      <c r="BL776" s="125" t="e">
        <f t="shared" si="2317"/>
        <v>#DIV/0!</v>
      </c>
      <c r="BM776" s="126" t="e">
        <f t="shared" si="2318"/>
        <v>#DIV/0!</v>
      </c>
      <c r="BN776" s="123" t="e">
        <f t="shared" si="2319"/>
        <v>#DIV/0!</v>
      </c>
      <c r="BO776" s="124" t="e">
        <f t="shared" si="2320"/>
        <v>#DIV/0!</v>
      </c>
      <c r="BP776" s="125" t="e">
        <f t="shared" si="2321"/>
        <v>#DIV/0!</v>
      </c>
      <c r="BQ776" s="126" t="e">
        <f t="shared" si="2322"/>
        <v>#DIV/0!</v>
      </c>
      <c r="BR776" s="123" t="e">
        <f t="shared" si="2323"/>
        <v>#DIV/0!</v>
      </c>
      <c r="BS776" s="124" t="e">
        <f t="shared" si="2324"/>
        <v>#DIV/0!</v>
      </c>
      <c r="BT776" s="125" t="e">
        <f t="shared" si="2325"/>
        <v>#DIV/0!</v>
      </c>
      <c r="BU776" s="123" t="e">
        <f t="shared" si="2326"/>
        <v>#DIV/0!</v>
      </c>
      <c r="BV776" s="127" t="e">
        <f t="shared" si="2327"/>
        <v>#DIV/0!</v>
      </c>
      <c r="BW776" s="128" t="e">
        <f t="shared" si="2328"/>
        <v>#DIV/0!</v>
      </c>
      <c r="BX776" s="123" t="e">
        <f t="shared" si="2329"/>
        <v>#DIV/0!</v>
      </c>
      <c r="BY776" s="124" t="e">
        <f t="shared" si="2330"/>
        <v>#DIV/0!</v>
      </c>
      <c r="BZ776" s="125" t="e">
        <f t="shared" si="2331"/>
        <v>#DIV/0!</v>
      </c>
      <c r="CA776" s="126" t="e">
        <f t="shared" si="2332"/>
        <v>#DIV/0!</v>
      </c>
      <c r="CB776" s="123" t="e">
        <f t="shared" si="2333"/>
        <v>#DIV/0!</v>
      </c>
      <c r="CC776" s="124" t="e">
        <f t="shared" si="2334"/>
        <v>#DIV/0!</v>
      </c>
      <c r="CD776" s="125" t="e">
        <f t="shared" si="2335"/>
        <v>#DIV/0!</v>
      </c>
      <c r="CE776" s="126" t="e">
        <f t="shared" si="2336"/>
        <v>#DIV/0!</v>
      </c>
      <c r="CF776" s="123" t="e">
        <f t="shared" si="2337"/>
        <v>#DIV/0!</v>
      </c>
      <c r="CG776" s="124" t="e">
        <f t="shared" si="2338"/>
        <v>#DIV/0!</v>
      </c>
      <c r="CH776" s="125" t="e">
        <f t="shared" si="2339"/>
        <v>#DIV/0!</v>
      </c>
      <c r="CI776" s="123" t="e">
        <f t="shared" si="2340"/>
        <v>#DIV/0!</v>
      </c>
      <c r="CJ776" s="129">
        <f t="shared" ref="CJ776" si="2395">AB776/AB777</f>
        <v>0</v>
      </c>
      <c r="CK776" s="130">
        <f t="shared" ref="CK776" si="2396">AC776/AC777</f>
        <v>0</v>
      </c>
    </row>
    <row r="777" spans="1:89" ht="14.4" thickTop="1" thickBot="1" x14ac:dyDescent="0.3">
      <c r="A777" s="251" t="s">
        <v>13</v>
      </c>
      <c r="B777" s="14">
        <f t="shared" ref="B777:AA777" si="2397">SUM(B754:B776)</f>
        <v>39750</v>
      </c>
      <c r="C777" s="1">
        <f t="shared" si="2397"/>
        <v>39463.699999999997</v>
      </c>
      <c r="D777" s="14">
        <f t="shared" si="2397"/>
        <v>18407</v>
      </c>
      <c r="E777" s="1">
        <f t="shared" si="2397"/>
        <v>16869.2</v>
      </c>
      <c r="F777" s="14">
        <f t="shared" si="2397"/>
        <v>27221</v>
      </c>
      <c r="G777" s="1">
        <f t="shared" si="2397"/>
        <v>27191.600000000002</v>
      </c>
      <c r="H777" s="14">
        <f t="shared" si="2397"/>
        <v>46376</v>
      </c>
      <c r="I777" s="1">
        <f t="shared" si="2397"/>
        <v>52970.899999999994</v>
      </c>
      <c r="J777" s="14">
        <f t="shared" si="2397"/>
        <v>7534</v>
      </c>
      <c r="K777" s="1">
        <f t="shared" si="2397"/>
        <v>7802.1000000000022</v>
      </c>
      <c r="L777" s="14">
        <f t="shared" si="2397"/>
        <v>26544</v>
      </c>
      <c r="M777" s="1">
        <f t="shared" si="2397"/>
        <v>28783.8</v>
      </c>
      <c r="N777" s="14">
        <f t="shared" si="2397"/>
        <v>46385</v>
      </c>
      <c r="O777" s="1">
        <f t="shared" si="2397"/>
        <v>45211</v>
      </c>
      <c r="P777" s="14">
        <f t="shared" si="2397"/>
        <v>25885</v>
      </c>
      <c r="Q777" s="1">
        <f t="shared" si="2397"/>
        <v>23567.399999999994</v>
      </c>
      <c r="R777" s="14">
        <f t="shared" si="2397"/>
        <v>32499</v>
      </c>
      <c r="S777" s="1">
        <f t="shared" si="2397"/>
        <v>30412.1</v>
      </c>
      <c r="T777" s="14">
        <f t="shared" si="2397"/>
        <v>10001</v>
      </c>
      <c r="U777" s="1">
        <f t="shared" si="2397"/>
        <v>10074.600000000002</v>
      </c>
      <c r="V777" s="14">
        <f t="shared" si="2397"/>
        <v>31879</v>
      </c>
      <c r="W777" s="1">
        <f t="shared" si="2397"/>
        <v>36560.9</v>
      </c>
      <c r="X777" s="14">
        <f t="shared" si="2397"/>
        <v>25779</v>
      </c>
      <c r="Y777" s="1">
        <f t="shared" si="2397"/>
        <v>14834.800000000003</v>
      </c>
      <c r="Z777" s="14">
        <f t="shared" si="2397"/>
        <v>51268</v>
      </c>
      <c r="AA777" s="1">
        <f t="shared" si="2397"/>
        <v>54889.499999999993</v>
      </c>
      <c r="AB777" s="166">
        <f t="shared" ref="AB777:AC777" si="2398">SUM(AB753:AB776)</f>
        <v>389528</v>
      </c>
      <c r="AC777" s="167">
        <f t="shared" si="2398"/>
        <v>388631.60000000003</v>
      </c>
      <c r="BI777" s="251" t="s">
        <v>13</v>
      </c>
      <c r="BJ777" s="147" t="e">
        <f>SUM(BJ753:BJ776)</f>
        <v>#DIV/0!</v>
      </c>
      <c r="BK777" s="148" t="e">
        <f t="shared" ref="BK777:CK777" si="2399">SUM(BK753:BK776)</f>
        <v>#DIV/0!</v>
      </c>
      <c r="BL777" s="147" t="e">
        <f t="shared" si="2399"/>
        <v>#DIV/0!</v>
      </c>
      <c r="BM777" s="148" t="e">
        <f t="shared" si="2399"/>
        <v>#DIV/0!</v>
      </c>
      <c r="BN777" s="147" t="e">
        <f t="shared" si="2399"/>
        <v>#DIV/0!</v>
      </c>
      <c r="BO777" s="148" t="e">
        <f t="shared" si="2399"/>
        <v>#DIV/0!</v>
      </c>
      <c r="BP777" s="147" t="e">
        <f t="shared" si="2399"/>
        <v>#DIV/0!</v>
      </c>
      <c r="BQ777" s="148" t="e">
        <f t="shared" si="2399"/>
        <v>#DIV/0!</v>
      </c>
      <c r="BR777" s="147" t="e">
        <f t="shared" si="2399"/>
        <v>#DIV/0!</v>
      </c>
      <c r="BS777" s="148" t="e">
        <f t="shared" si="2399"/>
        <v>#DIV/0!</v>
      </c>
      <c r="BT777" s="147" t="e">
        <f t="shared" si="2399"/>
        <v>#DIV/0!</v>
      </c>
      <c r="BU777" s="148" t="e">
        <f t="shared" si="2399"/>
        <v>#DIV/0!</v>
      </c>
      <c r="BV777" s="147" t="e">
        <f t="shared" si="2399"/>
        <v>#DIV/0!</v>
      </c>
      <c r="BW777" s="148" t="e">
        <f t="shared" si="2399"/>
        <v>#DIV/0!</v>
      </c>
      <c r="BX777" s="147" t="e">
        <f t="shared" si="2399"/>
        <v>#DIV/0!</v>
      </c>
      <c r="BY777" s="148" t="e">
        <f t="shared" si="2399"/>
        <v>#DIV/0!</v>
      </c>
      <c r="BZ777" s="147" t="e">
        <f t="shared" si="2399"/>
        <v>#DIV/0!</v>
      </c>
      <c r="CA777" s="148" t="e">
        <f t="shared" si="2399"/>
        <v>#DIV/0!</v>
      </c>
      <c r="CB777" s="147" t="e">
        <f t="shared" si="2399"/>
        <v>#DIV/0!</v>
      </c>
      <c r="CC777" s="148" t="e">
        <f t="shared" si="2399"/>
        <v>#DIV/0!</v>
      </c>
      <c r="CD777" s="147" t="e">
        <f t="shared" si="2399"/>
        <v>#DIV/0!</v>
      </c>
      <c r="CE777" s="148" t="e">
        <f t="shared" si="2399"/>
        <v>#DIV/0!</v>
      </c>
      <c r="CF777" s="147" t="e">
        <f t="shared" si="2399"/>
        <v>#DIV/0!</v>
      </c>
      <c r="CG777" s="148" t="e">
        <f t="shared" si="2399"/>
        <v>#DIV/0!</v>
      </c>
      <c r="CH777" s="147" t="e">
        <f t="shared" si="2399"/>
        <v>#DIV/0!</v>
      </c>
      <c r="CI777" s="148" t="e">
        <f t="shared" si="2399"/>
        <v>#DIV/0!</v>
      </c>
      <c r="CJ777" s="147">
        <f t="shared" si="2399"/>
        <v>1</v>
      </c>
      <c r="CK777" s="148">
        <f t="shared" si="2399"/>
        <v>1</v>
      </c>
    </row>
    <row r="778" spans="1:89" ht="13.8" thickTop="1" x14ac:dyDescent="0.25">
      <c r="A778" s="178"/>
    </row>
    <row r="780" spans="1:89" x14ac:dyDescent="0.25">
      <c r="A780" s="305">
        <f>+A749+1</f>
        <v>45164</v>
      </c>
      <c r="B780" s="305"/>
      <c r="C780" s="305"/>
      <c r="D780" s="305"/>
      <c r="BI780" s="304">
        <f>+BI718+2</f>
        <v>45164</v>
      </c>
      <c r="BJ780" s="304"/>
      <c r="BK780" s="304"/>
      <c r="BL780" s="304"/>
    </row>
    <row r="781" spans="1:89" ht="13.8" thickBot="1" x14ac:dyDescent="0.3">
      <c r="AE781" t="s">
        <v>84</v>
      </c>
    </row>
    <row r="782" spans="1:89" ht="14.4" thickTop="1" thickBot="1" x14ac:dyDescent="0.3">
      <c r="A782" s="296" t="s">
        <v>0</v>
      </c>
      <c r="B782" s="298" t="s">
        <v>1</v>
      </c>
      <c r="C782" s="299"/>
      <c r="D782" s="298" t="s">
        <v>2</v>
      </c>
      <c r="E782" s="299"/>
      <c r="F782" s="298" t="s">
        <v>3</v>
      </c>
      <c r="G782" s="299"/>
      <c r="H782" s="298" t="s">
        <v>4</v>
      </c>
      <c r="I782" s="299"/>
      <c r="J782" s="298" t="s">
        <v>5</v>
      </c>
      <c r="K782" s="299"/>
      <c r="L782" s="298" t="s">
        <v>6</v>
      </c>
      <c r="M782" s="299"/>
      <c r="N782" s="298" t="s">
        <v>7</v>
      </c>
      <c r="O782" s="299"/>
      <c r="P782" s="298" t="s">
        <v>8</v>
      </c>
      <c r="Q782" s="299"/>
      <c r="R782" s="298" t="s">
        <v>9</v>
      </c>
      <c r="S782" s="299"/>
      <c r="T782" s="298" t="s">
        <v>10</v>
      </c>
      <c r="U782" s="299"/>
      <c r="V782" s="298" t="s">
        <v>11</v>
      </c>
      <c r="W782" s="299"/>
      <c r="X782" s="298" t="s">
        <v>12</v>
      </c>
      <c r="Y782" s="299"/>
      <c r="Z782" s="300" t="s">
        <v>40</v>
      </c>
      <c r="AA782" s="301"/>
      <c r="AB782" s="302" t="s">
        <v>41</v>
      </c>
      <c r="AC782" s="303"/>
      <c r="AE782" s="296" t="s">
        <v>0</v>
      </c>
      <c r="AF782" s="298" t="s">
        <v>1</v>
      </c>
      <c r="AG782" s="299"/>
      <c r="AH782" s="298" t="s">
        <v>2</v>
      </c>
      <c r="AI782" s="299"/>
      <c r="AJ782" s="298" t="s">
        <v>3</v>
      </c>
      <c r="AK782" s="299"/>
      <c r="AL782" s="298" t="s">
        <v>4</v>
      </c>
      <c r="AM782" s="299"/>
      <c r="AN782" s="298" t="s">
        <v>5</v>
      </c>
      <c r="AO782" s="299"/>
      <c r="AP782" s="298" t="s">
        <v>6</v>
      </c>
      <c r="AQ782" s="299"/>
      <c r="AR782" s="298" t="s">
        <v>7</v>
      </c>
      <c r="AS782" s="299"/>
      <c r="AT782" s="298" t="s">
        <v>8</v>
      </c>
      <c r="AU782" s="299"/>
      <c r="AV782" s="298" t="s">
        <v>9</v>
      </c>
      <c r="AW782" s="299"/>
      <c r="AX782" s="298" t="s">
        <v>10</v>
      </c>
      <c r="AY782" s="299"/>
      <c r="AZ782" s="298" t="s">
        <v>11</v>
      </c>
      <c r="BA782" s="299"/>
      <c r="BB782" s="298" t="s">
        <v>12</v>
      </c>
      <c r="BC782" s="299"/>
      <c r="BD782" s="300" t="s">
        <v>40</v>
      </c>
      <c r="BE782" s="301"/>
      <c r="BF782" s="302" t="s">
        <v>41</v>
      </c>
      <c r="BG782" s="303"/>
      <c r="BI782" s="296" t="s">
        <v>0</v>
      </c>
      <c r="BJ782" s="298" t="s">
        <v>1</v>
      </c>
      <c r="BK782" s="299"/>
      <c r="BL782" s="298" t="s">
        <v>2</v>
      </c>
      <c r="BM782" s="299"/>
      <c r="BN782" s="298" t="s">
        <v>3</v>
      </c>
      <c r="BO782" s="299"/>
      <c r="BP782" s="298" t="s">
        <v>4</v>
      </c>
      <c r="BQ782" s="299"/>
      <c r="BR782" s="298" t="s">
        <v>5</v>
      </c>
      <c r="BS782" s="299"/>
      <c r="BT782" s="298" t="s">
        <v>6</v>
      </c>
      <c r="BU782" s="299"/>
      <c r="BV782" s="298" t="s">
        <v>7</v>
      </c>
      <c r="BW782" s="299"/>
      <c r="BX782" s="298" t="s">
        <v>8</v>
      </c>
      <c r="BY782" s="299"/>
      <c r="BZ782" s="298" t="s">
        <v>9</v>
      </c>
      <c r="CA782" s="299"/>
      <c r="CB782" s="298" t="s">
        <v>10</v>
      </c>
      <c r="CC782" s="299"/>
      <c r="CD782" s="298" t="s">
        <v>11</v>
      </c>
      <c r="CE782" s="299"/>
      <c r="CF782" s="298" t="s">
        <v>12</v>
      </c>
      <c r="CG782" s="299"/>
      <c r="CH782" s="300" t="s">
        <v>40</v>
      </c>
      <c r="CI782" s="301"/>
      <c r="CJ782" s="298" t="s">
        <v>41</v>
      </c>
      <c r="CK782" s="299"/>
    </row>
    <row r="783" spans="1:89" ht="15" thickTop="1" thickBot="1" x14ac:dyDescent="0.35">
      <c r="A783" s="297"/>
      <c r="B783" s="111" t="s">
        <v>14</v>
      </c>
      <c r="C783" s="112" t="s">
        <v>15</v>
      </c>
      <c r="D783" s="113" t="s">
        <v>14</v>
      </c>
      <c r="E783" s="114" t="s">
        <v>15</v>
      </c>
      <c r="F783" s="111" t="s">
        <v>14</v>
      </c>
      <c r="G783" s="112" t="s">
        <v>15</v>
      </c>
      <c r="H783" s="113" t="s">
        <v>14</v>
      </c>
      <c r="I783" s="114" t="s">
        <v>15</v>
      </c>
      <c r="J783" s="111" t="s">
        <v>14</v>
      </c>
      <c r="K783" s="112" t="s">
        <v>15</v>
      </c>
      <c r="L783" s="113" t="s">
        <v>14</v>
      </c>
      <c r="M783" s="111" t="s">
        <v>15</v>
      </c>
      <c r="N783" s="115" t="s">
        <v>14</v>
      </c>
      <c r="O783" s="116" t="s">
        <v>15</v>
      </c>
      <c r="P783" s="111" t="s">
        <v>14</v>
      </c>
      <c r="Q783" s="112" t="s">
        <v>15</v>
      </c>
      <c r="R783" s="113" t="s">
        <v>14</v>
      </c>
      <c r="S783" s="114" t="s">
        <v>15</v>
      </c>
      <c r="T783" s="111" t="s">
        <v>14</v>
      </c>
      <c r="U783" s="112" t="s">
        <v>15</v>
      </c>
      <c r="V783" s="113" t="s">
        <v>14</v>
      </c>
      <c r="W783" s="114" t="s">
        <v>15</v>
      </c>
      <c r="X783" s="111" t="s">
        <v>14</v>
      </c>
      <c r="Y783" s="112" t="s">
        <v>15</v>
      </c>
      <c r="Z783" s="26" t="s">
        <v>14</v>
      </c>
      <c r="AA783" s="117" t="s">
        <v>15</v>
      </c>
      <c r="AB783" s="168" t="s">
        <v>14</v>
      </c>
      <c r="AC783" s="169" t="s">
        <v>15</v>
      </c>
      <c r="AE783" s="297"/>
      <c r="AF783" s="111" t="s">
        <v>14</v>
      </c>
      <c r="AG783" s="112" t="s">
        <v>15</v>
      </c>
      <c r="AH783" s="113" t="s">
        <v>14</v>
      </c>
      <c r="AI783" s="114" t="s">
        <v>15</v>
      </c>
      <c r="AJ783" s="111" t="s">
        <v>14</v>
      </c>
      <c r="AK783" s="112" t="s">
        <v>15</v>
      </c>
      <c r="AL783" s="113" t="s">
        <v>14</v>
      </c>
      <c r="AM783" s="114" t="s">
        <v>15</v>
      </c>
      <c r="AN783" s="111" t="s">
        <v>14</v>
      </c>
      <c r="AO783" s="112" t="s">
        <v>15</v>
      </c>
      <c r="AP783" s="113" t="s">
        <v>14</v>
      </c>
      <c r="AQ783" s="111" t="s">
        <v>15</v>
      </c>
      <c r="AR783" s="115" t="s">
        <v>14</v>
      </c>
      <c r="AS783" s="116" t="s">
        <v>15</v>
      </c>
      <c r="AT783" s="111" t="s">
        <v>14</v>
      </c>
      <c r="AU783" s="112" t="s">
        <v>15</v>
      </c>
      <c r="AV783" s="113" t="s">
        <v>14</v>
      </c>
      <c r="AW783" s="114" t="s">
        <v>15</v>
      </c>
      <c r="AX783" s="111" t="s">
        <v>14</v>
      </c>
      <c r="AY783" s="112" t="s">
        <v>15</v>
      </c>
      <c r="AZ783" s="113" t="s">
        <v>14</v>
      </c>
      <c r="BA783" s="114" t="s">
        <v>15</v>
      </c>
      <c r="BB783" s="111" t="s">
        <v>14</v>
      </c>
      <c r="BC783" s="112" t="s">
        <v>15</v>
      </c>
      <c r="BD783" s="26" t="s">
        <v>14</v>
      </c>
      <c r="BE783" s="117" t="s">
        <v>15</v>
      </c>
      <c r="BF783" s="168" t="s">
        <v>14</v>
      </c>
      <c r="BG783" s="169" t="s">
        <v>15</v>
      </c>
      <c r="BI783" s="297"/>
      <c r="BJ783" s="111" t="s">
        <v>14</v>
      </c>
      <c r="BK783" s="112" t="s">
        <v>15</v>
      </c>
      <c r="BL783" s="113" t="s">
        <v>14</v>
      </c>
      <c r="BM783" s="114" t="s">
        <v>15</v>
      </c>
      <c r="BN783" s="111" t="s">
        <v>14</v>
      </c>
      <c r="BO783" s="112" t="s">
        <v>15</v>
      </c>
      <c r="BP783" s="113" t="s">
        <v>14</v>
      </c>
      <c r="BQ783" s="114" t="s">
        <v>15</v>
      </c>
      <c r="BR783" s="111" t="s">
        <v>14</v>
      </c>
      <c r="BS783" s="112" t="s">
        <v>15</v>
      </c>
      <c r="BT783" s="113" t="s">
        <v>14</v>
      </c>
      <c r="BU783" s="111" t="s">
        <v>15</v>
      </c>
      <c r="BV783" s="115" t="s">
        <v>14</v>
      </c>
      <c r="BW783" s="116" t="s">
        <v>15</v>
      </c>
      <c r="BX783" s="111" t="s">
        <v>14</v>
      </c>
      <c r="BY783" s="112" t="s">
        <v>15</v>
      </c>
      <c r="BZ783" s="113" t="s">
        <v>14</v>
      </c>
      <c r="CA783" s="114" t="s">
        <v>15</v>
      </c>
      <c r="CB783" s="111" t="s">
        <v>14</v>
      </c>
      <c r="CC783" s="112" t="s">
        <v>15</v>
      </c>
      <c r="CD783" s="113" t="s">
        <v>14</v>
      </c>
      <c r="CE783" s="114" t="s">
        <v>15</v>
      </c>
      <c r="CF783" s="111" t="s">
        <v>14</v>
      </c>
      <c r="CG783" s="112" t="s">
        <v>15</v>
      </c>
      <c r="CH783" s="26" t="s">
        <v>14</v>
      </c>
      <c r="CI783" s="117" t="s">
        <v>15</v>
      </c>
      <c r="CJ783" s="115" t="s">
        <v>14</v>
      </c>
      <c r="CK783" s="116" t="s">
        <v>15</v>
      </c>
    </row>
    <row r="784" spans="1:89" ht="13.8" thickTop="1" x14ac:dyDescent="0.25">
      <c r="A784" s="119" t="s">
        <v>16</v>
      </c>
      <c r="B784" s="120"/>
      <c r="C784" s="177"/>
      <c r="D784" s="121"/>
      <c r="E784" s="172"/>
      <c r="F784" s="120"/>
      <c r="G784" s="122"/>
      <c r="H784" s="121"/>
      <c r="I784" s="172"/>
      <c r="J784" s="120"/>
      <c r="K784" s="122"/>
      <c r="L784" s="121"/>
      <c r="M784" s="120"/>
      <c r="N784" s="171"/>
      <c r="O784" s="173"/>
      <c r="P784" s="120"/>
      <c r="Q784" s="122"/>
      <c r="R784" s="121"/>
      <c r="S784" s="172"/>
      <c r="T784" s="120"/>
      <c r="U784" s="122"/>
      <c r="V784" s="121"/>
      <c r="W784" s="172"/>
      <c r="X784" s="120"/>
      <c r="Y784" s="122"/>
      <c r="Z784" s="21"/>
      <c r="AA784" s="176"/>
      <c r="AB784" s="162">
        <f t="shared" ref="AB784:AB807" si="2400">B784+D784+F784+H784+J784+L784+N784+P784+R784+T784+V784+X784+Z784</f>
        <v>0</v>
      </c>
      <c r="AC784" s="163">
        <f>C784+E784+G784+I784+K784+M784+O784+Q784+S784+U784+W784+Y784+AA784</f>
        <v>0</v>
      </c>
      <c r="AE784" s="254" t="str">
        <f>$AE$9</f>
        <v>07:00 - 07:59</v>
      </c>
      <c r="AF784" s="120">
        <f t="shared" ref="AF784:AO786" si="2401">SUMIF($A$9:$A$32,$AE784,B$784:B$807)</f>
        <v>2164</v>
      </c>
      <c r="AG784" s="177">
        <f t="shared" si="2401"/>
        <v>1702.3</v>
      </c>
      <c r="AH784" s="121">
        <f t="shared" si="2401"/>
        <v>1043</v>
      </c>
      <c r="AI784" s="172">
        <f t="shared" si="2401"/>
        <v>833.2</v>
      </c>
      <c r="AJ784" s="120">
        <f t="shared" si="2401"/>
        <v>2170</v>
      </c>
      <c r="AK784" s="122">
        <f t="shared" si="2401"/>
        <v>1282.2</v>
      </c>
      <c r="AL784" s="121">
        <f t="shared" si="2401"/>
        <v>2559</v>
      </c>
      <c r="AM784" s="172">
        <f t="shared" si="2401"/>
        <v>2471.5</v>
      </c>
      <c r="AN784" s="120">
        <f t="shared" si="2401"/>
        <v>203</v>
      </c>
      <c r="AO784" s="122">
        <f t="shared" si="2401"/>
        <v>661.1</v>
      </c>
      <c r="AP784" s="121">
        <f t="shared" ref="AP784:AY786" si="2402">SUMIF($A$9:$A$32,$AE784,L$784:L$807)</f>
        <v>920</v>
      </c>
      <c r="AQ784" s="120">
        <f t="shared" si="2402"/>
        <v>1643.3</v>
      </c>
      <c r="AR784" s="171">
        <f t="shared" si="2402"/>
        <v>2451</v>
      </c>
      <c r="AS784" s="173">
        <f t="shared" si="2402"/>
        <v>2653.5</v>
      </c>
      <c r="AT784" s="120">
        <f t="shared" si="2402"/>
        <v>1361</v>
      </c>
      <c r="AU784" s="122">
        <f t="shared" si="2402"/>
        <v>1476.3</v>
      </c>
      <c r="AV784" s="121">
        <f t="shared" si="2402"/>
        <v>2261</v>
      </c>
      <c r="AW784" s="172">
        <f t="shared" si="2402"/>
        <v>1532.3</v>
      </c>
      <c r="AX784" s="120">
        <f t="shared" si="2402"/>
        <v>357</v>
      </c>
      <c r="AY784" s="122">
        <f t="shared" si="2402"/>
        <v>773.1</v>
      </c>
      <c r="AZ784" s="121">
        <f t="shared" ref="AZ784:BE786" si="2403">SUMIF($A$9:$A$32,$AE784,V$784:V$807)</f>
        <v>1199</v>
      </c>
      <c r="BA784" s="172">
        <f t="shared" si="2403"/>
        <v>1909.4</v>
      </c>
      <c r="BB784" s="120">
        <f t="shared" si="2403"/>
        <v>1179</v>
      </c>
      <c r="BC784" s="122">
        <f t="shared" si="2403"/>
        <v>1110.2</v>
      </c>
      <c r="BD784" s="21">
        <f t="shared" si="2403"/>
        <v>2878</v>
      </c>
      <c r="BE784" s="176">
        <f t="shared" si="2403"/>
        <v>2890.6</v>
      </c>
      <c r="BF784" s="162">
        <f>AF784+AH784+AJ784+AL784+AN784+AP784+AR784+AT784+AV784+AX784+AZ784+BB784+BD784</f>
        <v>20745</v>
      </c>
      <c r="BG784" s="163">
        <f>AG784+AI784+AK784+AM784+AO784+AQ784+AS784+AU784+AW784+AY784+BA784+BC784+BE784</f>
        <v>20939</v>
      </c>
      <c r="BI784" s="119" t="s">
        <v>16</v>
      </c>
      <c r="BJ784" s="290" t="e">
        <f>B784/$AB784</f>
        <v>#DIV/0!</v>
      </c>
      <c r="BK784" s="124" t="e">
        <f>C784/$AC784</f>
        <v>#DIV/0!</v>
      </c>
      <c r="BL784" s="125" t="e">
        <f t="shared" ref="BL784:BL807" si="2404">D784/$AB784</f>
        <v>#DIV/0!</v>
      </c>
      <c r="BM784" s="126" t="e">
        <f t="shared" ref="BM784:BM807" si="2405">E784/$AC784</f>
        <v>#DIV/0!</v>
      </c>
      <c r="BN784" s="123" t="e">
        <f t="shared" ref="BN784:BN807" si="2406">F784/$AB784</f>
        <v>#DIV/0!</v>
      </c>
      <c r="BO784" s="124" t="e">
        <f t="shared" ref="BO784:BO807" si="2407">G784/$AC784</f>
        <v>#DIV/0!</v>
      </c>
      <c r="BP784" s="125" t="e">
        <f t="shared" ref="BP784:BP807" si="2408">H784/$AB784</f>
        <v>#DIV/0!</v>
      </c>
      <c r="BQ784" s="126" t="e">
        <f t="shared" ref="BQ784:BQ807" si="2409">I784/$AC784</f>
        <v>#DIV/0!</v>
      </c>
      <c r="BR784" s="123" t="e">
        <f t="shared" ref="BR784:BR807" si="2410">J784/$AB784</f>
        <v>#DIV/0!</v>
      </c>
      <c r="BS784" s="124" t="e">
        <f t="shared" ref="BS784:BS807" si="2411">K784/$AC784</f>
        <v>#DIV/0!</v>
      </c>
      <c r="BT784" s="125" t="e">
        <f t="shared" ref="BT784:BT807" si="2412">L784/$AB784</f>
        <v>#DIV/0!</v>
      </c>
      <c r="BU784" s="123" t="e">
        <f t="shared" ref="BU784:BU807" si="2413">M784/$AC784</f>
        <v>#DIV/0!</v>
      </c>
      <c r="BV784" s="127" t="e">
        <f t="shared" ref="BV784:BV807" si="2414">N784/$AB784</f>
        <v>#DIV/0!</v>
      </c>
      <c r="BW784" s="128" t="e">
        <f t="shared" ref="BW784:BW807" si="2415">O784/$AC784</f>
        <v>#DIV/0!</v>
      </c>
      <c r="BX784" s="123" t="e">
        <f t="shared" ref="BX784:BX807" si="2416">P784/$AB784</f>
        <v>#DIV/0!</v>
      </c>
      <c r="BY784" s="124" t="e">
        <f t="shared" ref="BY784:BY807" si="2417">Q784/$AC784</f>
        <v>#DIV/0!</v>
      </c>
      <c r="BZ784" s="125" t="e">
        <f t="shared" ref="BZ784:BZ807" si="2418">R784/$AB784</f>
        <v>#DIV/0!</v>
      </c>
      <c r="CA784" s="126" t="e">
        <f t="shared" ref="CA784:CA807" si="2419">S784/$AC784</f>
        <v>#DIV/0!</v>
      </c>
      <c r="CB784" s="123" t="e">
        <f t="shared" ref="CB784:CB807" si="2420">T784/$AB784</f>
        <v>#DIV/0!</v>
      </c>
      <c r="CC784" s="124" t="e">
        <f t="shared" ref="CC784:CC807" si="2421">U784/$AC784</f>
        <v>#DIV/0!</v>
      </c>
      <c r="CD784" s="125" t="e">
        <f t="shared" ref="CD784:CD807" si="2422">V784/$AB784</f>
        <v>#DIV/0!</v>
      </c>
      <c r="CE784" s="126" t="e">
        <f t="shared" ref="CE784:CE807" si="2423">W784/$AC784</f>
        <v>#DIV/0!</v>
      </c>
      <c r="CF784" s="123" t="e">
        <f t="shared" ref="CF784:CF807" si="2424">X784/$AB784</f>
        <v>#DIV/0!</v>
      </c>
      <c r="CG784" s="124" t="e">
        <f t="shared" ref="CG784:CG807" si="2425">Y784/$AC784</f>
        <v>#DIV/0!</v>
      </c>
      <c r="CH784" s="123" t="e">
        <f t="shared" ref="CH784:CH807" si="2426">Z784/$AB784</f>
        <v>#DIV/0!</v>
      </c>
      <c r="CI784" s="124" t="e">
        <f t="shared" ref="CI784:CI807" si="2427">AA784/$AC784</f>
        <v>#DIV/0!</v>
      </c>
      <c r="CJ784" s="129">
        <f t="shared" ref="CJ784" si="2428">AB784/AB808</f>
        <v>0</v>
      </c>
      <c r="CK784" s="130">
        <f t="shared" ref="CK784" si="2429">AC784/AC808</f>
        <v>0</v>
      </c>
    </row>
    <row r="785" spans="1:89" x14ac:dyDescent="0.25">
      <c r="A785" s="131" t="s">
        <v>17</v>
      </c>
      <c r="B785" s="180">
        <v>306</v>
      </c>
      <c r="C785" s="181">
        <v>0</v>
      </c>
      <c r="D785" s="182">
        <v>252</v>
      </c>
      <c r="E785" s="183">
        <v>3</v>
      </c>
      <c r="F785" s="180">
        <v>512</v>
      </c>
      <c r="G785" s="184">
        <v>8</v>
      </c>
      <c r="H785" s="182">
        <v>392</v>
      </c>
      <c r="I785" s="183">
        <v>30</v>
      </c>
      <c r="J785" s="180">
        <v>7</v>
      </c>
      <c r="K785" s="184">
        <v>28</v>
      </c>
      <c r="L785" s="182">
        <v>27</v>
      </c>
      <c r="M785" s="180">
        <v>68</v>
      </c>
      <c r="N785" s="185">
        <v>154</v>
      </c>
      <c r="O785" s="186">
        <v>105</v>
      </c>
      <c r="P785" s="180">
        <v>85</v>
      </c>
      <c r="Q785" s="184">
        <v>47</v>
      </c>
      <c r="R785" s="182">
        <v>42</v>
      </c>
      <c r="S785" s="183">
        <v>87</v>
      </c>
      <c r="T785" s="180">
        <v>2</v>
      </c>
      <c r="U785" s="184">
        <v>36</v>
      </c>
      <c r="V785" s="182">
        <v>10</v>
      </c>
      <c r="W785" s="183">
        <v>0</v>
      </c>
      <c r="X785" s="180">
        <v>0</v>
      </c>
      <c r="Y785" s="184">
        <v>0</v>
      </c>
      <c r="Z785" s="182">
        <v>0</v>
      </c>
      <c r="AA785" s="180">
        <v>0</v>
      </c>
      <c r="AB785" s="162">
        <f t="shared" si="2400"/>
        <v>1789</v>
      </c>
      <c r="AC785" s="165">
        <f t="shared" ref="AC785:AC807" si="2430">SUM(C785,E785,G785,I785,K785,M785,O785,Q785,S785,U785,W785,Y785,AA785)</f>
        <v>412</v>
      </c>
      <c r="AE785" s="256" t="str">
        <f>$AE$10</f>
        <v>08:00 - 08:59</v>
      </c>
      <c r="AF785" s="120">
        <f t="shared" si="2401"/>
        <v>2171</v>
      </c>
      <c r="AG785" s="181">
        <f t="shared" si="2401"/>
        <v>1507.8</v>
      </c>
      <c r="AH785" s="182">
        <f t="shared" si="2401"/>
        <v>946</v>
      </c>
      <c r="AI785" s="183">
        <f t="shared" si="2401"/>
        <v>695.4</v>
      </c>
      <c r="AJ785" s="180">
        <f t="shared" si="2401"/>
        <v>1547</v>
      </c>
      <c r="AK785" s="184">
        <f t="shared" si="2401"/>
        <v>1105.5999999999999</v>
      </c>
      <c r="AL785" s="182">
        <f t="shared" si="2401"/>
        <v>2601</v>
      </c>
      <c r="AM785" s="183">
        <f t="shared" si="2401"/>
        <v>2405.3000000000002</v>
      </c>
      <c r="AN785" s="180">
        <f t="shared" si="2401"/>
        <v>178</v>
      </c>
      <c r="AO785" s="184">
        <f t="shared" si="2401"/>
        <v>543.29999999999995</v>
      </c>
      <c r="AP785" s="182">
        <f t="shared" si="2402"/>
        <v>711</v>
      </c>
      <c r="AQ785" s="180">
        <f t="shared" si="2402"/>
        <v>1697</v>
      </c>
      <c r="AR785" s="185">
        <f t="shared" si="2402"/>
        <v>2158</v>
      </c>
      <c r="AS785" s="186">
        <f t="shared" si="2402"/>
        <v>2691.6</v>
      </c>
      <c r="AT785" s="180">
        <f t="shared" si="2402"/>
        <v>1344</v>
      </c>
      <c r="AU785" s="184">
        <f t="shared" si="2402"/>
        <v>1143.7</v>
      </c>
      <c r="AV785" s="182">
        <f t="shared" si="2402"/>
        <v>1985</v>
      </c>
      <c r="AW785" s="183">
        <f t="shared" si="2402"/>
        <v>1318.8</v>
      </c>
      <c r="AX785" s="180">
        <f t="shared" si="2402"/>
        <v>279</v>
      </c>
      <c r="AY785" s="184">
        <f t="shared" si="2402"/>
        <v>501.3</v>
      </c>
      <c r="AZ785" s="182">
        <f t="shared" si="2403"/>
        <v>1001</v>
      </c>
      <c r="BA785" s="183">
        <f t="shared" si="2403"/>
        <v>1843.2</v>
      </c>
      <c r="BB785" s="180">
        <f t="shared" si="2403"/>
        <v>1103</v>
      </c>
      <c r="BC785" s="184">
        <f t="shared" si="2403"/>
        <v>832.5</v>
      </c>
      <c r="BD785" s="182">
        <f t="shared" si="2403"/>
        <v>2696</v>
      </c>
      <c r="BE785" s="180">
        <f t="shared" si="2403"/>
        <v>2634.5</v>
      </c>
      <c r="BF785" s="164">
        <f>SUM(AF785,AH785,AJ785,AL785,AN785,AP785,AR785,AT785,AV785,AX785,AZ785,BB785,BD785)</f>
        <v>18720</v>
      </c>
      <c r="BG785" s="165">
        <f>SUM(AG785,AI785,AK785,AM785,AO785,AQ785,AS785,AU785,AW785,AY785,BA785,BC785,BE785)</f>
        <v>18920</v>
      </c>
      <c r="BI785" s="131" t="s">
        <v>17</v>
      </c>
      <c r="BJ785" s="123">
        <f t="shared" ref="BJ785:BJ807" si="2431">B785/$AB785</f>
        <v>0.17104527669088876</v>
      </c>
      <c r="BK785" s="124">
        <f t="shared" ref="BK785:BK807" si="2432">C785/$AC785</f>
        <v>0</v>
      </c>
      <c r="BL785" s="125">
        <f t="shared" si="2404"/>
        <v>0.14086081609837897</v>
      </c>
      <c r="BM785" s="126">
        <f t="shared" si="2405"/>
        <v>7.2815533980582527E-3</v>
      </c>
      <c r="BN785" s="123">
        <f t="shared" si="2406"/>
        <v>0.28619340413638905</v>
      </c>
      <c r="BO785" s="124">
        <f t="shared" si="2407"/>
        <v>1.9417475728155338E-2</v>
      </c>
      <c r="BP785" s="125">
        <f t="shared" si="2408"/>
        <v>0.21911682504192287</v>
      </c>
      <c r="BQ785" s="126">
        <f t="shared" si="2409"/>
        <v>7.281553398058252E-2</v>
      </c>
      <c r="BR785" s="123">
        <f t="shared" si="2410"/>
        <v>3.9128004471771938E-3</v>
      </c>
      <c r="BS785" s="124">
        <f t="shared" si="2411"/>
        <v>6.7961165048543687E-2</v>
      </c>
      <c r="BT785" s="125">
        <f t="shared" si="2412"/>
        <v>1.509223029625489E-2</v>
      </c>
      <c r="BU785" s="123">
        <f t="shared" si="2413"/>
        <v>0.1650485436893204</v>
      </c>
      <c r="BV785" s="127">
        <f t="shared" si="2414"/>
        <v>8.6081609837898268E-2</v>
      </c>
      <c r="BW785" s="128">
        <f t="shared" si="2415"/>
        <v>0.25485436893203883</v>
      </c>
      <c r="BX785" s="123">
        <f t="shared" si="2416"/>
        <v>4.7512576858580215E-2</v>
      </c>
      <c r="BY785" s="124">
        <f t="shared" si="2417"/>
        <v>0.11407766990291263</v>
      </c>
      <c r="BZ785" s="125">
        <f t="shared" si="2418"/>
        <v>2.3476802683063163E-2</v>
      </c>
      <c r="CA785" s="126">
        <f t="shared" si="2419"/>
        <v>0.21116504854368931</v>
      </c>
      <c r="CB785" s="123">
        <f t="shared" si="2420"/>
        <v>1.1179429849077697E-3</v>
      </c>
      <c r="CC785" s="124">
        <f t="shared" si="2421"/>
        <v>8.7378640776699032E-2</v>
      </c>
      <c r="CD785" s="125">
        <f t="shared" si="2422"/>
        <v>5.5897149245388482E-3</v>
      </c>
      <c r="CE785" s="126">
        <f t="shared" si="2423"/>
        <v>0</v>
      </c>
      <c r="CF785" s="123">
        <f t="shared" si="2424"/>
        <v>0</v>
      </c>
      <c r="CG785" s="124">
        <f t="shared" si="2425"/>
        <v>0</v>
      </c>
      <c r="CH785" s="125">
        <f t="shared" si="2426"/>
        <v>0</v>
      </c>
      <c r="CI785" s="123">
        <f t="shared" si="2427"/>
        <v>0</v>
      </c>
      <c r="CJ785" s="129">
        <f t="shared" ref="CJ785" si="2433">AB785/AB808</f>
        <v>5.5357861187610236E-3</v>
      </c>
      <c r="CK785" s="130">
        <f t="shared" ref="CK785" si="2434">AC785/AC808</f>
        <v>1.2785072992836635E-3</v>
      </c>
    </row>
    <row r="786" spans="1:89" ht="13.8" thickBot="1" x14ac:dyDescent="0.3">
      <c r="A786" s="139" t="s">
        <v>18</v>
      </c>
      <c r="B786" s="187">
        <v>1406</v>
      </c>
      <c r="C786" s="188">
        <v>526</v>
      </c>
      <c r="D786" s="189">
        <v>984</v>
      </c>
      <c r="E786" s="190">
        <v>278</v>
      </c>
      <c r="F786" s="187">
        <v>1738</v>
      </c>
      <c r="G786" s="191">
        <v>478</v>
      </c>
      <c r="H786" s="189">
        <v>1753</v>
      </c>
      <c r="I786" s="190">
        <v>908</v>
      </c>
      <c r="J786" s="187">
        <v>83</v>
      </c>
      <c r="K786" s="191">
        <v>275</v>
      </c>
      <c r="L786" s="189">
        <v>477</v>
      </c>
      <c r="M786" s="187">
        <v>792</v>
      </c>
      <c r="N786" s="192">
        <v>1569</v>
      </c>
      <c r="O786" s="193">
        <v>1470</v>
      </c>
      <c r="P786" s="187">
        <v>943</v>
      </c>
      <c r="Q786" s="191">
        <v>758</v>
      </c>
      <c r="R786" s="189">
        <v>1243</v>
      </c>
      <c r="S786" s="190">
        <v>902</v>
      </c>
      <c r="T786" s="187">
        <v>159</v>
      </c>
      <c r="U786" s="191">
        <v>449</v>
      </c>
      <c r="V786" s="189">
        <v>593</v>
      </c>
      <c r="W786" s="190">
        <v>991</v>
      </c>
      <c r="X786" s="187">
        <v>726</v>
      </c>
      <c r="Y786" s="191">
        <v>609</v>
      </c>
      <c r="Z786" s="189">
        <v>1906</v>
      </c>
      <c r="AA786" s="187">
        <v>1486</v>
      </c>
      <c r="AB786" s="162">
        <f t="shared" si="2400"/>
        <v>13580</v>
      </c>
      <c r="AC786" s="165">
        <f t="shared" si="2430"/>
        <v>9922</v>
      </c>
      <c r="AE786" s="254">
        <f>$AE$11</f>
        <v>0</v>
      </c>
      <c r="AF786" s="120">
        <f t="shared" si="2401"/>
        <v>0</v>
      </c>
      <c r="AG786" s="188">
        <f t="shared" si="2401"/>
        <v>0</v>
      </c>
      <c r="AH786" s="189">
        <f t="shared" si="2401"/>
        <v>0</v>
      </c>
      <c r="AI786" s="190">
        <f t="shared" si="2401"/>
        <v>0</v>
      </c>
      <c r="AJ786" s="187">
        <f t="shared" si="2401"/>
        <v>0</v>
      </c>
      <c r="AK786" s="191">
        <f t="shared" si="2401"/>
        <v>0</v>
      </c>
      <c r="AL786" s="189">
        <f t="shared" si="2401"/>
        <v>0</v>
      </c>
      <c r="AM786" s="190">
        <f t="shared" si="2401"/>
        <v>0</v>
      </c>
      <c r="AN786" s="187">
        <f t="shared" si="2401"/>
        <v>0</v>
      </c>
      <c r="AO786" s="191">
        <f t="shared" si="2401"/>
        <v>0</v>
      </c>
      <c r="AP786" s="189">
        <f t="shared" si="2402"/>
        <v>0</v>
      </c>
      <c r="AQ786" s="187">
        <f t="shared" si="2402"/>
        <v>0</v>
      </c>
      <c r="AR786" s="192">
        <f t="shared" si="2402"/>
        <v>0</v>
      </c>
      <c r="AS786" s="193">
        <f t="shared" si="2402"/>
        <v>0</v>
      </c>
      <c r="AT786" s="187">
        <f t="shared" si="2402"/>
        <v>0</v>
      </c>
      <c r="AU786" s="191">
        <f t="shared" si="2402"/>
        <v>0</v>
      </c>
      <c r="AV786" s="189">
        <f t="shared" si="2402"/>
        <v>0</v>
      </c>
      <c r="AW786" s="190">
        <f t="shared" si="2402"/>
        <v>0</v>
      </c>
      <c r="AX786" s="187">
        <f t="shared" si="2402"/>
        <v>0</v>
      </c>
      <c r="AY786" s="191">
        <f t="shared" si="2402"/>
        <v>0</v>
      </c>
      <c r="AZ786" s="189">
        <f t="shared" si="2403"/>
        <v>0</v>
      </c>
      <c r="BA786" s="190">
        <f t="shared" si="2403"/>
        <v>0</v>
      </c>
      <c r="BB786" s="187">
        <f t="shared" si="2403"/>
        <v>0</v>
      </c>
      <c r="BC786" s="191">
        <f t="shared" si="2403"/>
        <v>0</v>
      </c>
      <c r="BD786" s="189">
        <f t="shared" si="2403"/>
        <v>0</v>
      </c>
      <c r="BE786" s="187">
        <f t="shared" si="2403"/>
        <v>0</v>
      </c>
      <c r="BF786" s="164">
        <f>SUM(AF786,AH786,AJ786,AL786,AN786,AP786,AR786,AT786,AV786,AX786,AZ786,BB786,BD786)</f>
        <v>0</v>
      </c>
      <c r="BG786" s="165">
        <f>SUM(AG786,AI786,AK786,AM786,AO786,AQ786,AS786,AU786,AW786,AY786,BA786,BC786,BE786)</f>
        <v>0</v>
      </c>
      <c r="BI786" s="139" t="s">
        <v>18</v>
      </c>
      <c r="BJ786" s="123">
        <f t="shared" si="2431"/>
        <v>0.10353460972017674</v>
      </c>
      <c r="BK786" s="124">
        <f t="shared" si="2432"/>
        <v>5.3013505341664983E-2</v>
      </c>
      <c r="BL786" s="125">
        <f t="shared" si="2404"/>
        <v>7.2459499263622981E-2</v>
      </c>
      <c r="BM786" s="126">
        <f t="shared" si="2405"/>
        <v>2.8018544648256399E-2</v>
      </c>
      <c r="BN786" s="123">
        <f t="shared" si="2406"/>
        <v>0.12798232695139911</v>
      </c>
      <c r="BO786" s="124">
        <f t="shared" si="2407"/>
        <v>4.8175771013908485E-2</v>
      </c>
      <c r="BP786" s="125">
        <f t="shared" si="2408"/>
        <v>0.12908689248895436</v>
      </c>
      <c r="BQ786" s="126">
        <f t="shared" si="2409"/>
        <v>9.151380770006047E-2</v>
      </c>
      <c r="BR786" s="123">
        <f t="shared" si="2410"/>
        <v>6.1119293078055964E-3</v>
      </c>
      <c r="BS786" s="124">
        <f t="shared" si="2411"/>
        <v>2.771618625277162E-2</v>
      </c>
      <c r="BT786" s="125">
        <f t="shared" si="2412"/>
        <v>3.5125184094256259E-2</v>
      </c>
      <c r="BU786" s="123">
        <f t="shared" si="2413"/>
        <v>7.9822616407982258E-2</v>
      </c>
      <c r="BV786" s="127">
        <f t="shared" si="2414"/>
        <v>0.11553755522827688</v>
      </c>
      <c r="BW786" s="128">
        <f t="shared" si="2415"/>
        <v>0.14815561378754283</v>
      </c>
      <c r="BX786" s="123">
        <f t="shared" si="2416"/>
        <v>6.9440353460972021E-2</v>
      </c>
      <c r="BY786" s="124">
        <f t="shared" si="2417"/>
        <v>7.6395887925821401E-2</v>
      </c>
      <c r="BZ786" s="125">
        <f t="shared" si="2418"/>
        <v>9.1531664212076577E-2</v>
      </c>
      <c r="CA786" s="126">
        <f t="shared" si="2419"/>
        <v>9.0909090909090912E-2</v>
      </c>
      <c r="CB786" s="123">
        <f t="shared" si="2420"/>
        <v>1.170839469808542E-2</v>
      </c>
      <c r="CC786" s="124">
        <f t="shared" si="2421"/>
        <v>4.5252973190888932E-2</v>
      </c>
      <c r="CD786" s="125">
        <f t="shared" si="2422"/>
        <v>4.3667157584683355E-2</v>
      </c>
      <c r="CE786" s="126">
        <f t="shared" si="2423"/>
        <v>9.9879056641806088E-2</v>
      </c>
      <c r="CF786" s="123">
        <f t="shared" si="2424"/>
        <v>5.3460972017673046E-2</v>
      </c>
      <c r="CG786" s="124">
        <f t="shared" si="2425"/>
        <v>6.1378754283410601E-2</v>
      </c>
      <c r="CH786" s="125">
        <f t="shared" si="2426"/>
        <v>0.14035346097201767</v>
      </c>
      <c r="CI786" s="123">
        <f t="shared" si="2427"/>
        <v>0.14976819189679499</v>
      </c>
      <c r="CJ786" s="129">
        <f t="shared" ref="CJ786" si="2435">AB786/AB808</f>
        <v>4.2021227217872943E-2</v>
      </c>
      <c r="CK786" s="130">
        <f t="shared" ref="CK786" si="2436">AC786/AC808</f>
        <v>3.0789683066729395E-2</v>
      </c>
    </row>
    <row r="787" spans="1:89" ht="14.4" thickTop="1" thickBot="1" x14ac:dyDescent="0.3">
      <c r="A787" s="131" t="s">
        <v>19</v>
      </c>
      <c r="B787" s="180">
        <v>1961</v>
      </c>
      <c r="C787" s="181">
        <v>1794.2</v>
      </c>
      <c r="D787" s="182">
        <v>989</v>
      </c>
      <c r="E787" s="183">
        <v>782.1</v>
      </c>
      <c r="F787" s="180">
        <v>2268</v>
      </c>
      <c r="G787" s="184">
        <v>1239.2</v>
      </c>
      <c r="H787" s="182">
        <v>2645</v>
      </c>
      <c r="I787" s="183">
        <v>2139.3000000000002</v>
      </c>
      <c r="J787" s="180">
        <v>152</v>
      </c>
      <c r="K787" s="184">
        <v>612.1</v>
      </c>
      <c r="L787" s="182">
        <v>953</v>
      </c>
      <c r="M787" s="180">
        <v>1524.2</v>
      </c>
      <c r="N787" s="185">
        <v>2546</v>
      </c>
      <c r="O787" s="186">
        <v>2428.4</v>
      </c>
      <c r="P787" s="180">
        <v>1465</v>
      </c>
      <c r="Q787" s="184">
        <v>1598.3</v>
      </c>
      <c r="R787" s="182">
        <v>2324</v>
      </c>
      <c r="S787" s="183">
        <v>1522.2</v>
      </c>
      <c r="T787" s="180">
        <v>364</v>
      </c>
      <c r="U787" s="184">
        <v>799.1</v>
      </c>
      <c r="V787" s="182">
        <v>1233</v>
      </c>
      <c r="W787" s="183">
        <v>1920.3</v>
      </c>
      <c r="X787" s="180">
        <v>1302</v>
      </c>
      <c r="Y787" s="184">
        <v>1000.1</v>
      </c>
      <c r="Z787" s="182">
        <v>2793</v>
      </c>
      <c r="AA787" s="180">
        <v>2587.4</v>
      </c>
      <c r="AB787" s="162">
        <f t="shared" si="2400"/>
        <v>20995</v>
      </c>
      <c r="AC787" s="165">
        <f t="shared" si="2430"/>
        <v>19946.900000000001</v>
      </c>
      <c r="AE787" s="251" t="s">
        <v>13</v>
      </c>
      <c r="AF787" s="14">
        <f t="shared" ref="AF787:BG787" si="2437">SUM(AF784:AF786)</f>
        <v>4335</v>
      </c>
      <c r="AG787" s="1">
        <f t="shared" si="2437"/>
        <v>3210.1</v>
      </c>
      <c r="AH787" s="14">
        <f t="shared" si="2437"/>
        <v>1989</v>
      </c>
      <c r="AI787" s="1">
        <f t="shared" si="2437"/>
        <v>1528.6</v>
      </c>
      <c r="AJ787" s="14">
        <f t="shared" si="2437"/>
        <v>3717</v>
      </c>
      <c r="AK787" s="1">
        <f t="shared" si="2437"/>
        <v>2387.8000000000002</v>
      </c>
      <c r="AL787" s="14">
        <f t="shared" si="2437"/>
        <v>5160</v>
      </c>
      <c r="AM787" s="1">
        <f t="shared" si="2437"/>
        <v>4876.8</v>
      </c>
      <c r="AN787" s="14">
        <f t="shared" si="2437"/>
        <v>381</v>
      </c>
      <c r="AO787" s="1">
        <f t="shared" si="2437"/>
        <v>1204.4000000000001</v>
      </c>
      <c r="AP787" s="14">
        <f t="shared" si="2437"/>
        <v>1631</v>
      </c>
      <c r="AQ787" s="1">
        <f t="shared" si="2437"/>
        <v>3340.3</v>
      </c>
      <c r="AR787" s="14">
        <f t="shared" si="2437"/>
        <v>4609</v>
      </c>
      <c r="AS787" s="1">
        <f t="shared" si="2437"/>
        <v>5345.1</v>
      </c>
      <c r="AT787" s="14">
        <f t="shared" si="2437"/>
        <v>2705</v>
      </c>
      <c r="AU787" s="1">
        <f t="shared" si="2437"/>
        <v>2620</v>
      </c>
      <c r="AV787" s="14">
        <f t="shared" si="2437"/>
        <v>4246</v>
      </c>
      <c r="AW787" s="1">
        <f t="shared" si="2437"/>
        <v>2851.1</v>
      </c>
      <c r="AX787" s="14">
        <f t="shared" si="2437"/>
        <v>636</v>
      </c>
      <c r="AY787" s="1">
        <f t="shared" si="2437"/>
        <v>1274.4000000000001</v>
      </c>
      <c r="AZ787" s="14">
        <f t="shared" si="2437"/>
        <v>2200</v>
      </c>
      <c r="BA787" s="1">
        <f t="shared" si="2437"/>
        <v>3752.6000000000004</v>
      </c>
      <c r="BB787" s="14">
        <f t="shared" si="2437"/>
        <v>2282</v>
      </c>
      <c r="BC787" s="1">
        <f t="shared" si="2437"/>
        <v>1942.7</v>
      </c>
      <c r="BD787" s="14">
        <f t="shared" si="2437"/>
        <v>5574</v>
      </c>
      <c r="BE787" s="1">
        <f t="shared" si="2437"/>
        <v>5525.1</v>
      </c>
      <c r="BF787" s="166">
        <f t="shared" si="2437"/>
        <v>39465</v>
      </c>
      <c r="BG787" s="167">
        <f t="shared" si="2437"/>
        <v>39859</v>
      </c>
      <c r="BI787" s="131" t="s">
        <v>19</v>
      </c>
      <c r="BJ787" s="123">
        <f t="shared" si="2431"/>
        <v>9.340319123600857E-2</v>
      </c>
      <c r="BK787" s="124">
        <f t="shared" si="2432"/>
        <v>8.9948814101439317E-2</v>
      </c>
      <c r="BL787" s="125">
        <f t="shared" si="2404"/>
        <v>4.7106453917599427E-2</v>
      </c>
      <c r="BM787" s="126">
        <f t="shared" si="2405"/>
        <v>3.9209100160927261E-2</v>
      </c>
      <c r="BN787" s="123">
        <f t="shared" si="2406"/>
        <v>0.10802572040962134</v>
      </c>
      <c r="BO787" s="124">
        <f t="shared" si="2407"/>
        <v>6.2124941720267307E-2</v>
      </c>
      <c r="BP787" s="125">
        <f t="shared" si="2408"/>
        <v>0.12598237675637056</v>
      </c>
      <c r="BQ787" s="126">
        <f t="shared" si="2409"/>
        <v>0.10724974808115546</v>
      </c>
      <c r="BR787" s="123">
        <f t="shared" si="2410"/>
        <v>7.2398190045248872E-3</v>
      </c>
      <c r="BS787" s="124">
        <f t="shared" si="2411"/>
        <v>3.068647258471241E-2</v>
      </c>
      <c r="BT787" s="125">
        <f t="shared" si="2412"/>
        <v>4.5391759942843536E-2</v>
      </c>
      <c r="BU787" s="123">
        <f t="shared" si="2413"/>
        <v>7.6412876186274556E-2</v>
      </c>
      <c r="BV787" s="127">
        <f t="shared" si="2414"/>
        <v>0.12126696832579185</v>
      </c>
      <c r="BW787" s="128">
        <f t="shared" si="2415"/>
        <v>0.12174322827105966</v>
      </c>
      <c r="BX787" s="123">
        <f t="shared" si="2416"/>
        <v>6.9778518694927363E-2</v>
      </c>
      <c r="BY787" s="124">
        <f t="shared" si="2417"/>
        <v>8.0127739147436441E-2</v>
      </c>
      <c r="BZ787" s="125">
        <f t="shared" si="2418"/>
        <v>0.11069302214813051</v>
      </c>
      <c r="CA787" s="126">
        <f t="shared" si="2419"/>
        <v>7.6312609979495558E-2</v>
      </c>
      <c r="CB787" s="123">
        <f t="shared" si="2420"/>
        <v>1.7337461300309599E-2</v>
      </c>
      <c r="CC787" s="124">
        <f t="shared" si="2421"/>
        <v>4.0061362918548747E-2</v>
      </c>
      <c r="CD787" s="125">
        <f t="shared" si="2422"/>
        <v>5.872826863538938E-2</v>
      </c>
      <c r="CE787" s="126">
        <f t="shared" si="2423"/>
        <v>9.6270598438855146E-2</v>
      </c>
      <c r="CF787" s="123">
        <f t="shared" si="2424"/>
        <v>6.2014765420338173E-2</v>
      </c>
      <c r="CG787" s="124">
        <f t="shared" si="2425"/>
        <v>5.0138116699838066E-2</v>
      </c>
      <c r="CH787" s="125">
        <f t="shared" si="2426"/>
        <v>0.1330316742081448</v>
      </c>
      <c r="CI787" s="123">
        <f t="shared" si="2427"/>
        <v>0.12971439170999002</v>
      </c>
      <c r="CJ787" s="129">
        <f t="shared" ref="CJ787" si="2438">AB787/AB808</f>
        <v>6.4965807469752765E-2</v>
      </c>
      <c r="CK787" s="130">
        <f t="shared" ref="CK787" si="2439">AC787/AC808</f>
        <v>6.1898682640974055E-2</v>
      </c>
    </row>
    <row r="788" spans="1:89" ht="13.8" thickTop="1" x14ac:dyDescent="0.25">
      <c r="A788" s="139" t="s">
        <v>20</v>
      </c>
      <c r="B788" s="266">
        <v>2164</v>
      </c>
      <c r="C788" s="267">
        <v>1702.3</v>
      </c>
      <c r="D788" s="268">
        <v>1043</v>
      </c>
      <c r="E788" s="269">
        <v>833.2</v>
      </c>
      <c r="F788" s="266">
        <v>2170</v>
      </c>
      <c r="G788" s="270">
        <v>1282.2</v>
      </c>
      <c r="H788" s="268">
        <v>2559</v>
      </c>
      <c r="I788" s="269">
        <v>2471.5</v>
      </c>
      <c r="J788" s="266">
        <v>203</v>
      </c>
      <c r="K788" s="270">
        <v>661.1</v>
      </c>
      <c r="L788" s="268">
        <v>920</v>
      </c>
      <c r="M788" s="266">
        <v>1643.3</v>
      </c>
      <c r="N788" s="271">
        <v>2451</v>
      </c>
      <c r="O788" s="272">
        <v>2653.5</v>
      </c>
      <c r="P788" s="266">
        <v>1361</v>
      </c>
      <c r="Q788" s="270">
        <v>1476.3</v>
      </c>
      <c r="R788" s="268">
        <v>2261</v>
      </c>
      <c r="S788" s="269">
        <v>1532.3</v>
      </c>
      <c r="T788" s="266">
        <v>357</v>
      </c>
      <c r="U788" s="270">
        <v>773.1</v>
      </c>
      <c r="V788" s="268">
        <v>1199</v>
      </c>
      <c r="W788" s="269">
        <v>1909.4</v>
      </c>
      <c r="X788" s="266">
        <v>1179</v>
      </c>
      <c r="Y788" s="270">
        <v>1110.2</v>
      </c>
      <c r="Z788" s="268">
        <v>2878</v>
      </c>
      <c r="AA788" s="266">
        <v>2890.6</v>
      </c>
      <c r="AB788" s="162">
        <f t="shared" si="2400"/>
        <v>20745</v>
      </c>
      <c r="AC788" s="165">
        <f t="shared" si="2430"/>
        <v>20939</v>
      </c>
      <c r="BI788" s="139" t="s">
        <v>20</v>
      </c>
      <c r="BJ788" s="123">
        <f t="shared" si="2431"/>
        <v>0.10431429260062666</v>
      </c>
      <c r="BK788" s="124">
        <f t="shared" si="2432"/>
        <v>8.129805625865609E-2</v>
      </c>
      <c r="BL788" s="125">
        <f t="shared" si="2404"/>
        <v>5.0277175222945288E-2</v>
      </c>
      <c r="BM788" s="126">
        <f t="shared" si="2405"/>
        <v>3.9791776111562156E-2</v>
      </c>
      <c r="BN788" s="123">
        <f t="shared" si="2406"/>
        <v>0.10460351892022174</v>
      </c>
      <c r="BO788" s="124">
        <f t="shared" si="2407"/>
        <v>6.1235015998853816E-2</v>
      </c>
      <c r="BP788" s="125">
        <f t="shared" si="2408"/>
        <v>0.12335502530730297</v>
      </c>
      <c r="BQ788" s="126">
        <f t="shared" si="2409"/>
        <v>0.11803333492525908</v>
      </c>
      <c r="BR788" s="123">
        <f t="shared" si="2410"/>
        <v>9.7854904796336462E-3</v>
      </c>
      <c r="BS788" s="124">
        <f t="shared" si="2411"/>
        <v>3.1572663450976646E-2</v>
      </c>
      <c r="BT788" s="125">
        <f t="shared" si="2412"/>
        <v>4.434803567124608E-2</v>
      </c>
      <c r="BU788" s="123">
        <f t="shared" si="2413"/>
        <v>7.8480347676584364E-2</v>
      </c>
      <c r="BV788" s="127">
        <f t="shared" si="2414"/>
        <v>0.11814895155459147</v>
      </c>
      <c r="BW788" s="128">
        <f t="shared" si="2415"/>
        <v>0.12672524953436171</v>
      </c>
      <c r="BX788" s="123">
        <f t="shared" si="2416"/>
        <v>6.5606170161484692E-2</v>
      </c>
      <c r="BY788" s="124">
        <f t="shared" si="2417"/>
        <v>7.0504799656144035E-2</v>
      </c>
      <c r="BZ788" s="125">
        <f t="shared" si="2418"/>
        <v>0.10899011810074717</v>
      </c>
      <c r="CA788" s="126">
        <f t="shared" si="2419"/>
        <v>7.317923492048331E-2</v>
      </c>
      <c r="CB788" s="123">
        <f t="shared" si="2420"/>
        <v>1.7208966015907448E-2</v>
      </c>
      <c r="CC788" s="124">
        <f t="shared" si="2421"/>
        <v>3.692153397965519E-2</v>
      </c>
      <c r="CD788" s="125">
        <f t="shared" si="2422"/>
        <v>5.7797059532417448E-2</v>
      </c>
      <c r="CE788" s="126">
        <f t="shared" si="2423"/>
        <v>9.1188690959453658E-2</v>
      </c>
      <c r="CF788" s="123">
        <f t="shared" si="2424"/>
        <v>5.683297180043384E-2</v>
      </c>
      <c r="CG788" s="124">
        <f t="shared" si="2425"/>
        <v>5.3020679115526055E-2</v>
      </c>
      <c r="CH788" s="125">
        <f t="shared" si="2426"/>
        <v>0.13873222463244156</v>
      </c>
      <c r="CI788" s="123">
        <f t="shared" si="2427"/>
        <v>0.13804861741248386</v>
      </c>
      <c r="CJ788" s="129">
        <f t="shared" ref="CJ788" si="2440">AB788/AB808</f>
        <v>6.4192220812575418E-2</v>
      </c>
      <c r="CK788" s="130">
        <f t="shared" ref="CK788" si="2441">AC788/AC808</f>
        <v>6.4977340630341343E-2</v>
      </c>
    </row>
    <row r="789" spans="1:89" ht="13.8" thickBot="1" x14ac:dyDescent="0.3">
      <c r="A789" s="131" t="s">
        <v>21</v>
      </c>
      <c r="B789" s="273">
        <v>2171</v>
      </c>
      <c r="C789" s="274">
        <v>1507.8</v>
      </c>
      <c r="D789" s="275">
        <v>946</v>
      </c>
      <c r="E789" s="276">
        <v>695.4</v>
      </c>
      <c r="F789" s="273">
        <v>1547</v>
      </c>
      <c r="G789" s="277">
        <v>1105.5999999999999</v>
      </c>
      <c r="H789" s="275">
        <v>2601</v>
      </c>
      <c r="I789" s="276">
        <v>2405.3000000000002</v>
      </c>
      <c r="J789" s="273">
        <v>178</v>
      </c>
      <c r="K789" s="277">
        <v>543.29999999999995</v>
      </c>
      <c r="L789" s="275">
        <v>711</v>
      </c>
      <c r="M789" s="273">
        <v>1697</v>
      </c>
      <c r="N789" s="278">
        <v>2158</v>
      </c>
      <c r="O789" s="279">
        <v>2691.6</v>
      </c>
      <c r="P789" s="273">
        <v>1344</v>
      </c>
      <c r="Q789" s="277">
        <v>1143.7</v>
      </c>
      <c r="R789" s="275">
        <v>1985</v>
      </c>
      <c r="S789" s="276">
        <v>1318.8</v>
      </c>
      <c r="T789" s="273">
        <v>279</v>
      </c>
      <c r="U789" s="277">
        <v>501.3</v>
      </c>
      <c r="V789" s="275">
        <v>1001</v>
      </c>
      <c r="W789" s="276">
        <v>1843.2</v>
      </c>
      <c r="X789" s="273">
        <v>1103</v>
      </c>
      <c r="Y789" s="277">
        <v>832.5</v>
      </c>
      <c r="Z789" s="275">
        <v>2696</v>
      </c>
      <c r="AA789" s="273">
        <v>2634.5</v>
      </c>
      <c r="AB789" s="162">
        <f t="shared" si="2400"/>
        <v>18720</v>
      </c>
      <c r="AC789" s="165">
        <f t="shared" si="2430"/>
        <v>18920</v>
      </c>
      <c r="AE789" t="s">
        <v>85</v>
      </c>
      <c r="BI789" s="131" t="s">
        <v>21</v>
      </c>
      <c r="BJ789" s="123">
        <f t="shared" si="2431"/>
        <v>0.11597222222222223</v>
      </c>
      <c r="BK789" s="124">
        <f t="shared" si="2432"/>
        <v>7.9693446088794917E-2</v>
      </c>
      <c r="BL789" s="125">
        <f t="shared" si="2404"/>
        <v>5.0534188034188035E-2</v>
      </c>
      <c r="BM789" s="126">
        <f t="shared" si="2405"/>
        <v>3.6754756871035937E-2</v>
      </c>
      <c r="BN789" s="123">
        <f t="shared" si="2406"/>
        <v>8.2638888888888887E-2</v>
      </c>
      <c r="BO789" s="124">
        <f t="shared" si="2407"/>
        <v>5.8435517970401689E-2</v>
      </c>
      <c r="BP789" s="125">
        <f t="shared" si="2408"/>
        <v>0.1389423076923077</v>
      </c>
      <c r="BQ789" s="126">
        <f t="shared" si="2409"/>
        <v>0.12713002114164906</v>
      </c>
      <c r="BR789" s="123">
        <f t="shared" si="2410"/>
        <v>9.5085470085470077E-3</v>
      </c>
      <c r="BS789" s="124">
        <f t="shared" si="2411"/>
        <v>2.8715644820295979E-2</v>
      </c>
      <c r="BT789" s="125">
        <f t="shared" si="2412"/>
        <v>3.7980769230769228E-2</v>
      </c>
      <c r="BU789" s="123">
        <f t="shared" si="2413"/>
        <v>8.9693446088794926E-2</v>
      </c>
      <c r="BV789" s="127">
        <f t="shared" si="2414"/>
        <v>0.11527777777777778</v>
      </c>
      <c r="BW789" s="128">
        <f t="shared" si="2415"/>
        <v>0.14226215644820295</v>
      </c>
      <c r="BX789" s="123">
        <f t="shared" si="2416"/>
        <v>7.179487179487179E-2</v>
      </c>
      <c r="BY789" s="124">
        <f t="shared" si="2417"/>
        <v>6.04492600422833E-2</v>
      </c>
      <c r="BZ789" s="125">
        <f t="shared" si="2418"/>
        <v>0.10603632478632478</v>
      </c>
      <c r="CA789" s="126">
        <f t="shared" si="2419"/>
        <v>6.9704016913319233E-2</v>
      </c>
      <c r="CB789" s="123">
        <f t="shared" si="2420"/>
        <v>1.4903846153846155E-2</v>
      </c>
      <c r="CC789" s="124">
        <f t="shared" si="2421"/>
        <v>2.6495771670190276E-2</v>
      </c>
      <c r="CD789" s="125">
        <f t="shared" si="2422"/>
        <v>5.347222222222222E-2</v>
      </c>
      <c r="CE789" s="126">
        <f t="shared" si="2423"/>
        <v>9.7420718816067661E-2</v>
      </c>
      <c r="CF789" s="123">
        <f t="shared" si="2424"/>
        <v>5.892094017094017E-2</v>
      </c>
      <c r="CG789" s="124">
        <f t="shared" si="2425"/>
        <v>4.400105708245243E-2</v>
      </c>
      <c r="CH789" s="125">
        <f t="shared" si="2426"/>
        <v>0.14401709401709401</v>
      </c>
      <c r="CI789" s="123">
        <f t="shared" si="2427"/>
        <v>0.13924418604651162</v>
      </c>
      <c r="CJ789" s="129">
        <f t="shared" ref="CJ789" si="2442">AB789/AB808</f>
        <v>5.7926168889438995E-2</v>
      </c>
      <c r="CK789" s="130">
        <f t="shared" ref="CK789" si="2443">AC789/AC808</f>
        <v>5.8712034229240082E-2</v>
      </c>
    </row>
    <row r="790" spans="1:89" ht="14.4" thickTop="1" thickBot="1" x14ac:dyDescent="0.3">
      <c r="A790" s="139" t="s">
        <v>22</v>
      </c>
      <c r="B790" s="187">
        <v>1921</v>
      </c>
      <c r="C790" s="188">
        <v>1704.2</v>
      </c>
      <c r="D790" s="189">
        <v>902</v>
      </c>
      <c r="E790" s="190">
        <v>605.1</v>
      </c>
      <c r="F790" s="187">
        <v>1578</v>
      </c>
      <c r="G790" s="191">
        <v>884.1</v>
      </c>
      <c r="H790" s="189">
        <v>2462</v>
      </c>
      <c r="I790" s="190">
        <v>2129.1999999999998</v>
      </c>
      <c r="J790" s="187">
        <v>189</v>
      </c>
      <c r="K790" s="191">
        <v>607.1</v>
      </c>
      <c r="L790" s="189">
        <v>510</v>
      </c>
      <c r="M790" s="187">
        <v>1575.2</v>
      </c>
      <c r="N790" s="192">
        <v>1762</v>
      </c>
      <c r="O790" s="193">
        <v>2642.3</v>
      </c>
      <c r="P790" s="187">
        <v>1168</v>
      </c>
      <c r="Q790" s="191">
        <v>1054.0999999999999</v>
      </c>
      <c r="R790" s="189">
        <v>1973</v>
      </c>
      <c r="S790" s="190">
        <v>1128.0999999999999</v>
      </c>
      <c r="T790" s="187">
        <v>188</v>
      </c>
      <c r="U790" s="191">
        <v>376</v>
      </c>
      <c r="V790" s="189">
        <v>787</v>
      </c>
      <c r="W790" s="190">
        <v>2177.3000000000002</v>
      </c>
      <c r="X790" s="187">
        <v>1027</v>
      </c>
      <c r="Y790" s="191">
        <v>505.1</v>
      </c>
      <c r="Z790" s="189">
        <v>2616</v>
      </c>
      <c r="AA790" s="187">
        <v>2356.3000000000002</v>
      </c>
      <c r="AB790" s="162">
        <f t="shared" si="2400"/>
        <v>17083</v>
      </c>
      <c r="AC790" s="165">
        <f t="shared" si="2430"/>
        <v>17744.100000000002</v>
      </c>
      <c r="AE790" s="296" t="s">
        <v>0</v>
      </c>
      <c r="AF790" s="298" t="s">
        <v>1</v>
      </c>
      <c r="AG790" s="299"/>
      <c r="AH790" s="298" t="s">
        <v>2</v>
      </c>
      <c r="AI790" s="299"/>
      <c r="AJ790" s="298" t="s">
        <v>3</v>
      </c>
      <c r="AK790" s="299"/>
      <c r="AL790" s="298" t="s">
        <v>4</v>
      </c>
      <c r="AM790" s="299"/>
      <c r="AN790" s="298" t="s">
        <v>5</v>
      </c>
      <c r="AO790" s="299"/>
      <c r="AP790" s="298" t="s">
        <v>6</v>
      </c>
      <c r="AQ790" s="299"/>
      <c r="AR790" s="298" t="s">
        <v>7</v>
      </c>
      <c r="AS790" s="299"/>
      <c r="AT790" s="298" t="s">
        <v>8</v>
      </c>
      <c r="AU790" s="299"/>
      <c r="AV790" s="298" t="s">
        <v>9</v>
      </c>
      <c r="AW790" s="299"/>
      <c r="AX790" s="298" t="s">
        <v>10</v>
      </c>
      <c r="AY790" s="299"/>
      <c r="AZ790" s="298" t="s">
        <v>11</v>
      </c>
      <c r="BA790" s="299"/>
      <c r="BB790" s="298" t="s">
        <v>12</v>
      </c>
      <c r="BC790" s="299"/>
      <c r="BD790" s="300" t="s">
        <v>40</v>
      </c>
      <c r="BE790" s="301"/>
      <c r="BF790" s="302" t="s">
        <v>41</v>
      </c>
      <c r="BG790" s="303"/>
      <c r="BI790" s="139" t="s">
        <v>22</v>
      </c>
      <c r="BJ790" s="123">
        <f t="shared" si="2431"/>
        <v>0.11245097465316396</v>
      </c>
      <c r="BK790" s="124">
        <f t="shared" si="2432"/>
        <v>9.6043191821506863E-2</v>
      </c>
      <c r="BL790" s="125">
        <f t="shared" si="2404"/>
        <v>5.280103026400515E-2</v>
      </c>
      <c r="BM790" s="126">
        <f t="shared" si="2405"/>
        <v>3.4101475983566366E-2</v>
      </c>
      <c r="BN790" s="123">
        <f t="shared" si="2406"/>
        <v>9.2372534098226308E-2</v>
      </c>
      <c r="BO790" s="124">
        <f t="shared" si="2407"/>
        <v>4.9825012257595475E-2</v>
      </c>
      <c r="BP790" s="125">
        <f t="shared" si="2408"/>
        <v>0.14411988526605396</v>
      </c>
      <c r="BQ790" s="126">
        <f t="shared" si="2409"/>
        <v>0.1199948151780028</v>
      </c>
      <c r="BR790" s="123">
        <f t="shared" si="2410"/>
        <v>1.1063630509863608E-2</v>
      </c>
      <c r="BS790" s="124">
        <f t="shared" si="2411"/>
        <v>3.4214189505243991E-2</v>
      </c>
      <c r="BT790" s="125">
        <f t="shared" si="2412"/>
        <v>2.9854241058362114E-2</v>
      </c>
      <c r="BU790" s="123">
        <f t="shared" si="2413"/>
        <v>8.8773169673299845E-2</v>
      </c>
      <c r="BV790" s="127">
        <f t="shared" si="2414"/>
        <v>0.10314347597026284</v>
      </c>
      <c r="BW790" s="128">
        <f t="shared" si="2415"/>
        <v>0.14891146916439829</v>
      </c>
      <c r="BX790" s="123">
        <f t="shared" si="2416"/>
        <v>6.8372065796405784E-2</v>
      </c>
      <c r="BY790" s="124">
        <f t="shared" si="2417"/>
        <v>5.9405661600193851E-2</v>
      </c>
      <c r="BZ790" s="125">
        <f t="shared" si="2418"/>
        <v>0.11549493648656559</v>
      </c>
      <c r="CA790" s="126">
        <f t="shared" si="2419"/>
        <v>6.3576061902266098E-2</v>
      </c>
      <c r="CB790" s="123">
        <f t="shared" si="2420"/>
        <v>1.1005092782298191E-2</v>
      </c>
      <c r="CC790" s="124">
        <f t="shared" si="2421"/>
        <v>2.1190142075394072E-2</v>
      </c>
      <c r="CD790" s="125">
        <f t="shared" si="2422"/>
        <v>4.6069191593982324E-2</v>
      </c>
      <c r="CE790" s="126">
        <f t="shared" si="2423"/>
        <v>0.12270557537434978</v>
      </c>
      <c r="CF790" s="123">
        <f t="shared" si="2424"/>
        <v>6.011824620968214E-2</v>
      </c>
      <c r="CG790" s="124">
        <f t="shared" si="2425"/>
        <v>2.8465799899684962E-2</v>
      </c>
      <c r="CH790" s="125">
        <f t="shared" si="2426"/>
        <v>0.15313469531112803</v>
      </c>
      <c r="CI790" s="123">
        <f t="shared" si="2427"/>
        <v>0.13279343556449749</v>
      </c>
      <c r="CJ790" s="129">
        <f t="shared" ref="CJ790" si="2444">AB790/AB808</f>
        <v>5.286072345824179E-2</v>
      </c>
      <c r="CK790" s="130">
        <f t="shared" ref="CK790" si="2445">AC790/AC808</f>
        <v>5.5063013032085578E-2</v>
      </c>
    </row>
    <row r="791" spans="1:89" ht="15" thickTop="1" thickBot="1" x14ac:dyDescent="0.35">
      <c r="A791" s="131" t="s">
        <v>23</v>
      </c>
      <c r="B791" s="180">
        <v>1807</v>
      </c>
      <c r="C791" s="181">
        <v>1665.9</v>
      </c>
      <c r="D791" s="182">
        <v>768</v>
      </c>
      <c r="E791" s="183">
        <v>517.20000000000005</v>
      </c>
      <c r="F791" s="180">
        <v>1200</v>
      </c>
      <c r="G791" s="184">
        <v>742.3</v>
      </c>
      <c r="H791" s="182">
        <v>2352</v>
      </c>
      <c r="I791" s="183">
        <v>2025</v>
      </c>
      <c r="J791" s="180">
        <v>201</v>
      </c>
      <c r="K791" s="184">
        <v>505.2</v>
      </c>
      <c r="L791" s="182">
        <v>531</v>
      </c>
      <c r="M791" s="180">
        <v>1336.7</v>
      </c>
      <c r="N791" s="185">
        <v>1657</v>
      </c>
      <c r="O791" s="186">
        <v>2029</v>
      </c>
      <c r="P791" s="180">
        <v>1139</v>
      </c>
      <c r="Q791" s="184">
        <v>794.4</v>
      </c>
      <c r="R791" s="182">
        <v>1712</v>
      </c>
      <c r="S791" s="183">
        <v>1104.5999999999999</v>
      </c>
      <c r="T791" s="180">
        <v>208</v>
      </c>
      <c r="U791" s="184">
        <v>213.1</v>
      </c>
      <c r="V791" s="182">
        <v>752</v>
      </c>
      <c r="W791" s="183">
        <v>1896</v>
      </c>
      <c r="X791" s="180">
        <v>932</v>
      </c>
      <c r="Y791" s="184">
        <v>425.2</v>
      </c>
      <c r="Z791" s="182">
        <v>2715</v>
      </c>
      <c r="AA791" s="180">
        <v>2484.3000000000002</v>
      </c>
      <c r="AB791" s="162">
        <f t="shared" si="2400"/>
        <v>15974</v>
      </c>
      <c r="AC791" s="165">
        <f t="shared" si="2430"/>
        <v>15738.900000000001</v>
      </c>
      <c r="AE791" s="297"/>
      <c r="AF791" s="111" t="s">
        <v>14</v>
      </c>
      <c r="AG791" s="112" t="s">
        <v>15</v>
      </c>
      <c r="AH791" s="113" t="s">
        <v>14</v>
      </c>
      <c r="AI791" s="114" t="s">
        <v>15</v>
      </c>
      <c r="AJ791" s="111" t="s">
        <v>14</v>
      </c>
      <c r="AK791" s="112" t="s">
        <v>15</v>
      </c>
      <c r="AL791" s="113" t="s">
        <v>14</v>
      </c>
      <c r="AM791" s="114" t="s">
        <v>15</v>
      </c>
      <c r="AN791" s="111" t="s">
        <v>14</v>
      </c>
      <c r="AO791" s="112" t="s">
        <v>15</v>
      </c>
      <c r="AP791" s="113" t="s">
        <v>14</v>
      </c>
      <c r="AQ791" s="111" t="s">
        <v>15</v>
      </c>
      <c r="AR791" s="115" t="s">
        <v>14</v>
      </c>
      <c r="AS791" s="116" t="s">
        <v>15</v>
      </c>
      <c r="AT791" s="111" t="s">
        <v>14</v>
      </c>
      <c r="AU791" s="112" t="s">
        <v>15</v>
      </c>
      <c r="AV791" s="113" t="s">
        <v>14</v>
      </c>
      <c r="AW791" s="114" t="s">
        <v>15</v>
      </c>
      <c r="AX791" s="111" t="s">
        <v>14</v>
      </c>
      <c r="AY791" s="112" t="s">
        <v>15</v>
      </c>
      <c r="AZ791" s="113" t="s">
        <v>14</v>
      </c>
      <c r="BA791" s="114" t="s">
        <v>15</v>
      </c>
      <c r="BB791" s="111" t="s">
        <v>14</v>
      </c>
      <c r="BC791" s="112" t="s">
        <v>15</v>
      </c>
      <c r="BD791" s="26" t="s">
        <v>14</v>
      </c>
      <c r="BE791" s="117" t="s">
        <v>15</v>
      </c>
      <c r="BF791" s="168" t="s">
        <v>14</v>
      </c>
      <c r="BG791" s="169" t="s">
        <v>15</v>
      </c>
      <c r="BI791" s="131" t="s">
        <v>23</v>
      </c>
      <c r="BJ791" s="123">
        <f t="shared" si="2431"/>
        <v>0.1131213221484913</v>
      </c>
      <c r="BK791" s="124">
        <f t="shared" si="2432"/>
        <v>0.10584602481749042</v>
      </c>
      <c r="BL791" s="125">
        <f t="shared" si="2404"/>
        <v>4.8078126956303993E-2</v>
      </c>
      <c r="BM791" s="126">
        <f t="shared" si="2405"/>
        <v>3.2861254598478926E-2</v>
      </c>
      <c r="BN791" s="123">
        <f t="shared" si="2406"/>
        <v>7.5122073369224995E-2</v>
      </c>
      <c r="BO791" s="124">
        <f t="shared" si="2407"/>
        <v>4.7163397696154109E-2</v>
      </c>
      <c r="BP791" s="125">
        <f t="shared" si="2408"/>
        <v>0.14723926380368099</v>
      </c>
      <c r="BQ791" s="126">
        <f t="shared" si="2409"/>
        <v>0.1286621047214227</v>
      </c>
      <c r="BR791" s="123">
        <f t="shared" si="2410"/>
        <v>1.2582947289345186E-2</v>
      </c>
      <c r="BS791" s="124">
        <f t="shared" si="2411"/>
        <v>3.209881249642605E-2</v>
      </c>
      <c r="BT791" s="125">
        <f t="shared" si="2412"/>
        <v>3.324151746588206E-2</v>
      </c>
      <c r="BU791" s="123">
        <f t="shared" si="2413"/>
        <v>8.4929696484506531E-2</v>
      </c>
      <c r="BV791" s="127">
        <f t="shared" si="2414"/>
        <v>0.10373106297733817</v>
      </c>
      <c r="BW791" s="128">
        <f t="shared" si="2415"/>
        <v>0.12891625208877366</v>
      </c>
      <c r="BX791" s="123">
        <f t="shared" si="2416"/>
        <v>7.1303367972956055E-2</v>
      </c>
      <c r="BY791" s="124">
        <f t="shared" si="2417"/>
        <v>5.0473667155900341E-2</v>
      </c>
      <c r="BZ791" s="125">
        <f t="shared" si="2418"/>
        <v>0.10717415800676099</v>
      </c>
      <c r="CA791" s="126">
        <f t="shared" si="2419"/>
        <v>7.0182795493967165E-2</v>
      </c>
      <c r="CB791" s="123">
        <f t="shared" si="2420"/>
        <v>1.3021159383998998E-2</v>
      </c>
      <c r="CC791" s="124">
        <f t="shared" si="2421"/>
        <v>1.353970099562231E-2</v>
      </c>
      <c r="CD791" s="125">
        <f t="shared" si="2422"/>
        <v>4.7076499311380991E-2</v>
      </c>
      <c r="CE791" s="126">
        <f t="shared" si="2423"/>
        <v>0.12046585212435429</v>
      </c>
      <c r="CF791" s="123">
        <f t="shared" si="2424"/>
        <v>5.8344810316764743E-2</v>
      </c>
      <c r="CG791" s="124">
        <f t="shared" si="2425"/>
        <v>2.7015865149406879E-2</v>
      </c>
      <c r="CH791" s="125">
        <f t="shared" si="2426"/>
        <v>0.16996369099787154</v>
      </c>
      <c r="CI791" s="123">
        <f t="shared" si="2427"/>
        <v>0.15784457617749653</v>
      </c>
      <c r="CJ791" s="129">
        <f t="shared" ref="CJ791" si="2446">AB791/AB808</f>
        <v>4.9429093047003124E-2</v>
      </c>
      <c r="CK791" s="130">
        <f t="shared" ref="CK791" si="2447">AC791/AC808</f>
        <v>4.884053041916421E-2</v>
      </c>
    </row>
    <row r="792" spans="1:89" ht="13.8" thickTop="1" x14ac:dyDescent="0.25">
      <c r="A792" s="139" t="s">
        <v>24</v>
      </c>
      <c r="B792" s="194">
        <v>1880</v>
      </c>
      <c r="C792" s="188">
        <v>1943</v>
      </c>
      <c r="D792" s="189">
        <v>821</v>
      </c>
      <c r="E792" s="190">
        <v>542.29999999999995</v>
      </c>
      <c r="F792" s="187">
        <v>1285</v>
      </c>
      <c r="G792" s="191">
        <v>749.4</v>
      </c>
      <c r="H792" s="189">
        <v>2411</v>
      </c>
      <c r="I792" s="190">
        <v>2230.1</v>
      </c>
      <c r="J792" s="187">
        <v>303</v>
      </c>
      <c r="K792" s="191">
        <v>415.2</v>
      </c>
      <c r="L792" s="189">
        <v>497</v>
      </c>
      <c r="M792" s="187">
        <v>1409.8</v>
      </c>
      <c r="N792" s="192">
        <v>1615</v>
      </c>
      <c r="O792" s="195">
        <v>2342.3000000000002</v>
      </c>
      <c r="P792" s="187">
        <v>1346</v>
      </c>
      <c r="Q792" s="191">
        <v>816.4</v>
      </c>
      <c r="R792" s="189">
        <v>1680</v>
      </c>
      <c r="S792" s="190">
        <v>1144.5999999999999</v>
      </c>
      <c r="T792" s="187">
        <v>181</v>
      </c>
      <c r="U792" s="191">
        <v>227.1</v>
      </c>
      <c r="V792" s="189">
        <v>929</v>
      </c>
      <c r="W792" s="196">
        <v>2116.1</v>
      </c>
      <c r="X792" s="187">
        <v>951</v>
      </c>
      <c r="Y792" s="191">
        <v>443.2</v>
      </c>
      <c r="Z792" s="189">
        <v>2483</v>
      </c>
      <c r="AA792" s="187">
        <v>2447.5</v>
      </c>
      <c r="AB792" s="162">
        <f t="shared" si="2400"/>
        <v>16382</v>
      </c>
      <c r="AC792" s="165">
        <f t="shared" si="2430"/>
        <v>16827</v>
      </c>
      <c r="AE792" s="254" t="str">
        <f>$AE$17</f>
        <v>17:00 - 17:59</v>
      </c>
      <c r="AF792" s="120">
        <f t="shared" ref="AF792:AO794" si="2448">SUMIF($A$9:$A$32,$AE792,B$784:B$807)</f>
        <v>2079</v>
      </c>
      <c r="AG792" s="177">
        <f t="shared" si="2448"/>
        <v>3342.3</v>
      </c>
      <c r="AH792" s="121">
        <f t="shared" si="2448"/>
        <v>1042</v>
      </c>
      <c r="AI792" s="172">
        <f t="shared" si="2448"/>
        <v>1112.5</v>
      </c>
      <c r="AJ792" s="120">
        <f t="shared" si="2448"/>
        <v>1164</v>
      </c>
      <c r="AK792" s="122">
        <f t="shared" si="2448"/>
        <v>3644.3</v>
      </c>
      <c r="AL792" s="121">
        <f t="shared" si="2448"/>
        <v>2879</v>
      </c>
      <c r="AM792" s="172">
        <f t="shared" si="2448"/>
        <v>4864.8</v>
      </c>
      <c r="AN792" s="120">
        <f t="shared" si="2448"/>
        <v>761</v>
      </c>
      <c r="AO792" s="122">
        <f t="shared" si="2448"/>
        <v>255.1</v>
      </c>
      <c r="AP792" s="121">
        <f t="shared" ref="AP792:AY794" si="2449">SUMIF($A$9:$A$32,$AE792,L$784:L$807)</f>
        <v>2028</v>
      </c>
      <c r="AQ792" s="120">
        <f t="shared" si="2449"/>
        <v>919.4</v>
      </c>
      <c r="AR792" s="171">
        <f t="shared" si="2449"/>
        <v>3618</v>
      </c>
      <c r="AS792" s="173">
        <f t="shared" si="2449"/>
        <v>2456</v>
      </c>
      <c r="AT792" s="120">
        <f t="shared" si="2449"/>
        <v>2072</v>
      </c>
      <c r="AU792" s="122">
        <f t="shared" si="2449"/>
        <v>1249.5</v>
      </c>
      <c r="AV792" s="121">
        <f t="shared" si="2449"/>
        <v>2430</v>
      </c>
      <c r="AW792" s="172">
        <f t="shared" si="2449"/>
        <v>2484</v>
      </c>
      <c r="AX792" s="120">
        <f t="shared" si="2449"/>
        <v>850</v>
      </c>
      <c r="AY792" s="122">
        <f t="shared" si="2449"/>
        <v>273.10000000000002</v>
      </c>
      <c r="AZ792" s="121">
        <f t="shared" ref="AZ792:BE794" si="2450">SUMIF($A$9:$A$32,$AE792,V$784:V$807)</f>
        <v>2215</v>
      </c>
      <c r="BA792" s="172">
        <f t="shared" si="2450"/>
        <v>1884.7</v>
      </c>
      <c r="BB792" s="120">
        <f t="shared" si="2450"/>
        <v>2258</v>
      </c>
      <c r="BC792" s="122">
        <f t="shared" si="2450"/>
        <v>741.2</v>
      </c>
      <c r="BD792" s="21">
        <f t="shared" si="2450"/>
        <v>3871</v>
      </c>
      <c r="BE792" s="176">
        <f t="shared" si="2450"/>
        <v>5071.8999999999996</v>
      </c>
      <c r="BF792" s="162">
        <f>AF792+AH792+AJ792+AL792+AN792+AP792+AR792+AT792+AV792+AX792+AZ792+BB792+BD792</f>
        <v>27267</v>
      </c>
      <c r="BG792" s="163">
        <f>AG792+AI792+AK792+AM792+AO792+AQ792+AS792+AU792+AW792+AY792+BA792+BC792+BE792</f>
        <v>28298.800000000003</v>
      </c>
      <c r="BI792" s="139" t="s">
        <v>24</v>
      </c>
      <c r="BJ792" s="123">
        <f t="shared" si="2431"/>
        <v>0.11476010255158101</v>
      </c>
      <c r="BK792" s="124">
        <f t="shared" si="2432"/>
        <v>0.11546918642657633</v>
      </c>
      <c r="BL792" s="125">
        <f t="shared" si="2404"/>
        <v>5.0115980954706388E-2</v>
      </c>
      <c r="BM792" s="126">
        <f t="shared" si="2405"/>
        <v>3.2227966957865332E-2</v>
      </c>
      <c r="BN792" s="123">
        <f t="shared" si="2406"/>
        <v>7.8439750946160416E-2</v>
      </c>
      <c r="BO792" s="124">
        <f t="shared" si="2407"/>
        <v>4.4535567837404172E-2</v>
      </c>
      <c r="BP792" s="125">
        <f t="shared" si="2408"/>
        <v>0.14717372726162861</v>
      </c>
      <c r="BQ792" s="126">
        <f t="shared" si="2409"/>
        <v>0.13253105128662268</v>
      </c>
      <c r="BR792" s="123">
        <f t="shared" si="2410"/>
        <v>1.8495910145281406E-2</v>
      </c>
      <c r="BS792" s="124">
        <f t="shared" si="2411"/>
        <v>2.4674630058834017E-2</v>
      </c>
      <c r="BT792" s="125">
        <f t="shared" si="2412"/>
        <v>3.0338176046880723E-2</v>
      </c>
      <c r="BU792" s="123">
        <f t="shared" si="2413"/>
        <v>8.3782016996493722E-2</v>
      </c>
      <c r="BV792" s="127">
        <f t="shared" si="2414"/>
        <v>9.8583811500427304E-2</v>
      </c>
      <c r="BW792" s="128">
        <f t="shared" si="2415"/>
        <v>0.13919890651928449</v>
      </c>
      <c r="BX792" s="123">
        <f t="shared" si="2416"/>
        <v>8.2163350018312778E-2</v>
      </c>
      <c r="BY792" s="124">
        <f t="shared" si="2417"/>
        <v>4.8517263921079218E-2</v>
      </c>
      <c r="BZ792" s="125">
        <f t="shared" si="2418"/>
        <v>0.10255158100354048</v>
      </c>
      <c r="CA792" s="126">
        <f t="shared" si="2419"/>
        <v>6.802163190111131E-2</v>
      </c>
      <c r="CB792" s="123">
        <f t="shared" si="2420"/>
        <v>1.1048712000976681E-2</v>
      </c>
      <c r="CC792" s="124">
        <f t="shared" si="2421"/>
        <v>1.3496166874665715E-2</v>
      </c>
      <c r="CD792" s="125">
        <f t="shared" si="2422"/>
        <v>5.6708582590648274E-2</v>
      </c>
      <c r="CE792" s="126">
        <f t="shared" si="2423"/>
        <v>0.12575622511439946</v>
      </c>
      <c r="CF792" s="123">
        <f t="shared" si="2424"/>
        <v>5.8051519960932732E-2</v>
      </c>
      <c r="CG792" s="124">
        <f t="shared" si="2425"/>
        <v>2.6338622452011646E-2</v>
      </c>
      <c r="CH792" s="125">
        <f t="shared" si="2426"/>
        <v>0.1515687950189232</v>
      </c>
      <c r="CI792" s="123">
        <f t="shared" si="2427"/>
        <v>0.14545076365365187</v>
      </c>
      <c r="CJ792" s="129">
        <f t="shared" ref="CJ792" si="2451">AB792/AB808</f>
        <v>5.0691586471516538E-2</v>
      </c>
      <c r="CK792" s="130">
        <f t="shared" ref="CK792" si="2452">AC792/AC808</f>
        <v>5.2217093021956811E-2</v>
      </c>
    </row>
    <row r="793" spans="1:89" x14ac:dyDescent="0.25">
      <c r="A793" s="131" t="s">
        <v>25</v>
      </c>
      <c r="B793" s="197">
        <v>1901</v>
      </c>
      <c r="C793" s="181">
        <v>1755.6</v>
      </c>
      <c r="D793" s="182">
        <v>864</v>
      </c>
      <c r="E793" s="183">
        <v>606.5</v>
      </c>
      <c r="F793" s="180">
        <v>1309</v>
      </c>
      <c r="G793" s="184">
        <v>976.8</v>
      </c>
      <c r="H793" s="182">
        <v>2678</v>
      </c>
      <c r="I793" s="183">
        <v>2492.9</v>
      </c>
      <c r="J793" s="180">
        <v>333</v>
      </c>
      <c r="K793" s="181">
        <v>320.3</v>
      </c>
      <c r="L793" s="182">
        <v>805</v>
      </c>
      <c r="M793" s="180">
        <v>1536.3</v>
      </c>
      <c r="N793" s="185">
        <v>2116</v>
      </c>
      <c r="O793" s="198">
        <v>2179.8000000000002</v>
      </c>
      <c r="P793" s="180">
        <v>1446</v>
      </c>
      <c r="Q793" s="181">
        <v>868.7</v>
      </c>
      <c r="R793" s="182">
        <v>1789</v>
      </c>
      <c r="S793" s="183">
        <v>1267</v>
      </c>
      <c r="T793" s="189">
        <v>248</v>
      </c>
      <c r="U793" s="180">
        <v>249.2</v>
      </c>
      <c r="V793" s="182">
        <v>1144</v>
      </c>
      <c r="W793" s="199">
        <v>2115.6</v>
      </c>
      <c r="X793" s="180">
        <v>1276</v>
      </c>
      <c r="Y793" s="184">
        <v>416.3</v>
      </c>
      <c r="Z793" s="182">
        <v>2867</v>
      </c>
      <c r="AA793" s="180">
        <v>2507.1999999999998</v>
      </c>
      <c r="AB793" s="162">
        <f t="shared" si="2400"/>
        <v>18776</v>
      </c>
      <c r="AC793" s="165">
        <f t="shared" si="2430"/>
        <v>17292.2</v>
      </c>
      <c r="AE793" s="256" t="str">
        <f>$AE$18</f>
        <v>18:00 - 18:59</v>
      </c>
      <c r="AF793" s="120">
        <f t="shared" si="2448"/>
        <v>2086</v>
      </c>
      <c r="AG793" s="181">
        <f t="shared" si="2448"/>
        <v>2972.8</v>
      </c>
      <c r="AH793" s="182">
        <f t="shared" si="2448"/>
        <v>748</v>
      </c>
      <c r="AI793" s="183">
        <f t="shared" si="2448"/>
        <v>1179.3</v>
      </c>
      <c r="AJ793" s="180">
        <f t="shared" si="2448"/>
        <v>970</v>
      </c>
      <c r="AK793" s="184">
        <f t="shared" si="2448"/>
        <v>3296.9</v>
      </c>
      <c r="AL793" s="182">
        <f t="shared" si="2448"/>
        <v>2651</v>
      </c>
      <c r="AM793" s="183">
        <f t="shared" si="2448"/>
        <v>4581.2</v>
      </c>
      <c r="AN793" s="180">
        <f t="shared" si="2448"/>
        <v>531</v>
      </c>
      <c r="AO793" s="184">
        <f t="shared" si="2448"/>
        <v>210.1</v>
      </c>
      <c r="AP793" s="182">
        <f t="shared" si="2449"/>
        <v>1809</v>
      </c>
      <c r="AQ793" s="180">
        <f t="shared" si="2449"/>
        <v>740.2</v>
      </c>
      <c r="AR793" s="185">
        <f t="shared" si="2449"/>
        <v>3254</v>
      </c>
      <c r="AS793" s="186">
        <f t="shared" si="2449"/>
        <v>2257.6</v>
      </c>
      <c r="AT793" s="180">
        <f t="shared" si="2449"/>
        <v>1595</v>
      </c>
      <c r="AU793" s="184">
        <f t="shared" si="2449"/>
        <v>1279.3</v>
      </c>
      <c r="AV793" s="182">
        <f t="shared" si="2449"/>
        <v>1855</v>
      </c>
      <c r="AW793" s="183">
        <f t="shared" si="2449"/>
        <v>2208.6</v>
      </c>
      <c r="AX793" s="180">
        <f t="shared" si="2449"/>
        <v>576</v>
      </c>
      <c r="AY793" s="184">
        <f t="shared" si="2449"/>
        <v>234.1</v>
      </c>
      <c r="AZ793" s="182">
        <f t="shared" si="2450"/>
        <v>2132</v>
      </c>
      <c r="BA793" s="183">
        <f t="shared" si="2450"/>
        <v>1709.5</v>
      </c>
      <c r="BB793" s="180">
        <f t="shared" si="2450"/>
        <v>1779</v>
      </c>
      <c r="BC793" s="184">
        <f t="shared" si="2450"/>
        <v>538.20000000000005</v>
      </c>
      <c r="BD793" s="182">
        <f t="shared" si="2450"/>
        <v>3467</v>
      </c>
      <c r="BE793" s="180">
        <f t="shared" si="2450"/>
        <v>4063.2</v>
      </c>
      <c r="BF793" s="164">
        <f>SUM(AF793,AH793,AJ793,AL793,AN793,AP793,AR793,AT793,AV793,AX793,AZ793,BB793,BD793)</f>
        <v>23453</v>
      </c>
      <c r="BG793" s="165">
        <f>SUM(AG793,AI793,AK793,AM793,AO793,AQ793,AS793,AU793,AW793,AY793,BA793,BC793,BE793)</f>
        <v>25271</v>
      </c>
      <c r="BI793" s="131" t="s">
        <v>25</v>
      </c>
      <c r="BJ793" s="123">
        <f t="shared" si="2431"/>
        <v>0.10124627183638688</v>
      </c>
      <c r="BK793" s="124">
        <f t="shared" si="2432"/>
        <v>0.10152554330854373</v>
      </c>
      <c r="BL793" s="125">
        <f t="shared" si="2404"/>
        <v>4.601619088197699E-2</v>
      </c>
      <c r="BM793" s="126">
        <f t="shared" si="2405"/>
        <v>3.5073617006511605E-2</v>
      </c>
      <c r="BN793" s="123">
        <f t="shared" si="2406"/>
        <v>6.9716659565402642E-2</v>
      </c>
      <c r="BO793" s="124">
        <f t="shared" si="2407"/>
        <v>5.6487896276934103E-2</v>
      </c>
      <c r="BP793" s="125">
        <f t="shared" si="2408"/>
        <v>0.14262888794205369</v>
      </c>
      <c r="BQ793" s="126">
        <f t="shared" si="2409"/>
        <v>0.14416326436196666</v>
      </c>
      <c r="BR793" s="123">
        <f t="shared" si="2410"/>
        <v>1.7735406902428634E-2</v>
      </c>
      <c r="BS793" s="124">
        <f t="shared" si="2411"/>
        <v>1.8522802188269856E-2</v>
      </c>
      <c r="BT793" s="125">
        <f t="shared" si="2412"/>
        <v>4.2873881550916065E-2</v>
      </c>
      <c r="BU793" s="123">
        <f t="shared" si="2413"/>
        <v>8.8843524826222223E-2</v>
      </c>
      <c r="BV793" s="127">
        <f t="shared" si="2414"/>
        <v>0.11269706007669365</v>
      </c>
      <c r="BW793" s="128">
        <f t="shared" si="2415"/>
        <v>0.12605683487352679</v>
      </c>
      <c r="BX793" s="123">
        <f t="shared" si="2416"/>
        <v>7.7013208351086493E-2</v>
      </c>
      <c r="BY793" s="124">
        <f t="shared" si="2417"/>
        <v>5.0236522825320089E-2</v>
      </c>
      <c r="BZ793" s="125">
        <f t="shared" si="2418"/>
        <v>9.5281210055389864E-2</v>
      </c>
      <c r="CA793" s="126">
        <f t="shared" si="2419"/>
        <v>7.3270029261748068E-2</v>
      </c>
      <c r="CB793" s="123">
        <f t="shared" si="2420"/>
        <v>1.3208351086493396E-2</v>
      </c>
      <c r="CC793" s="124">
        <f t="shared" si="2421"/>
        <v>1.441112177744879E-2</v>
      </c>
      <c r="CD793" s="125">
        <f t="shared" si="2422"/>
        <v>6.0928845334469538E-2</v>
      </c>
      <c r="CE793" s="126">
        <f t="shared" si="2423"/>
        <v>0.12234417830004278</v>
      </c>
      <c r="CF793" s="123">
        <f t="shared" si="2424"/>
        <v>6.7959096719216017E-2</v>
      </c>
      <c r="CG793" s="124">
        <f t="shared" si="2425"/>
        <v>2.4074438186002939E-2</v>
      </c>
      <c r="CH793" s="125">
        <f t="shared" si="2426"/>
        <v>0.15269492969748616</v>
      </c>
      <c r="CI793" s="123">
        <f t="shared" si="2427"/>
        <v>0.14499022680746232</v>
      </c>
      <c r="CJ793" s="129">
        <f t="shared" ref="CJ793" si="2453">AB793/AB808</f>
        <v>5.8099452300646719E-2</v>
      </c>
      <c r="CK793" s="130">
        <f t="shared" ref="CK793" si="2454">AC793/AC808</f>
        <v>5.3660689127847008E-2</v>
      </c>
    </row>
    <row r="794" spans="1:89" ht="13.8" thickBot="1" x14ac:dyDescent="0.3">
      <c r="A794" s="139" t="s">
        <v>26</v>
      </c>
      <c r="B794" s="194">
        <v>1655</v>
      </c>
      <c r="C794" s="188">
        <v>2185.4</v>
      </c>
      <c r="D794" s="189">
        <v>701</v>
      </c>
      <c r="E794" s="190">
        <v>720.8</v>
      </c>
      <c r="F794" s="187">
        <v>1097</v>
      </c>
      <c r="G794" s="191">
        <v>1223.4000000000001</v>
      </c>
      <c r="H794" s="189">
        <v>2286</v>
      </c>
      <c r="I794" s="190">
        <v>2568.1</v>
      </c>
      <c r="J794" s="187">
        <v>230</v>
      </c>
      <c r="K794" s="188">
        <v>281.39999999999998</v>
      </c>
      <c r="L794" s="189">
        <v>773</v>
      </c>
      <c r="M794" s="187">
        <v>1193.5</v>
      </c>
      <c r="N794" s="192">
        <v>1969</v>
      </c>
      <c r="O794" s="195">
        <v>1797.4</v>
      </c>
      <c r="P794" s="187">
        <v>1395</v>
      </c>
      <c r="Q794" s="188">
        <v>892.9</v>
      </c>
      <c r="R794" s="189">
        <v>1727</v>
      </c>
      <c r="S794" s="190">
        <v>1239.5999999999999</v>
      </c>
      <c r="T794" s="187">
        <v>275</v>
      </c>
      <c r="U794" s="191">
        <v>299.3</v>
      </c>
      <c r="V794" s="189">
        <v>1089</v>
      </c>
      <c r="W794" s="196">
        <v>1890.2</v>
      </c>
      <c r="X794" s="187">
        <v>1169</v>
      </c>
      <c r="Y794" s="191">
        <v>557.6</v>
      </c>
      <c r="Z794" s="189">
        <v>2739</v>
      </c>
      <c r="AA794" s="187">
        <v>3065.4</v>
      </c>
      <c r="AB794" s="162">
        <f t="shared" si="2400"/>
        <v>17105</v>
      </c>
      <c r="AC794" s="165">
        <f t="shared" si="2430"/>
        <v>17915</v>
      </c>
      <c r="AE794" s="254">
        <f>$AE$19</f>
        <v>0</v>
      </c>
      <c r="AF794" s="120">
        <f t="shared" si="2448"/>
        <v>0</v>
      </c>
      <c r="AG794" s="188">
        <f t="shared" si="2448"/>
        <v>0</v>
      </c>
      <c r="AH794" s="189">
        <f t="shared" si="2448"/>
        <v>0</v>
      </c>
      <c r="AI794" s="190">
        <f t="shared" si="2448"/>
        <v>0</v>
      </c>
      <c r="AJ794" s="187">
        <f t="shared" si="2448"/>
        <v>0</v>
      </c>
      <c r="AK794" s="191">
        <f t="shared" si="2448"/>
        <v>0</v>
      </c>
      <c r="AL794" s="189">
        <f t="shared" si="2448"/>
        <v>0</v>
      </c>
      <c r="AM794" s="190">
        <f t="shared" si="2448"/>
        <v>0</v>
      </c>
      <c r="AN794" s="187">
        <f t="shared" si="2448"/>
        <v>0</v>
      </c>
      <c r="AO794" s="191">
        <f t="shared" si="2448"/>
        <v>0</v>
      </c>
      <c r="AP794" s="189">
        <f t="shared" si="2449"/>
        <v>0</v>
      </c>
      <c r="AQ794" s="187">
        <f t="shared" si="2449"/>
        <v>0</v>
      </c>
      <c r="AR794" s="192">
        <f t="shared" si="2449"/>
        <v>0</v>
      </c>
      <c r="AS794" s="193">
        <f t="shared" si="2449"/>
        <v>0</v>
      </c>
      <c r="AT794" s="187">
        <f t="shared" si="2449"/>
        <v>0</v>
      </c>
      <c r="AU794" s="191">
        <f t="shared" si="2449"/>
        <v>0</v>
      </c>
      <c r="AV794" s="189">
        <f t="shared" si="2449"/>
        <v>0</v>
      </c>
      <c r="AW794" s="190">
        <f t="shared" si="2449"/>
        <v>0</v>
      </c>
      <c r="AX794" s="187">
        <f t="shared" si="2449"/>
        <v>0</v>
      </c>
      <c r="AY794" s="191">
        <f t="shared" si="2449"/>
        <v>0</v>
      </c>
      <c r="AZ794" s="189">
        <f t="shared" si="2450"/>
        <v>0</v>
      </c>
      <c r="BA794" s="190">
        <f t="shared" si="2450"/>
        <v>0</v>
      </c>
      <c r="BB794" s="187">
        <f t="shared" si="2450"/>
        <v>0</v>
      </c>
      <c r="BC794" s="191">
        <f t="shared" si="2450"/>
        <v>0</v>
      </c>
      <c r="BD794" s="189">
        <f t="shared" si="2450"/>
        <v>0</v>
      </c>
      <c r="BE794" s="187">
        <f t="shared" si="2450"/>
        <v>0</v>
      </c>
      <c r="BF794" s="164">
        <f>SUM(AF794,AH794,AJ794,AL794,AN794,AP794,AR794,AT794,AV794,AX794,AZ794,BB794,BD794)</f>
        <v>0</v>
      </c>
      <c r="BG794" s="165">
        <f>SUM(AG794,AI794,AK794,AM794,AO794,AQ794,AS794,AU794,AW794,AY794,BA794,BC794,BE794)</f>
        <v>0</v>
      </c>
      <c r="BI794" s="139" t="s">
        <v>26</v>
      </c>
      <c r="BJ794" s="123">
        <f t="shared" si="2431"/>
        <v>9.6755334697456882E-2</v>
      </c>
      <c r="BK794" s="124">
        <f t="shared" si="2432"/>
        <v>0.12198716159642758</v>
      </c>
      <c r="BL794" s="125">
        <f t="shared" si="2404"/>
        <v>4.0982168956445485E-2</v>
      </c>
      <c r="BM794" s="126">
        <f t="shared" si="2405"/>
        <v>4.0234440413061678E-2</v>
      </c>
      <c r="BN794" s="123">
        <f t="shared" si="2406"/>
        <v>6.413329435837474E-2</v>
      </c>
      <c r="BO794" s="124">
        <f t="shared" si="2407"/>
        <v>6.8289143176109415E-2</v>
      </c>
      <c r="BP794" s="125">
        <f t="shared" si="2408"/>
        <v>0.1336451330020462</v>
      </c>
      <c r="BQ794" s="126">
        <f t="shared" si="2409"/>
        <v>0.14334914875802399</v>
      </c>
      <c r="BR794" s="123">
        <f t="shared" si="2410"/>
        <v>1.3446360713241743E-2</v>
      </c>
      <c r="BS794" s="124">
        <f t="shared" si="2411"/>
        <v>1.570750767513257E-2</v>
      </c>
      <c r="BT794" s="125">
        <f t="shared" si="2412"/>
        <v>4.5191464484068987E-2</v>
      </c>
      <c r="BU794" s="123">
        <f t="shared" si="2413"/>
        <v>6.6620150711694109E-2</v>
      </c>
      <c r="BV794" s="127">
        <f t="shared" si="2414"/>
        <v>0.11511254019292605</v>
      </c>
      <c r="BW794" s="128">
        <f t="shared" si="2415"/>
        <v>0.10032933296120571</v>
      </c>
      <c r="BX794" s="123">
        <f t="shared" si="2416"/>
        <v>8.1555100847705356E-2</v>
      </c>
      <c r="BY794" s="124">
        <f t="shared" si="2417"/>
        <v>4.9840915433993861E-2</v>
      </c>
      <c r="BZ794" s="125">
        <f t="shared" si="2418"/>
        <v>0.10096463022508038</v>
      </c>
      <c r="CA794" s="126">
        <f t="shared" si="2419"/>
        <v>6.9193413340775875E-2</v>
      </c>
      <c r="CB794" s="123">
        <f t="shared" si="2420"/>
        <v>1.607717041800643E-2</v>
      </c>
      <c r="CC794" s="124">
        <f t="shared" si="2421"/>
        <v>1.6706670387943066E-2</v>
      </c>
      <c r="CD794" s="125">
        <f t="shared" si="2422"/>
        <v>6.3665594855305471E-2</v>
      </c>
      <c r="CE794" s="126">
        <f t="shared" si="2423"/>
        <v>0.10550934970694949</v>
      </c>
      <c r="CF794" s="123">
        <f t="shared" si="2424"/>
        <v>6.8342589885998242E-2</v>
      </c>
      <c r="CG794" s="124">
        <f t="shared" si="2425"/>
        <v>3.1124755791236396E-2</v>
      </c>
      <c r="CH794" s="125">
        <f t="shared" si="2426"/>
        <v>0.16012861736334405</v>
      </c>
      <c r="CI794" s="123">
        <f t="shared" si="2427"/>
        <v>0.17110801004744627</v>
      </c>
      <c r="CJ794" s="129">
        <f t="shared" ref="CJ794" si="2455">AB794/AB808</f>
        <v>5.29287990840734E-2</v>
      </c>
      <c r="CK794" s="130">
        <f t="shared" ref="CK794" si="2456">AC794/AC808</f>
        <v>5.5593345307443767E-2</v>
      </c>
    </row>
    <row r="795" spans="1:89" ht="14.4" thickTop="1" thickBot="1" x14ac:dyDescent="0.3">
      <c r="A795" s="131" t="s">
        <v>27</v>
      </c>
      <c r="B795" s="197">
        <v>1547</v>
      </c>
      <c r="C795" s="181">
        <v>1968.7</v>
      </c>
      <c r="D795" s="182">
        <v>604</v>
      </c>
      <c r="E795" s="183">
        <v>636.20000000000005</v>
      </c>
      <c r="F795" s="180">
        <v>966</v>
      </c>
      <c r="G795" s="184">
        <v>1234.4000000000001</v>
      </c>
      <c r="H795" s="182">
        <v>2250</v>
      </c>
      <c r="I795" s="183">
        <v>2588.9</v>
      </c>
      <c r="J795" s="180">
        <v>311</v>
      </c>
      <c r="K795" s="181">
        <v>271.10000000000002</v>
      </c>
      <c r="L795" s="182">
        <v>915</v>
      </c>
      <c r="M795" s="180">
        <v>972.4</v>
      </c>
      <c r="N795" s="185">
        <v>2055</v>
      </c>
      <c r="O795" s="198">
        <v>1818.7</v>
      </c>
      <c r="P795" s="180">
        <v>1482</v>
      </c>
      <c r="Q795" s="181">
        <v>874.3</v>
      </c>
      <c r="R795" s="182">
        <v>1499</v>
      </c>
      <c r="S795" s="183">
        <v>1245.5</v>
      </c>
      <c r="T795" s="180">
        <v>335</v>
      </c>
      <c r="U795" s="184">
        <v>176.1</v>
      </c>
      <c r="V795" s="182">
        <v>1244</v>
      </c>
      <c r="W795" s="199">
        <v>1452.6</v>
      </c>
      <c r="X795" s="180">
        <v>1044</v>
      </c>
      <c r="Y795" s="184">
        <v>432.2</v>
      </c>
      <c r="Z795" s="182">
        <v>2748</v>
      </c>
      <c r="AA795" s="180">
        <v>2612</v>
      </c>
      <c r="AB795" s="162">
        <f t="shared" si="2400"/>
        <v>17000</v>
      </c>
      <c r="AC795" s="165">
        <f t="shared" si="2430"/>
        <v>16283.100000000002</v>
      </c>
      <c r="AE795" s="251" t="s">
        <v>13</v>
      </c>
      <c r="AF795" s="14">
        <f t="shared" ref="AF795:BG795" si="2457">SUM(AF792:AF794)</f>
        <v>4165</v>
      </c>
      <c r="AG795" s="1">
        <f t="shared" si="2457"/>
        <v>6315.1</v>
      </c>
      <c r="AH795" s="14">
        <f t="shared" si="2457"/>
        <v>1790</v>
      </c>
      <c r="AI795" s="1">
        <f t="shared" si="2457"/>
        <v>2291.8000000000002</v>
      </c>
      <c r="AJ795" s="14">
        <f t="shared" si="2457"/>
        <v>2134</v>
      </c>
      <c r="AK795" s="1">
        <f t="shared" si="2457"/>
        <v>6941.2000000000007</v>
      </c>
      <c r="AL795" s="14">
        <f t="shared" si="2457"/>
        <v>5530</v>
      </c>
      <c r="AM795" s="1">
        <f t="shared" si="2457"/>
        <v>9446</v>
      </c>
      <c r="AN795" s="14">
        <f t="shared" si="2457"/>
        <v>1292</v>
      </c>
      <c r="AO795" s="1">
        <f t="shared" si="2457"/>
        <v>465.2</v>
      </c>
      <c r="AP795" s="14">
        <f t="shared" si="2457"/>
        <v>3837</v>
      </c>
      <c r="AQ795" s="1">
        <f t="shared" si="2457"/>
        <v>1659.6</v>
      </c>
      <c r="AR795" s="14">
        <f t="shared" si="2457"/>
        <v>6872</v>
      </c>
      <c r="AS795" s="1">
        <f t="shared" si="2457"/>
        <v>4713.6000000000004</v>
      </c>
      <c r="AT795" s="14">
        <f t="shared" si="2457"/>
        <v>3667</v>
      </c>
      <c r="AU795" s="1">
        <f t="shared" si="2457"/>
        <v>2528.8000000000002</v>
      </c>
      <c r="AV795" s="14">
        <f t="shared" si="2457"/>
        <v>4285</v>
      </c>
      <c r="AW795" s="1">
        <f t="shared" si="2457"/>
        <v>4692.6000000000004</v>
      </c>
      <c r="AX795" s="14">
        <f t="shared" si="2457"/>
        <v>1426</v>
      </c>
      <c r="AY795" s="1">
        <f t="shared" si="2457"/>
        <v>507.20000000000005</v>
      </c>
      <c r="AZ795" s="14">
        <f t="shared" si="2457"/>
        <v>4347</v>
      </c>
      <c r="BA795" s="1">
        <f t="shared" si="2457"/>
        <v>3594.2</v>
      </c>
      <c r="BB795" s="14">
        <f t="shared" si="2457"/>
        <v>4037</v>
      </c>
      <c r="BC795" s="1">
        <f t="shared" si="2457"/>
        <v>1279.4000000000001</v>
      </c>
      <c r="BD795" s="14">
        <f t="shared" si="2457"/>
        <v>7338</v>
      </c>
      <c r="BE795" s="1">
        <f t="shared" si="2457"/>
        <v>9135.0999999999985</v>
      </c>
      <c r="BF795" s="166">
        <f t="shared" si="2457"/>
        <v>50720</v>
      </c>
      <c r="BG795" s="167">
        <f t="shared" si="2457"/>
        <v>53569.8</v>
      </c>
      <c r="BI795" s="131" t="s">
        <v>27</v>
      </c>
      <c r="BJ795" s="123">
        <f t="shared" si="2431"/>
        <v>9.0999999999999998E-2</v>
      </c>
      <c r="BK795" s="124">
        <f t="shared" si="2432"/>
        <v>0.12090449607261515</v>
      </c>
      <c r="BL795" s="125">
        <f t="shared" si="2404"/>
        <v>3.5529411764705886E-2</v>
      </c>
      <c r="BM795" s="126">
        <f t="shared" si="2405"/>
        <v>3.907118423396036E-2</v>
      </c>
      <c r="BN795" s="123">
        <f t="shared" si="2406"/>
        <v>5.6823529411764703E-2</v>
      </c>
      <c r="BO795" s="124">
        <f t="shared" si="2407"/>
        <v>7.5808660513047271E-2</v>
      </c>
      <c r="BP795" s="125">
        <f t="shared" si="2408"/>
        <v>0.13235294117647059</v>
      </c>
      <c r="BQ795" s="126">
        <f t="shared" si="2409"/>
        <v>0.15899306643083932</v>
      </c>
      <c r="BR795" s="123">
        <f t="shared" si="2410"/>
        <v>1.8294117647058822E-2</v>
      </c>
      <c r="BS795" s="124">
        <f t="shared" si="2411"/>
        <v>1.6649163857005114E-2</v>
      </c>
      <c r="BT795" s="125">
        <f t="shared" si="2412"/>
        <v>5.3823529411764708E-2</v>
      </c>
      <c r="BU795" s="123">
        <f t="shared" si="2413"/>
        <v>5.9718358297867105E-2</v>
      </c>
      <c r="BV795" s="127">
        <f t="shared" si="2414"/>
        <v>0.12088235294117647</v>
      </c>
      <c r="BW795" s="128">
        <f t="shared" si="2415"/>
        <v>0.11169249098758835</v>
      </c>
      <c r="BX795" s="123">
        <f t="shared" si="2416"/>
        <v>8.71764705882353E-2</v>
      </c>
      <c r="BY795" s="124">
        <f t="shared" si="2417"/>
        <v>5.3693706972259572E-2</v>
      </c>
      <c r="BZ795" s="125">
        <f t="shared" si="2418"/>
        <v>8.8176470588235301E-2</v>
      </c>
      <c r="CA795" s="126">
        <f t="shared" si="2419"/>
        <v>7.6490348889339241E-2</v>
      </c>
      <c r="CB795" s="123">
        <f t="shared" si="2420"/>
        <v>1.9705882352941177E-2</v>
      </c>
      <c r="CC795" s="124">
        <f t="shared" si="2421"/>
        <v>1.0814893969821469E-2</v>
      </c>
      <c r="CD795" s="125">
        <f t="shared" si="2422"/>
        <v>7.3176470588235287E-2</v>
      </c>
      <c r="CE795" s="126">
        <f t="shared" si="2423"/>
        <v>8.9209057243399587E-2</v>
      </c>
      <c r="CF795" s="123">
        <f t="shared" si="2424"/>
        <v>6.1411764705882353E-2</v>
      </c>
      <c r="CG795" s="124">
        <f t="shared" si="2425"/>
        <v>2.6542857318323902E-2</v>
      </c>
      <c r="CH795" s="125">
        <f t="shared" si="2426"/>
        <v>0.16164705882352942</v>
      </c>
      <c r="CI795" s="123">
        <f t="shared" si="2427"/>
        <v>0.16041171521393344</v>
      </c>
      <c r="CJ795" s="129">
        <f t="shared" ref="CJ795" si="2458">AB795/AB808</f>
        <v>5.2603892688058915E-2</v>
      </c>
      <c r="CK795" s="130">
        <f t="shared" ref="CK795" si="2459">AC795/AC808</f>
        <v>5.0529277196518993E-2</v>
      </c>
    </row>
    <row r="796" spans="1:89" ht="13.8" thickTop="1" x14ac:dyDescent="0.25">
      <c r="A796" s="139" t="s">
        <v>28</v>
      </c>
      <c r="B796" s="194">
        <v>1679</v>
      </c>
      <c r="C796" s="188">
        <v>2388.1</v>
      </c>
      <c r="D796" s="189">
        <v>811</v>
      </c>
      <c r="E796" s="190">
        <v>774</v>
      </c>
      <c r="F796" s="187">
        <v>1021</v>
      </c>
      <c r="G796" s="191">
        <v>1874.1</v>
      </c>
      <c r="H796" s="189">
        <v>2493</v>
      </c>
      <c r="I796" s="190">
        <v>3179.2</v>
      </c>
      <c r="J796" s="187">
        <v>571</v>
      </c>
      <c r="K796" s="188">
        <v>233</v>
      </c>
      <c r="L796" s="189">
        <v>1371</v>
      </c>
      <c r="M796" s="187">
        <v>922.1</v>
      </c>
      <c r="N796" s="192">
        <v>2614</v>
      </c>
      <c r="O796" s="195">
        <v>1909.1</v>
      </c>
      <c r="P796" s="187">
        <v>1656</v>
      </c>
      <c r="Q796" s="188">
        <v>886</v>
      </c>
      <c r="R796" s="189">
        <v>1649</v>
      </c>
      <c r="S796" s="190">
        <v>1675.1</v>
      </c>
      <c r="T796" s="187">
        <v>527</v>
      </c>
      <c r="U796" s="191">
        <v>204</v>
      </c>
      <c r="V796" s="189">
        <v>1687</v>
      </c>
      <c r="W796" s="196">
        <v>1564.1</v>
      </c>
      <c r="X796" s="187">
        <v>1360</v>
      </c>
      <c r="Y796" s="191">
        <v>379</v>
      </c>
      <c r="Z796" s="189">
        <v>2788</v>
      </c>
      <c r="AA796" s="187">
        <v>3615.2</v>
      </c>
      <c r="AB796" s="162">
        <f t="shared" si="2400"/>
        <v>20227</v>
      </c>
      <c r="AC796" s="165">
        <f t="shared" si="2430"/>
        <v>19603</v>
      </c>
      <c r="BI796" s="139" t="s">
        <v>28</v>
      </c>
      <c r="BJ796" s="123">
        <f t="shared" si="2431"/>
        <v>8.3007860780145354E-2</v>
      </c>
      <c r="BK796" s="124">
        <f t="shared" si="2432"/>
        <v>0.12182319032801102</v>
      </c>
      <c r="BL796" s="125">
        <f t="shared" si="2404"/>
        <v>4.0094922628170271E-2</v>
      </c>
      <c r="BM796" s="126">
        <f t="shared" si="2405"/>
        <v>3.9483752486864254E-2</v>
      </c>
      <c r="BN796" s="123">
        <f t="shared" si="2406"/>
        <v>5.0477085084293272E-2</v>
      </c>
      <c r="BO796" s="124">
        <f t="shared" si="2407"/>
        <v>9.560271387032597E-2</v>
      </c>
      <c r="BP796" s="125">
        <f t="shared" si="2408"/>
        <v>0.12325110001483167</v>
      </c>
      <c r="BQ796" s="126">
        <f t="shared" si="2409"/>
        <v>0.16217925827679436</v>
      </c>
      <c r="BR796" s="123">
        <f t="shared" si="2410"/>
        <v>2.8229594106886833E-2</v>
      </c>
      <c r="BS796" s="124">
        <f t="shared" si="2411"/>
        <v>1.1885935826149059E-2</v>
      </c>
      <c r="BT796" s="125">
        <f t="shared" si="2412"/>
        <v>6.7780689177831616E-2</v>
      </c>
      <c r="BU796" s="123">
        <f t="shared" si="2413"/>
        <v>4.7038718563485182E-2</v>
      </c>
      <c r="BV796" s="127">
        <f t="shared" si="2414"/>
        <v>0.12923320314431205</v>
      </c>
      <c r="BW796" s="128">
        <f t="shared" si="2415"/>
        <v>9.7388154874253938E-2</v>
      </c>
      <c r="BX796" s="123">
        <f t="shared" si="2416"/>
        <v>8.187076679685569E-2</v>
      </c>
      <c r="BY796" s="124">
        <f t="shared" si="2417"/>
        <v>4.5197163699433759E-2</v>
      </c>
      <c r="BZ796" s="125">
        <f t="shared" si="2418"/>
        <v>8.1524694714984927E-2</v>
      </c>
      <c r="CA796" s="126">
        <f t="shared" si="2419"/>
        <v>8.5451206447992645E-2</v>
      </c>
      <c r="CB796" s="123">
        <f t="shared" si="2420"/>
        <v>2.6054283877984873E-2</v>
      </c>
      <c r="CC796" s="124">
        <f t="shared" si="2421"/>
        <v>1.0406570422894454E-2</v>
      </c>
      <c r="CD796" s="125">
        <f t="shared" si="2422"/>
        <v>8.3403371730854797E-2</v>
      </c>
      <c r="CE796" s="126">
        <f t="shared" si="2423"/>
        <v>7.9788807835535366E-2</v>
      </c>
      <c r="CF796" s="123">
        <f t="shared" si="2424"/>
        <v>6.7236861620606117E-2</v>
      </c>
      <c r="CG796" s="124">
        <f t="shared" si="2425"/>
        <v>1.9333775442534305E-2</v>
      </c>
      <c r="CH796" s="125">
        <f t="shared" si="2426"/>
        <v>0.13783556632224256</v>
      </c>
      <c r="CI796" s="123">
        <f t="shared" si="2427"/>
        <v>0.18442075192572566</v>
      </c>
      <c r="CJ796" s="129">
        <f t="shared" ref="CJ796" si="2460">AB796/AB808</f>
        <v>6.2589349258903984E-2</v>
      </c>
      <c r="CK796" s="130">
        <f t="shared" ref="CK796" si="2461">AC796/AC808</f>
        <v>6.0831501426838977E-2</v>
      </c>
    </row>
    <row r="797" spans="1:89" x14ac:dyDescent="0.25">
      <c r="A797" s="131" t="s">
        <v>29</v>
      </c>
      <c r="B797" s="197">
        <v>2230</v>
      </c>
      <c r="C797" s="181">
        <v>2498.5</v>
      </c>
      <c r="D797" s="182">
        <v>1014</v>
      </c>
      <c r="E797" s="183">
        <v>940.2</v>
      </c>
      <c r="F797" s="180">
        <v>1193</v>
      </c>
      <c r="G797" s="184">
        <v>2493.6</v>
      </c>
      <c r="H797" s="182">
        <v>2754</v>
      </c>
      <c r="I797" s="183">
        <v>3613.9</v>
      </c>
      <c r="J797" s="180">
        <v>783</v>
      </c>
      <c r="K797" s="181">
        <v>219</v>
      </c>
      <c r="L797" s="182">
        <v>1924</v>
      </c>
      <c r="M797" s="180">
        <v>899.2</v>
      </c>
      <c r="N797" s="185">
        <v>3797</v>
      </c>
      <c r="O797" s="198">
        <v>2356.5</v>
      </c>
      <c r="P797" s="180">
        <v>2073</v>
      </c>
      <c r="Q797" s="181">
        <v>1105.2</v>
      </c>
      <c r="R797" s="182">
        <v>2294</v>
      </c>
      <c r="S797" s="183">
        <v>2279.5</v>
      </c>
      <c r="T797" s="180">
        <v>932</v>
      </c>
      <c r="U797" s="184">
        <v>189</v>
      </c>
      <c r="V797" s="182">
        <v>2274</v>
      </c>
      <c r="W797" s="199">
        <v>1678.4</v>
      </c>
      <c r="X797" s="180">
        <v>1919</v>
      </c>
      <c r="Y797" s="184">
        <v>547.1</v>
      </c>
      <c r="Z797" s="182">
        <v>3240</v>
      </c>
      <c r="AA797" s="180">
        <v>3810.9</v>
      </c>
      <c r="AB797" s="162">
        <f t="shared" si="2400"/>
        <v>26427</v>
      </c>
      <c r="AC797" s="165">
        <f t="shared" si="2430"/>
        <v>22631</v>
      </c>
      <c r="BI797" s="131" t="s">
        <v>29</v>
      </c>
      <c r="BJ797" s="123">
        <f t="shared" si="2431"/>
        <v>8.4383395769478189E-2</v>
      </c>
      <c r="BK797" s="124">
        <f t="shared" si="2432"/>
        <v>0.11040166143785074</v>
      </c>
      <c r="BL797" s="125">
        <f t="shared" si="2404"/>
        <v>3.8369849018049719E-2</v>
      </c>
      <c r="BM797" s="126">
        <f t="shared" si="2405"/>
        <v>4.154478370376917E-2</v>
      </c>
      <c r="BN797" s="123">
        <f t="shared" si="2406"/>
        <v>4.5143224732281377E-2</v>
      </c>
      <c r="BO797" s="124">
        <f t="shared" si="2407"/>
        <v>0.11018514427113252</v>
      </c>
      <c r="BP797" s="125">
        <f t="shared" si="2408"/>
        <v>0.10421160177091611</v>
      </c>
      <c r="BQ797" s="126">
        <f t="shared" si="2409"/>
        <v>0.15968803853121824</v>
      </c>
      <c r="BR797" s="123">
        <f t="shared" si="2410"/>
        <v>2.9628788738789873E-2</v>
      </c>
      <c r="BS797" s="124">
        <f t="shared" si="2411"/>
        <v>9.6769917369979239E-3</v>
      </c>
      <c r="BT797" s="125">
        <f t="shared" si="2412"/>
        <v>7.2804328906043062E-2</v>
      </c>
      <c r="BU797" s="123">
        <f t="shared" si="2413"/>
        <v>3.973310945163714E-2</v>
      </c>
      <c r="BV797" s="127">
        <f t="shared" si="2414"/>
        <v>0.14367881333484694</v>
      </c>
      <c r="BW797" s="128">
        <f t="shared" si="2415"/>
        <v>0.10412708232071052</v>
      </c>
      <c r="BX797" s="123">
        <f t="shared" si="2416"/>
        <v>7.8442501986604615E-2</v>
      </c>
      <c r="BY797" s="124">
        <f t="shared" si="2417"/>
        <v>4.8835667889178563E-2</v>
      </c>
      <c r="BZ797" s="125">
        <f t="shared" si="2418"/>
        <v>8.6805161387974422E-2</v>
      </c>
      <c r="CA797" s="126">
        <f t="shared" si="2419"/>
        <v>0.10072466970085281</v>
      </c>
      <c r="CB797" s="123">
        <f t="shared" si="2420"/>
        <v>3.5266961819351419E-2</v>
      </c>
      <c r="CC797" s="124">
        <f t="shared" si="2421"/>
        <v>8.3513764305598523E-3</v>
      </c>
      <c r="CD797" s="125">
        <f t="shared" si="2422"/>
        <v>8.6048359632194343E-2</v>
      </c>
      <c r="CE797" s="126">
        <f t="shared" si="2423"/>
        <v>7.4163757677521994E-2</v>
      </c>
      <c r="CF797" s="123">
        <f t="shared" si="2424"/>
        <v>7.2615128467098042E-2</v>
      </c>
      <c r="CG797" s="124">
        <f t="shared" si="2425"/>
        <v>2.4174804471742303E-2</v>
      </c>
      <c r="CH797" s="125">
        <f t="shared" si="2426"/>
        <v>0.12260188443637189</v>
      </c>
      <c r="CI797" s="123">
        <f t="shared" si="2427"/>
        <v>0.16839291237682824</v>
      </c>
      <c r="CJ797" s="129">
        <f t="shared" ref="CJ797" si="2462">AB797/AB808</f>
        <v>8.1774298356901934E-2</v>
      </c>
      <c r="CK797" s="130">
        <f t="shared" ref="CK797" si="2463">AC797/AC808</f>
        <v>7.0227909441962597E-2</v>
      </c>
    </row>
    <row r="798" spans="1:89" x14ac:dyDescent="0.25">
      <c r="A798" s="139" t="s">
        <v>30</v>
      </c>
      <c r="B798" s="280">
        <v>2079</v>
      </c>
      <c r="C798" s="267">
        <v>3342.3</v>
      </c>
      <c r="D798" s="268">
        <v>1042</v>
      </c>
      <c r="E798" s="269">
        <v>1112.5</v>
      </c>
      <c r="F798" s="266">
        <v>1164</v>
      </c>
      <c r="G798" s="270">
        <v>3644.3</v>
      </c>
      <c r="H798" s="268">
        <v>2879</v>
      </c>
      <c r="I798" s="269">
        <v>4864.8</v>
      </c>
      <c r="J798" s="266">
        <v>761</v>
      </c>
      <c r="K798" s="267">
        <v>255.1</v>
      </c>
      <c r="L798" s="268">
        <v>2028</v>
      </c>
      <c r="M798" s="266">
        <v>919.4</v>
      </c>
      <c r="N798" s="271">
        <v>3618</v>
      </c>
      <c r="O798" s="281">
        <v>2456</v>
      </c>
      <c r="P798" s="266">
        <v>2072</v>
      </c>
      <c r="Q798" s="267">
        <v>1249.5</v>
      </c>
      <c r="R798" s="268">
        <v>2430</v>
      </c>
      <c r="S798" s="269">
        <v>2484</v>
      </c>
      <c r="T798" s="266">
        <v>850</v>
      </c>
      <c r="U798" s="270">
        <v>273.10000000000002</v>
      </c>
      <c r="V798" s="268">
        <v>2215</v>
      </c>
      <c r="W798" s="282">
        <v>1884.7</v>
      </c>
      <c r="X798" s="266">
        <v>2258</v>
      </c>
      <c r="Y798" s="270">
        <v>741.2</v>
      </c>
      <c r="Z798" s="268">
        <v>3871</v>
      </c>
      <c r="AA798" s="266">
        <v>5071.8999999999996</v>
      </c>
      <c r="AB798" s="162">
        <f t="shared" si="2400"/>
        <v>27267</v>
      </c>
      <c r="AC798" s="165">
        <f t="shared" si="2430"/>
        <v>28298.800000000003</v>
      </c>
      <c r="BI798" s="139" t="s">
        <v>30</v>
      </c>
      <c r="BJ798" s="123">
        <f t="shared" si="2431"/>
        <v>7.6246011662449112E-2</v>
      </c>
      <c r="BK798" s="124">
        <f t="shared" si="2432"/>
        <v>0.11810748158932534</v>
      </c>
      <c r="BL798" s="125">
        <f t="shared" si="2404"/>
        <v>3.8214691751934572E-2</v>
      </c>
      <c r="BM798" s="126">
        <f t="shared" si="2405"/>
        <v>3.931262102986699E-2</v>
      </c>
      <c r="BN798" s="123">
        <f t="shared" si="2406"/>
        <v>4.268896468258334E-2</v>
      </c>
      <c r="BO798" s="124">
        <f t="shared" si="2407"/>
        <v>0.1287793121969836</v>
      </c>
      <c r="BP798" s="125">
        <f t="shared" si="2408"/>
        <v>0.10558550628965416</v>
      </c>
      <c r="BQ798" s="126">
        <f t="shared" si="2409"/>
        <v>0.17190834947064892</v>
      </c>
      <c r="BR798" s="123">
        <f t="shared" si="2410"/>
        <v>2.79091942641288E-2</v>
      </c>
      <c r="BS798" s="124">
        <f t="shared" si="2411"/>
        <v>9.0145165166014094E-3</v>
      </c>
      <c r="BT798" s="125">
        <f t="shared" si="2412"/>
        <v>7.4375618879964786E-2</v>
      </c>
      <c r="BU798" s="123">
        <f t="shared" si="2413"/>
        <v>3.2489010134705357E-2</v>
      </c>
      <c r="BV798" s="127">
        <f t="shared" si="2414"/>
        <v>0.13268786445153483</v>
      </c>
      <c r="BW798" s="128">
        <f t="shared" si="2415"/>
        <v>8.6788132358969275E-2</v>
      </c>
      <c r="BX798" s="123">
        <f t="shared" si="2416"/>
        <v>7.5989291084461064E-2</v>
      </c>
      <c r="BY798" s="124">
        <f t="shared" si="2417"/>
        <v>4.4153815709500048E-2</v>
      </c>
      <c r="BZ798" s="125">
        <f t="shared" si="2418"/>
        <v>8.9118714930135332E-2</v>
      </c>
      <c r="CA798" s="126">
        <f t="shared" si="2419"/>
        <v>8.7777573607361437E-2</v>
      </c>
      <c r="CB798" s="123">
        <f t="shared" si="2420"/>
        <v>3.1173213041405363E-2</v>
      </c>
      <c r="CC798" s="124">
        <f t="shared" si="2421"/>
        <v>9.650585890567798E-3</v>
      </c>
      <c r="CD798" s="125">
        <f t="shared" si="2422"/>
        <v>8.1233725749073976E-2</v>
      </c>
      <c r="CE798" s="126">
        <f t="shared" si="2423"/>
        <v>6.6599997173025005E-2</v>
      </c>
      <c r="CF798" s="123">
        <f t="shared" si="2424"/>
        <v>8.2810723585286239E-2</v>
      </c>
      <c r="CG798" s="124">
        <f t="shared" si="2425"/>
        <v>2.6191923332438125E-2</v>
      </c>
      <c r="CH798" s="125">
        <f t="shared" si="2426"/>
        <v>0.14196647962738843</v>
      </c>
      <c r="CI798" s="123">
        <f t="shared" si="2427"/>
        <v>0.1792266809900066</v>
      </c>
      <c r="CJ798" s="129">
        <f t="shared" ref="CJ798" si="2464">AB798/AB808</f>
        <v>8.4373549525017799E-2</v>
      </c>
      <c r="CK798" s="130">
        <f t="shared" ref="CK798" si="2465">AC798/AC808</f>
        <v>8.7816073691671215E-2</v>
      </c>
    </row>
    <row r="799" spans="1:89" x14ac:dyDescent="0.25">
      <c r="A799" s="131" t="s">
        <v>31</v>
      </c>
      <c r="B799" s="283">
        <v>2086</v>
      </c>
      <c r="C799" s="274">
        <v>2972.8</v>
      </c>
      <c r="D799" s="275">
        <v>748</v>
      </c>
      <c r="E799" s="276">
        <v>1179.3</v>
      </c>
      <c r="F799" s="273">
        <v>970</v>
      </c>
      <c r="G799" s="277">
        <v>3296.9</v>
      </c>
      <c r="H799" s="275">
        <v>2651</v>
      </c>
      <c r="I799" s="276">
        <v>4581.2</v>
      </c>
      <c r="J799" s="273">
        <v>531</v>
      </c>
      <c r="K799" s="274">
        <v>210.1</v>
      </c>
      <c r="L799" s="275">
        <v>1809</v>
      </c>
      <c r="M799" s="273">
        <v>740.2</v>
      </c>
      <c r="N799" s="278">
        <v>3254</v>
      </c>
      <c r="O799" s="284">
        <v>2257.6</v>
      </c>
      <c r="P799" s="273">
        <v>1595</v>
      </c>
      <c r="Q799" s="274">
        <v>1279.3</v>
      </c>
      <c r="R799" s="275">
        <v>1855</v>
      </c>
      <c r="S799" s="276">
        <v>2208.6</v>
      </c>
      <c r="T799" s="273">
        <v>576</v>
      </c>
      <c r="U799" s="277">
        <v>234.1</v>
      </c>
      <c r="V799" s="275">
        <v>2132</v>
      </c>
      <c r="W799" s="285">
        <v>1709.5</v>
      </c>
      <c r="X799" s="273">
        <v>1779</v>
      </c>
      <c r="Y799" s="277">
        <v>538.20000000000005</v>
      </c>
      <c r="Z799" s="275">
        <v>3467</v>
      </c>
      <c r="AA799" s="273">
        <v>4063.2</v>
      </c>
      <c r="AB799" s="162">
        <f t="shared" si="2400"/>
        <v>23453</v>
      </c>
      <c r="AC799" s="165">
        <f t="shared" si="2430"/>
        <v>25271</v>
      </c>
      <c r="BI799" s="131" t="s">
        <v>31</v>
      </c>
      <c r="BJ799" s="123">
        <f t="shared" si="2431"/>
        <v>8.8943845137082672E-2</v>
      </c>
      <c r="BK799" s="124">
        <f t="shared" si="2432"/>
        <v>0.11763681690475249</v>
      </c>
      <c r="BL799" s="125">
        <f t="shared" si="2404"/>
        <v>3.1893574382808168E-2</v>
      </c>
      <c r="BM799" s="126">
        <f t="shared" si="2405"/>
        <v>4.6666139052669066E-2</v>
      </c>
      <c r="BN799" s="123">
        <f t="shared" si="2406"/>
        <v>4.1359314373427707E-2</v>
      </c>
      <c r="BO799" s="124">
        <f t="shared" si="2407"/>
        <v>0.13046179415139883</v>
      </c>
      <c r="BP799" s="125">
        <f t="shared" si="2408"/>
        <v>0.11303457979789366</v>
      </c>
      <c r="BQ799" s="126">
        <f t="shared" si="2409"/>
        <v>0.18128289343516282</v>
      </c>
      <c r="BR799" s="123">
        <f t="shared" si="2410"/>
        <v>2.2641026734319704E-2</v>
      </c>
      <c r="BS799" s="124">
        <f t="shared" si="2411"/>
        <v>8.3138775671718571E-3</v>
      </c>
      <c r="BT799" s="125">
        <f t="shared" si="2412"/>
        <v>7.7132989383021364E-2</v>
      </c>
      <c r="BU799" s="123">
        <f t="shared" si="2413"/>
        <v>2.9290491076728268E-2</v>
      </c>
      <c r="BV799" s="127">
        <f t="shared" si="2414"/>
        <v>0.13874557625890077</v>
      </c>
      <c r="BW799" s="128">
        <f t="shared" si="2415"/>
        <v>8.9335602073523007E-2</v>
      </c>
      <c r="BX799" s="123">
        <f t="shared" si="2416"/>
        <v>6.8008357139811543E-2</v>
      </c>
      <c r="BY799" s="124">
        <f t="shared" si="2417"/>
        <v>5.0623244034664235E-2</v>
      </c>
      <c r="BZ799" s="125">
        <f t="shared" si="2418"/>
        <v>7.9094358930627218E-2</v>
      </c>
      <c r="CA799" s="126">
        <f t="shared" si="2419"/>
        <v>8.7396620632345379E-2</v>
      </c>
      <c r="CB799" s="123">
        <f t="shared" si="2420"/>
        <v>2.4559757813499339E-2</v>
      </c>
      <c r="CC799" s="124">
        <f t="shared" si="2421"/>
        <v>9.2635827628506986E-3</v>
      </c>
      <c r="CD799" s="125">
        <f t="shared" si="2422"/>
        <v>9.0905214684688526E-2</v>
      </c>
      <c r="CE799" s="126">
        <f t="shared" si="2423"/>
        <v>6.7646709667207469E-2</v>
      </c>
      <c r="CF799" s="123">
        <f t="shared" si="2424"/>
        <v>7.5853835330234931E-2</v>
      </c>
      <c r="CG799" s="124">
        <f t="shared" si="2425"/>
        <v>2.1297139013098019E-2</v>
      </c>
      <c r="CH799" s="125">
        <f t="shared" si="2426"/>
        <v>0.14782757003368438</v>
      </c>
      <c r="CI799" s="123">
        <f t="shared" si="2427"/>
        <v>0.16078508962842783</v>
      </c>
      <c r="CJ799" s="129">
        <f t="shared" ref="CJ799" si="2466">AB799/AB808</f>
        <v>7.2571711483120332E-2</v>
      </c>
      <c r="CK799" s="130">
        <f t="shared" ref="CK799" si="2467">AC799/AC808</f>
        <v>7.8420286311158882E-2</v>
      </c>
    </row>
    <row r="800" spans="1:89" x14ac:dyDescent="0.25">
      <c r="A800" s="139" t="s">
        <v>32</v>
      </c>
      <c r="B800" s="194">
        <v>1842</v>
      </c>
      <c r="C800" s="188">
        <v>2230.1</v>
      </c>
      <c r="D800" s="189">
        <v>608</v>
      </c>
      <c r="E800" s="190">
        <v>956.1</v>
      </c>
      <c r="F800" s="187">
        <v>734</v>
      </c>
      <c r="G800" s="191">
        <v>2484.1</v>
      </c>
      <c r="H800" s="189">
        <v>2337</v>
      </c>
      <c r="I800" s="190">
        <v>3904.2</v>
      </c>
      <c r="J800" s="187">
        <v>420</v>
      </c>
      <c r="K800" s="188">
        <v>171</v>
      </c>
      <c r="L800" s="189">
        <v>1626</v>
      </c>
      <c r="M800" s="187">
        <v>602</v>
      </c>
      <c r="N800" s="192">
        <v>2652</v>
      </c>
      <c r="O800" s="195">
        <v>1961.1</v>
      </c>
      <c r="P800" s="187">
        <v>1004</v>
      </c>
      <c r="Q800" s="188">
        <v>1136.0999999999999</v>
      </c>
      <c r="R800" s="189">
        <v>1548</v>
      </c>
      <c r="S800" s="190">
        <v>1989.1</v>
      </c>
      <c r="T800" s="187">
        <v>423</v>
      </c>
      <c r="U800" s="191">
        <v>217</v>
      </c>
      <c r="V800" s="189">
        <v>2184</v>
      </c>
      <c r="W800" s="196">
        <v>1164.0999999999999</v>
      </c>
      <c r="X800" s="187">
        <v>1297</v>
      </c>
      <c r="Y800" s="191">
        <v>488</v>
      </c>
      <c r="Z800" s="189">
        <v>2944</v>
      </c>
      <c r="AA800" s="187">
        <v>3382.2</v>
      </c>
      <c r="AB800" s="162">
        <f t="shared" si="2400"/>
        <v>19619</v>
      </c>
      <c r="AC800" s="165">
        <f t="shared" si="2430"/>
        <v>20685.100000000002</v>
      </c>
      <c r="BI800" s="139" t="s">
        <v>32</v>
      </c>
      <c r="BJ800" s="123">
        <f t="shared" si="2431"/>
        <v>9.3888577399459702E-2</v>
      </c>
      <c r="BK800" s="124">
        <f t="shared" si="2432"/>
        <v>0.10781190325403309</v>
      </c>
      <c r="BL800" s="125">
        <f t="shared" si="2404"/>
        <v>3.0990366481472041E-2</v>
      </c>
      <c r="BM800" s="126">
        <f t="shared" si="2405"/>
        <v>4.6221676472436676E-2</v>
      </c>
      <c r="BN800" s="123">
        <f t="shared" si="2406"/>
        <v>3.7412712166777107E-2</v>
      </c>
      <c r="BO800" s="124">
        <f t="shared" si="2407"/>
        <v>0.12009127342869987</v>
      </c>
      <c r="BP800" s="125">
        <f t="shared" si="2408"/>
        <v>0.11911922116315816</v>
      </c>
      <c r="BQ800" s="126">
        <f t="shared" si="2409"/>
        <v>0.18874455525958295</v>
      </c>
      <c r="BR800" s="123">
        <f t="shared" si="2410"/>
        <v>2.1407818951016871E-2</v>
      </c>
      <c r="BS800" s="124">
        <f t="shared" si="2411"/>
        <v>8.2668200782205544E-3</v>
      </c>
      <c r="BT800" s="125">
        <f t="shared" si="2412"/>
        <v>8.2878841938936743E-2</v>
      </c>
      <c r="BU800" s="123">
        <f t="shared" si="2413"/>
        <v>2.91030741935016E-2</v>
      </c>
      <c r="BV800" s="127">
        <f t="shared" si="2414"/>
        <v>0.13517508537642081</v>
      </c>
      <c r="BW800" s="128">
        <f t="shared" si="2415"/>
        <v>9.4807373423382038E-2</v>
      </c>
      <c r="BX800" s="123">
        <f t="shared" si="2416"/>
        <v>5.117488149243081E-2</v>
      </c>
      <c r="BY800" s="124">
        <f t="shared" si="2417"/>
        <v>5.4923592344247783E-2</v>
      </c>
      <c r="BZ800" s="125">
        <f t="shared" si="2418"/>
        <v>7.8903104133747903E-2</v>
      </c>
      <c r="CA800" s="126">
        <f t="shared" si="2419"/>
        <v>9.616100478121932E-2</v>
      </c>
      <c r="CB800" s="123">
        <f t="shared" si="2420"/>
        <v>2.1560731943524133E-2</v>
      </c>
      <c r="CC800" s="124">
        <f t="shared" si="2421"/>
        <v>1.0490643023238948E-2</v>
      </c>
      <c r="CD800" s="125">
        <f t="shared" si="2422"/>
        <v>0.11132065854528773</v>
      </c>
      <c r="CE800" s="126">
        <f t="shared" si="2423"/>
        <v>5.6277223702085065E-2</v>
      </c>
      <c r="CF800" s="123">
        <f t="shared" si="2424"/>
        <v>6.6109383760640197E-2</v>
      </c>
      <c r="CG800" s="124">
        <f t="shared" si="2425"/>
        <v>2.3591860808021229E-2</v>
      </c>
      <c r="CH800" s="125">
        <f t="shared" si="2426"/>
        <v>0.15005861664712777</v>
      </c>
      <c r="CI800" s="123">
        <f t="shared" si="2427"/>
        <v>0.16350899923133075</v>
      </c>
      <c r="CJ800" s="129">
        <f t="shared" ref="CJ800" si="2468">AB800/AB808</f>
        <v>6.0707986508648698E-2</v>
      </c>
      <c r="CK800" s="130">
        <f t="shared" ref="CK800" si="2469">AC800/AC808</f>
        <v>6.4189444991292505E-2</v>
      </c>
    </row>
    <row r="801" spans="1:89" x14ac:dyDescent="0.25">
      <c r="A801" s="131" t="s">
        <v>33</v>
      </c>
      <c r="B801" s="197">
        <v>1629</v>
      </c>
      <c r="C801" s="181">
        <v>1922.4</v>
      </c>
      <c r="D801" s="182">
        <v>425</v>
      </c>
      <c r="E801" s="183">
        <v>766.2</v>
      </c>
      <c r="F801" s="180">
        <v>648</v>
      </c>
      <c r="G801" s="184">
        <v>1909.4</v>
      </c>
      <c r="H801" s="182">
        <v>1943</v>
      </c>
      <c r="I801" s="183">
        <v>2891.7</v>
      </c>
      <c r="J801" s="180">
        <v>381</v>
      </c>
      <c r="K801" s="181">
        <v>133</v>
      </c>
      <c r="L801" s="182">
        <v>1131</v>
      </c>
      <c r="M801" s="180">
        <v>542.1</v>
      </c>
      <c r="N801" s="185">
        <v>2156</v>
      </c>
      <c r="O801" s="198">
        <v>1710.4</v>
      </c>
      <c r="P801" s="180">
        <v>712</v>
      </c>
      <c r="Q801" s="181">
        <v>1070.3</v>
      </c>
      <c r="R801" s="182">
        <v>1119</v>
      </c>
      <c r="S801" s="183">
        <v>1567.4</v>
      </c>
      <c r="T801" s="180">
        <v>215</v>
      </c>
      <c r="U801" s="184">
        <v>290</v>
      </c>
      <c r="V801" s="182">
        <v>1793</v>
      </c>
      <c r="W801" s="199">
        <v>1005.2</v>
      </c>
      <c r="X801" s="180">
        <v>978</v>
      </c>
      <c r="Y801" s="184">
        <v>362.1</v>
      </c>
      <c r="Z801" s="182">
        <v>2321</v>
      </c>
      <c r="AA801" s="180">
        <v>2854.7</v>
      </c>
      <c r="AB801" s="162">
        <f t="shared" si="2400"/>
        <v>15451</v>
      </c>
      <c r="AC801" s="165">
        <f t="shared" si="2430"/>
        <v>17024.900000000001</v>
      </c>
      <c r="BI801" s="131" t="s">
        <v>33</v>
      </c>
      <c r="BJ801" s="123">
        <f t="shared" si="2431"/>
        <v>0.10543006925118115</v>
      </c>
      <c r="BK801" s="124">
        <f t="shared" si="2432"/>
        <v>0.11291696280154362</v>
      </c>
      <c r="BL801" s="125">
        <f t="shared" si="2404"/>
        <v>2.7506310271179859E-2</v>
      </c>
      <c r="BM801" s="126">
        <f t="shared" si="2405"/>
        <v>4.5004669630952308E-2</v>
      </c>
      <c r="BN801" s="123">
        <f t="shared" si="2406"/>
        <v>4.1939033072293054E-2</v>
      </c>
      <c r="BO801" s="124">
        <f t="shared" si="2407"/>
        <v>0.11215337535022232</v>
      </c>
      <c r="BP801" s="125">
        <f t="shared" si="2408"/>
        <v>0.12575237848682932</v>
      </c>
      <c r="BQ801" s="126">
        <f t="shared" si="2409"/>
        <v>0.16985121792198482</v>
      </c>
      <c r="BR801" s="123">
        <f t="shared" si="2410"/>
        <v>2.4658598148987122E-2</v>
      </c>
      <c r="BS801" s="124">
        <f t="shared" si="2411"/>
        <v>7.8120870019794527E-3</v>
      </c>
      <c r="BT801" s="125">
        <f t="shared" si="2412"/>
        <v>7.3199145686363348E-2</v>
      </c>
      <c r="BU801" s="123">
        <f t="shared" si="2413"/>
        <v>3.184159672009821E-2</v>
      </c>
      <c r="BV801" s="127">
        <f t="shared" si="2414"/>
        <v>0.13953789398744418</v>
      </c>
      <c r="BW801" s="128">
        <f t="shared" si="2415"/>
        <v>0.10046461359538088</v>
      </c>
      <c r="BX801" s="123">
        <f t="shared" si="2416"/>
        <v>4.6081159795482496E-2</v>
      </c>
      <c r="BY801" s="124">
        <f t="shared" si="2417"/>
        <v>6.2866742242245172E-2</v>
      </c>
      <c r="BZ801" s="125">
        <f t="shared" si="2418"/>
        <v>7.2422496925765328E-2</v>
      </c>
      <c r="CA801" s="126">
        <f t="shared" si="2419"/>
        <v>9.2065151630846581E-2</v>
      </c>
      <c r="CB801" s="123">
        <f t="shared" si="2420"/>
        <v>1.3914956960714518E-2</v>
      </c>
      <c r="CC801" s="124">
        <f t="shared" si="2421"/>
        <v>1.7033873914090537E-2</v>
      </c>
      <c r="CD801" s="125">
        <f t="shared" si="2422"/>
        <v>0.11604426897935409</v>
      </c>
      <c r="CE801" s="126">
        <f t="shared" si="2423"/>
        <v>5.9042931236013133E-2</v>
      </c>
      <c r="CF801" s="123">
        <f t="shared" si="2424"/>
        <v>6.3296873988738594E-2</v>
      </c>
      <c r="CG801" s="124">
        <f t="shared" si="2425"/>
        <v>2.1268847394110977E-2</v>
      </c>
      <c r="CH801" s="125">
        <f t="shared" si="2426"/>
        <v>0.15021681444566695</v>
      </c>
      <c r="CI801" s="123">
        <f t="shared" si="2427"/>
        <v>0.1676779305605319</v>
      </c>
      <c r="CJ801" s="129">
        <f t="shared" ref="CJ801" si="2470">AB801/AB808</f>
        <v>4.7810749760188134E-2</v>
      </c>
      <c r="CK801" s="130">
        <f t="shared" ref="CK801" si="2471">AC801/AC808</f>
        <v>5.2831210969840885E-2</v>
      </c>
    </row>
    <row r="802" spans="1:89" x14ac:dyDescent="0.25">
      <c r="A802" s="139" t="s">
        <v>34</v>
      </c>
      <c r="B802" s="194">
        <v>611</v>
      </c>
      <c r="C802" s="188">
        <v>1241.5</v>
      </c>
      <c r="D802" s="189">
        <v>220</v>
      </c>
      <c r="E802" s="190">
        <v>810.3</v>
      </c>
      <c r="F802" s="187">
        <v>298</v>
      </c>
      <c r="G802" s="191">
        <v>1483.6</v>
      </c>
      <c r="H802" s="189">
        <v>972</v>
      </c>
      <c r="I802" s="190">
        <v>2132.9</v>
      </c>
      <c r="J802" s="187">
        <v>296</v>
      </c>
      <c r="K802" s="188">
        <v>79</v>
      </c>
      <c r="L802" s="189">
        <v>1022</v>
      </c>
      <c r="M802" s="187">
        <v>413.1</v>
      </c>
      <c r="N802" s="192">
        <v>1870</v>
      </c>
      <c r="O802" s="195">
        <v>1253.5</v>
      </c>
      <c r="P802" s="187">
        <v>487</v>
      </c>
      <c r="Q802" s="188">
        <v>880.3</v>
      </c>
      <c r="R802" s="189">
        <v>798</v>
      </c>
      <c r="S802" s="190">
        <v>1289.5</v>
      </c>
      <c r="T802" s="187">
        <v>179</v>
      </c>
      <c r="U802" s="191">
        <v>171.1</v>
      </c>
      <c r="V802" s="189">
        <v>1629</v>
      </c>
      <c r="W802" s="196">
        <v>808.3</v>
      </c>
      <c r="X802" s="187">
        <v>517</v>
      </c>
      <c r="Y802" s="191">
        <v>339.1</v>
      </c>
      <c r="Z802" s="189">
        <v>1534</v>
      </c>
      <c r="AA802" s="187">
        <v>1917.8</v>
      </c>
      <c r="AB802" s="162">
        <f t="shared" si="2400"/>
        <v>10433</v>
      </c>
      <c r="AC802" s="165">
        <f t="shared" si="2430"/>
        <v>12820</v>
      </c>
      <c r="BI802" s="139" t="s">
        <v>34</v>
      </c>
      <c r="BJ802" s="123">
        <f t="shared" si="2431"/>
        <v>5.8564171379277295E-2</v>
      </c>
      <c r="BK802" s="124">
        <f t="shared" si="2432"/>
        <v>9.6840873634945396E-2</v>
      </c>
      <c r="BL802" s="125">
        <f t="shared" si="2404"/>
        <v>2.108693568484616E-2</v>
      </c>
      <c r="BM802" s="126">
        <f t="shared" si="2405"/>
        <v>6.3205928237129477E-2</v>
      </c>
      <c r="BN802" s="123">
        <f t="shared" si="2406"/>
        <v>2.8563212882200709E-2</v>
      </c>
      <c r="BO802" s="124">
        <f t="shared" si="2407"/>
        <v>0.11572542901716068</v>
      </c>
      <c r="BP802" s="125">
        <f t="shared" si="2408"/>
        <v>9.316591584395667E-2</v>
      </c>
      <c r="BQ802" s="126">
        <f t="shared" si="2409"/>
        <v>0.16637285491419657</v>
      </c>
      <c r="BR802" s="123">
        <f t="shared" si="2410"/>
        <v>2.8371513466883925E-2</v>
      </c>
      <c r="BS802" s="124">
        <f t="shared" si="2411"/>
        <v>6.1622464898595944E-3</v>
      </c>
      <c r="BT802" s="125">
        <f t="shared" si="2412"/>
        <v>9.7958401226876254E-2</v>
      </c>
      <c r="BU802" s="123">
        <f t="shared" si="2413"/>
        <v>3.2223088923556943E-2</v>
      </c>
      <c r="BV802" s="127">
        <f t="shared" si="2414"/>
        <v>0.17923895332119236</v>
      </c>
      <c r="BW802" s="128">
        <f t="shared" si="2415"/>
        <v>9.7776911076443054E-2</v>
      </c>
      <c r="BX802" s="123">
        <f t="shared" si="2416"/>
        <v>4.6678807629636727E-2</v>
      </c>
      <c r="BY802" s="124">
        <f t="shared" si="2417"/>
        <v>6.866614664586583E-2</v>
      </c>
      <c r="BZ802" s="125">
        <f t="shared" si="2418"/>
        <v>7.6488066711396532E-2</v>
      </c>
      <c r="CA802" s="126">
        <f t="shared" si="2419"/>
        <v>0.10058502340093604</v>
      </c>
      <c r="CB802" s="123">
        <f t="shared" si="2420"/>
        <v>1.7157097670852103E-2</v>
      </c>
      <c r="CC802" s="124">
        <f t="shared" si="2421"/>
        <v>1.3346333853354134E-2</v>
      </c>
      <c r="CD802" s="125">
        <f t="shared" si="2422"/>
        <v>0.15613917377551997</v>
      </c>
      <c r="CE802" s="126">
        <f t="shared" si="2423"/>
        <v>6.3049921996879865E-2</v>
      </c>
      <c r="CF802" s="123">
        <f t="shared" si="2424"/>
        <v>4.9554298859388481E-2</v>
      </c>
      <c r="CG802" s="124">
        <f t="shared" si="2425"/>
        <v>2.6450858034321376E-2</v>
      </c>
      <c r="CH802" s="125">
        <f t="shared" si="2426"/>
        <v>0.14703345154797279</v>
      </c>
      <c r="CI802" s="123">
        <f t="shared" si="2427"/>
        <v>0.149594383775351</v>
      </c>
      <c r="CJ802" s="129">
        <f t="shared" ref="CJ802" si="2472">AB802/AB808</f>
        <v>3.2283318377324628E-2</v>
      </c>
      <c r="CK802" s="130">
        <f t="shared" ref="CK802" si="2473">AC802/AC808</f>
        <v>3.978267858450623E-2</v>
      </c>
    </row>
    <row r="803" spans="1:89" x14ac:dyDescent="0.25">
      <c r="A803" s="131" t="s">
        <v>35</v>
      </c>
      <c r="B803" s="197">
        <v>20</v>
      </c>
      <c r="C803" s="181">
        <v>963.8</v>
      </c>
      <c r="D803" s="182">
        <v>1</v>
      </c>
      <c r="E803" s="183">
        <v>486.1</v>
      </c>
      <c r="F803" s="180">
        <v>11</v>
      </c>
      <c r="G803" s="184">
        <v>824.9</v>
      </c>
      <c r="H803" s="182">
        <v>147</v>
      </c>
      <c r="I803" s="183">
        <v>941.6</v>
      </c>
      <c r="J803" s="180">
        <v>76</v>
      </c>
      <c r="K803" s="181">
        <v>36.200000000000003</v>
      </c>
      <c r="L803" s="182">
        <v>674</v>
      </c>
      <c r="M803" s="180">
        <v>81.8</v>
      </c>
      <c r="N803" s="185">
        <v>422</v>
      </c>
      <c r="O803" s="198">
        <v>229.1</v>
      </c>
      <c r="P803" s="180">
        <v>95</v>
      </c>
      <c r="Q803" s="181">
        <v>174.6</v>
      </c>
      <c r="R803" s="182">
        <v>134</v>
      </c>
      <c r="S803" s="183">
        <v>136.30000000000001</v>
      </c>
      <c r="T803" s="180">
        <v>22</v>
      </c>
      <c r="U803" s="184">
        <v>10</v>
      </c>
      <c r="V803" s="182">
        <v>432</v>
      </c>
      <c r="W803" s="199">
        <v>20.2</v>
      </c>
      <c r="X803" s="180">
        <v>54</v>
      </c>
      <c r="Y803" s="184">
        <v>5</v>
      </c>
      <c r="Z803" s="182">
        <v>52</v>
      </c>
      <c r="AA803" s="180">
        <v>63.2</v>
      </c>
      <c r="AB803" s="162">
        <f t="shared" si="2400"/>
        <v>2140</v>
      </c>
      <c r="AC803" s="165">
        <f t="shared" si="2430"/>
        <v>3972.7999999999997</v>
      </c>
      <c r="BI803" s="131" t="s">
        <v>35</v>
      </c>
      <c r="BJ803" s="123">
        <f t="shared" si="2431"/>
        <v>9.3457943925233638E-3</v>
      </c>
      <c r="BK803" s="124">
        <f t="shared" si="2432"/>
        <v>0.24259967780910191</v>
      </c>
      <c r="BL803" s="125">
        <f t="shared" si="2404"/>
        <v>4.6728971962616824E-4</v>
      </c>
      <c r="BM803" s="126">
        <f t="shared" si="2405"/>
        <v>0.12235702778896497</v>
      </c>
      <c r="BN803" s="123">
        <f t="shared" si="2406"/>
        <v>5.1401869158878505E-3</v>
      </c>
      <c r="BO803" s="124">
        <f t="shared" si="2407"/>
        <v>0.20763693113169554</v>
      </c>
      <c r="BP803" s="125">
        <f t="shared" si="2408"/>
        <v>6.8691588785046734E-2</v>
      </c>
      <c r="BQ803" s="126">
        <f t="shared" si="2409"/>
        <v>0.23701167942005641</v>
      </c>
      <c r="BR803" s="123">
        <f t="shared" si="2410"/>
        <v>3.5514018691588788E-2</v>
      </c>
      <c r="BS803" s="124">
        <f t="shared" si="2411"/>
        <v>9.1119613370922291E-3</v>
      </c>
      <c r="BT803" s="125">
        <f t="shared" si="2412"/>
        <v>0.31495327102803738</v>
      </c>
      <c r="BU803" s="123">
        <f t="shared" si="2413"/>
        <v>2.059001208215868E-2</v>
      </c>
      <c r="BV803" s="127">
        <f t="shared" si="2414"/>
        <v>0.197196261682243</v>
      </c>
      <c r="BW803" s="128">
        <f t="shared" si="2415"/>
        <v>5.7667136528393073E-2</v>
      </c>
      <c r="BX803" s="123">
        <f t="shared" si="2416"/>
        <v>4.4392523364485979E-2</v>
      </c>
      <c r="BY803" s="124">
        <f t="shared" si="2417"/>
        <v>4.3948852194925496E-2</v>
      </c>
      <c r="BZ803" s="125">
        <f t="shared" si="2418"/>
        <v>6.2616822429906543E-2</v>
      </c>
      <c r="CA803" s="126">
        <f t="shared" si="2419"/>
        <v>3.4308296415626265E-2</v>
      </c>
      <c r="CB803" s="123">
        <f t="shared" si="2420"/>
        <v>1.0280373831775701E-2</v>
      </c>
      <c r="CC803" s="124">
        <f t="shared" si="2421"/>
        <v>2.5171163914619412E-3</v>
      </c>
      <c r="CD803" s="125">
        <f t="shared" si="2422"/>
        <v>0.20186915887850468</v>
      </c>
      <c r="CE803" s="126">
        <f t="shared" si="2423"/>
        <v>5.0845751107531211E-3</v>
      </c>
      <c r="CF803" s="123">
        <f t="shared" si="2424"/>
        <v>2.5233644859813085E-2</v>
      </c>
      <c r="CG803" s="124">
        <f t="shared" si="2425"/>
        <v>1.2585581957309706E-3</v>
      </c>
      <c r="CH803" s="125">
        <f t="shared" si="2426"/>
        <v>2.4299065420560748E-2</v>
      </c>
      <c r="CI803" s="123">
        <f t="shared" si="2427"/>
        <v>1.590817559403947E-2</v>
      </c>
      <c r="CJ803" s="129">
        <f t="shared" ref="CJ803" si="2474">AB803/AB808</f>
        <v>6.6219017854380049E-3</v>
      </c>
      <c r="CK803" s="130">
        <f t="shared" ref="CK803" si="2475">AC803/AC808</f>
        <v>1.2328285918917811E-2</v>
      </c>
    </row>
    <row r="804" spans="1:89" x14ac:dyDescent="0.25">
      <c r="A804" s="139" t="s">
        <v>36</v>
      </c>
      <c r="B804" s="194">
        <v>0</v>
      </c>
      <c r="C804" s="188">
        <v>0</v>
      </c>
      <c r="D804" s="189">
        <v>0</v>
      </c>
      <c r="E804" s="190">
        <v>0</v>
      </c>
      <c r="F804" s="187">
        <v>0</v>
      </c>
      <c r="G804" s="191">
        <v>0</v>
      </c>
      <c r="H804" s="189">
        <v>4</v>
      </c>
      <c r="I804" s="190">
        <v>4</v>
      </c>
      <c r="J804" s="187">
        <v>0</v>
      </c>
      <c r="K804" s="191">
        <v>0</v>
      </c>
      <c r="L804" s="189">
        <v>0</v>
      </c>
      <c r="M804" s="187">
        <v>0</v>
      </c>
      <c r="N804" s="192">
        <v>0</v>
      </c>
      <c r="O804" s="195">
        <v>0</v>
      </c>
      <c r="P804" s="187">
        <v>0</v>
      </c>
      <c r="Q804" s="191">
        <v>0</v>
      </c>
      <c r="R804" s="189">
        <v>0</v>
      </c>
      <c r="S804" s="190">
        <v>0</v>
      </c>
      <c r="T804" s="187">
        <v>0</v>
      </c>
      <c r="U804" s="191">
        <v>0</v>
      </c>
      <c r="V804" s="189">
        <v>0</v>
      </c>
      <c r="W804" s="190">
        <v>0</v>
      </c>
      <c r="X804" s="187">
        <v>0</v>
      </c>
      <c r="Y804" s="191">
        <v>0</v>
      </c>
      <c r="Z804" s="189">
        <v>0</v>
      </c>
      <c r="AA804" s="187">
        <v>0</v>
      </c>
      <c r="AB804" s="162">
        <f t="shared" si="2400"/>
        <v>4</v>
      </c>
      <c r="AC804" s="165">
        <f t="shared" si="2430"/>
        <v>4</v>
      </c>
      <c r="BI804" s="139" t="s">
        <v>36</v>
      </c>
      <c r="BJ804" s="123">
        <f t="shared" si="2431"/>
        <v>0</v>
      </c>
      <c r="BK804" s="124">
        <f t="shared" si="2432"/>
        <v>0</v>
      </c>
      <c r="BL804" s="125">
        <f t="shared" si="2404"/>
        <v>0</v>
      </c>
      <c r="BM804" s="126">
        <f t="shared" si="2405"/>
        <v>0</v>
      </c>
      <c r="BN804" s="123">
        <f t="shared" si="2406"/>
        <v>0</v>
      </c>
      <c r="BO804" s="124">
        <f t="shared" si="2407"/>
        <v>0</v>
      </c>
      <c r="BP804" s="125">
        <f t="shared" si="2408"/>
        <v>1</v>
      </c>
      <c r="BQ804" s="126">
        <f t="shared" si="2409"/>
        <v>1</v>
      </c>
      <c r="BR804" s="123">
        <f t="shared" si="2410"/>
        <v>0</v>
      </c>
      <c r="BS804" s="124">
        <f t="shared" si="2411"/>
        <v>0</v>
      </c>
      <c r="BT804" s="125">
        <f t="shared" si="2412"/>
        <v>0</v>
      </c>
      <c r="BU804" s="123">
        <f t="shared" si="2413"/>
        <v>0</v>
      </c>
      <c r="BV804" s="127">
        <f t="shared" si="2414"/>
        <v>0</v>
      </c>
      <c r="BW804" s="128">
        <f t="shared" si="2415"/>
        <v>0</v>
      </c>
      <c r="BX804" s="123">
        <f t="shared" si="2416"/>
        <v>0</v>
      </c>
      <c r="BY804" s="124">
        <f t="shared" si="2417"/>
        <v>0</v>
      </c>
      <c r="BZ804" s="125">
        <f t="shared" si="2418"/>
        <v>0</v>
      </c>
      <c r="CA804" s="126">
        <f t="shared" si="2419"/>
        <v>0</v>
      </c>
      <c r="CB804" s="123">
        <f t="shared" si="2420"/>
        <v>0</v>
      </c>
      <c r="CC804" s="124">
        <f t="shared" si="2421"/>
        <v>0</v>
      </c>
      <c r="CD804" s="125">
        <f t="shared" si="2422"/>
        <v>0</v>
      </c>
      <c r="CE804" s="126">
        <f t="shared" si="2423"/>
        <v>0</v>
      </c>
      <c r="CF804" s="123">
        <f t="shared" si="2424"/>
        <v>0</v>
      </c>
      <c r="CG804" s="124">
        <f t="shared" si="2425"/>
        <v>0</v>
      </c>
      <c r="CH804" s="125">
        <f t="shared" si="2426"/>
        <v>0</v>
      </c>
      <c r="CI804" s="123">
        <f t="shared" si="2427"/>
        <v>0</v>
      </c>
      <c r="CJ804" s="129">
        <f t="shared" ref="CJ804" si="2476">AB804/AB808</f>
        <v>1.2377386514837392E-5</v>
      </c>
      <c r="CK804" s="130">
        <f t="shared" ref="CK804" si="2477">AC804/AC808</f>
        <v>1.2412692226054986E-5</v>
      </c>
    </row>
    <row r="805" spans="1:89" x14ac:dyDescent="0.25">
      <c r="A805" s="131" t="s">
        <v>37</v>
      </c>
      <c r="B805" s="56"/>
      <c r="C805" s="57"/>
      <c r="D805" s="133"/>
      <c r="E805" s="134"/>
      <c r="F805" s="132"/>
      <c r="G805" s="135"/>
      <c r="H805" s="133"/>
      <c r="I805" s="134"/>
      <c r="J805" s="132"/>
      <c r="K805" s="135"/>
      <c r="L805" s="133"/>
      <c r="M805" s="132"/>
      <c r="N805" s="136"/>
      <c r="O805" s="137"/>
      <c r="P805" s="132"/>
      <c r="Q805" s="135"/>
      <c r="R805" s="133"/>
      <c r="S805" s="134"/>
      <c r="T805" s="132"/>
      <c r="U805" s="135"/>
      <c r="V805" s="133"/>
      <c r="W805" s="134"/>
      <c r="X805" s="132"/>
      <c r="Y805" s="135"/>
      <c r="Z805" s="138"/>
      <c r="AA805" s="2"/>
      <c r="AB805" s="162">
        <f t="shared" si="2400"/>
        <v>0</v>
      </c>
      <c r="AC805" s="165">
        <f t="shared" si="2430"/>
        <v>0</v>
      </c>
      <c r="BI805" s="131" t="s">
        <v>37</v>
      </c>
      <c r="BJ805" s="123" t="e">
        <f t="shared" si="2431"/>
        <v>#DIV/0!</v>
      </c>
      <c r="BK805" s="124" t="e">
        <f t="shared" si="2432"/>
        <v>#DIV/0!</v>
      </c>
      <c r="BL805" s="125" t="e">
        <f t="shared" si="2404"/>
        <v>#DIV/0!</v>
      </c>
      <c r="BM805" s="126" t="e">
        <f t="shared" si="2405"/>
        <v>#DIV/0!</v>
      </c>
      <c r="BN805" s="123" t="e">
        <f t="shared" si="2406"/>
        <v>#DIV/0!</v>
      </c>
      <c r="BO805" s="124" t="e">
        <f t="shared" si="2407"/>
        <v>#DIV/0!</v>
      </c>
      <c r="BP805" s="125" t="e">
        <f t="shared" si="2408"/>
        <v>#DIV/0!</v>
      </c>
      <c r="BQ805" s="126" t="e">
        <f t="shared" si="2409"/>
        <v>#DIV/0!</v>
      </c>
      <c r="BR805" s="123" t="e">
        <f t="shared" si="2410"/>
        <v>#DIV/0!</v>
      </c>
      <c r="BS805" s="124" t="e">
        <f t="shared" si="2411"/>
        <v>#DIV/0!</v>
      </c>
      <c r="BT805" s="125" t="e">
        <f t="shared" si="2412"/>
        <v>#DIV/0!</v>
      </c>
      <c r="BU805" s="123" t="e">
        <f t="shared" si="2413"/>
        <v>#DIV/0!</v>
      </c>
      <c r="BV805" s="127" t="e">
        <f t="shared" si="2414"/>
        <v>#DIV/0!</v>
      </c>
      <c r="BW805" s="128" t="e">
        <f t="shared" si="2415"/>
        <v>#DIV/0!</v>
      </c>
      <c r="BX805" s="123" t="e">
        <f t="shared" si="2416"/>
        <v>#DIV/0!</v>
      </c>
      <c r="BY805" s="124" t="e">
        <f t="shared" si="2417"/>
        <v>#DIV/0!</v>
      </c>
      <c r="BZ805" s="125" t="e">
        <f t="shared" si="2418"/>
        <v>#DIV/0!</v>
      </c>
      <c r="CA805" s="126" t="e">
        <f t="shared" si="2419"/>
        <v>#DIV/0!</v>
      </c>
      <c r="CB805" s="123" t="e">
        <f t="shared" si="2420"/>
        <v>#DIV/0!</v>
      </c>
      <c r="CC805" s="124" t="e">
        <f t="shared" si="2421"/>
        <v>#DIV/0!</v>
      </c>
      <c r="CD805" s="125" t="e">
        <f t="shared" si="2422"/>
        <v>#DIV/0!</v>
      </c>
      <c r="CE805" s="126" t="e">
        <f t="shared" si="2423"/>
        <v>#DIV/0!</v>
      </c>
      <c r="CF805" s="123" t="e">
        <f t="shared" si="2424"/>
        <v>#DIV/0!</v>
      </c>
      <c r="CG805" s="124" t="e">
        <f t="shared" si="2425"/>
        <v>#DIV/0!</v>
      </c>
      <c r="CH805" s="125" t="e">
        <f t="shared" si="2426"/>
        <v>#DIV/0!</v>
      </c>
      <c r="CI805" s="123" t="e">
        <f t="shared" si="2427"/>
        <v>#DIV/0!</v>
      </c>
      <c r="CJ805" s="129">
        <f t="shared" ref="CJ805" si="2478">AB805/AB808</f>
        <v>0</v>
      </c>
      <c r="CK805" s="130">
        <f t="shared" ref="CK805" si="2479">AC805/AC808</f>
        <v>0</v>
      </c>
    </row>
    <row r="806" spans="1:89" x14ac:dyDescent="0.25">
      <c r="A806" s="139" t="s">
        <v>38</v>
      </c>
      <c r="B806" s="54"/>
      <c r="C806" s="55"/>
      <c r="D806" s="144"/>
      <c r="E806" s="141"/>
      <c r="F806" s="142"/>
      <c r="G806" s="143"/>
      <c r="H806" s="144"/>
      <c r="I806" s="141"/>
      <c r="J806" s="142"/>
      <c r="K806" s="143"/>
      <c r="L806" s="144"/>
      <c r="M806" s="142"/>
      <c r="N806" s="146"/>
      <c r="O806" s="145"/>
      <c r="P806" s="142"/>
      <c r="Q806" s="143"/>
      <c r="R806" s="144"/>
      <c r="S806" s="141"/>
      <c r="T806" s="142"/>
      <c r="U806" s="143"/>
      <c r="V806" s="144"/>
      <c r="W806" s="141"/>
      <c r="X806" s="142"/>
      <c r="Y806" s="143"/>
      <c r="Z806" s="3"/>
      <c r="AA806" s="140"/>
      <c r="AB806" s="162">
        <f t="shared" si="2400"/>
        <v>0</v>
      </c>
      <c r="AC806" s="165">
        <f t="shared" si="2430"/>
        <v>0</v>
      </c>
      <c r="BI806" s="139" t="s">
        <v>38</v>
      </c>
      <c r="BJ806" s="123" t="e">
        <f t="shared" si="2431"/>
        <v>#DIV/0!</v>
      </c>
      <c r="BK806" s="124" t="e">
        <f t="shared" si="2432"/>
        <v>#DIV/0!</v>
      </c>
      <c r="BL806" s="125" t="e">
        <f t="shared" si="2404"/>
        <v>#DIV/0!</v>
      </c>
      <c r="BM806" s="126" t="e">
        <f t="shared" si="2405"/>
        <v>#DIV/0!</v>
      </c>
      <c r="BN806" s="123" t="e">
        <f t="shared" si="2406"/>
        <v>#DIV/0!</v>
      </c>
      <c r="BO806" s="124" t="e">
        <f t="shared" si="2407"/>
        <v>#DIV/0!</v>
      </c>
      <c r="BP806" s="125" t="e">
        <f t="shared" si="2408"/>
        <v>#DIV/0!</v>
      </c>
      <c r="BQ806" s="126" t="e">
        <f t="shared" si="2409"/>
        <v>#DIV/0!</v>
      </c>
      <c r="BR806" s="123" t="e">
        <f t="shared" si="2410"/>
        <v>#DIV/0!</v>
      </c>
      <c r="BS806" s="124" t="e">
        <f t="shared" si="2411"/>
        <v>#DIV/0!</v>
      </c>
      <c r="BT806" s="125" t="e">
        <f t="shared" si="2412"/>
        <v>#DIV/0!</v>
      </c>
      <c r="BU806" s="123" t="e">
        <f t="shared" si="2413"/>
        <v>#DIV/0!</v>
      </c>
      <c r="BV806" s="127" t="e">
        <f t="shared" si="2414"/>
        <v>#DIV/0!</v>
      </c>
      <c r="BW806" s="128" t="e">
        <f t="shared" si="2415"/>
        <v>#DIV/0!</v>
      </c>
      <c r="BX806" s="123" t="e">
        <f t="shared" si="2416"/>
        <v>#DIV/0!</v>
      </c>
      <c r="BY806" s="124" t="e">
        <f t="shared" si="2417"/>
        <v>#DIV/0!</v>
      </c>
      <c r="BZ806" s="125" t="e">
        <f t="shared" si="2418"/>
        <v>#DIV/0!</v>
      </c>
      <c r="CA806" s="126" t="e">
        <f t="shared" si="2419"/>
        <v>#DIV/0!</v>
      </c>
      <c r="CB806" s="123" t="e">
        <f t="shared" si="2420"/>
        <v>#DIV/0!</v>
      </c>
      <c r="CC806" s="124" t="e">
        <f t="shared" si="2421"/>
        <v>#DIV/0!</v>
      </c>
      <c r="CD806" s="125" t="e">
        <f t="shared" si="2422"/>
        <v>#DIV/0!</v>
      </c>
      <c r="CE806" s="126" t="e">
        <f t="shared" si="2423"/>
        <v>#DIV/0!</v>
      </c>
      <c r="CF806" s="123" t="e">
        <f t="shared" si="2424"/>
        <v>#DIV/0!</v>
      </c>
      <c r="CG806" s="124" t="e">
        <f t="shared" si="2425"/>
        <v>#DIV/0!</v>
      </c>
      <c r="CH806" s="125" t="e">
        <f t="shared" si="2426"/>
        <v>#DIV/0!</v>
      </c>
      <c r="CI806" s="123" t="e">
        <f t="shared" si="2427"/>
        <v>#DIV/0!</v>
      </c>
      <c r="CJ806" s="129">
        <f t="shared" ref="CJ806" si="2480">AB806/AB808</f>
        <v>0</v>
      </c>
      <c r="CK806" s="130">
        <f t="shared" ref="CK806" si="2481">AC806/AC808</f>
        <v>0</v>
      </c>
    </row>
    <row r="807" spans="1:89" ht="13.8" thickBot="1" x14ac:dyDescent="0.3">
      <c r="A807" s="131" t="s">
        <v>39</v>
      </c>
      <c r="B807" s="56"/>
      <c r="C807" s="57"/>
      <c r="D807" s="133"/>
      <c r="E807" s="134"/>
      <c r="F807" s="132"/>
      <c r="G807" s="135"/>
      <c r="H807" s="133"/>
      <c r="I807" s="134"/>
      <c r="J807" s="132"/>
      <c r="K807" s="135"/>
      <c r="L807" s="133"/>
      <c r="M807" s="132"/>
      <c r="N807" s="136"/>
      <c r="O807" s="137"/>
      <c r="P807" s="132"/>
      <c r="Q807" s="135"/>
      <c r="R807" s="133"/>
      <c r="S807" s="134"/>
      <c r="T807" s="132"/>
      <c r="U807" s="135"/>
      <c r="V807" s="133"/>
      <c r="W807" s="134"/>
      <c r="X807" s="132"/>
      <c r="Y807" s="135"/>
      <c r="Z807" s="138"/>
      <c r="AA807" s="2"/>
      <c r="AB807" s="162">
        <f t="shared" si="2400"/>
        <v>0</v>
      </c>
      <c r="AC807" s="165">
        <f t="shared" si="2430"/>
        <v>0</v>
      </c>
      <c r="BI807" s="131" t="s">
        <v>39</v>
      </c>
      <c r="BJ807" s="123" t="e">
        <f t="shared" si="2431"/>
        <v>#DIV/0!</v>
      </c>
      <c r="BK807" s="124" t="e">
        <f t="shared" si="2432"/>
        <v>#DIV/0!</v>
      </c>
      <c r="BL807" s="125" t="e">
        <f t="shared" si="2404"/>
        <v>#DIV/0!</v>
      </c>
      <c r="BM807" s="126" t="e">
        <f t="shared" si="2405"/>
        <v>#DIV/0!</v>
      </c>
      <c r="BN807" s="123" t="e">
        <f t="shared" si="2406"/>
        <v>#DIV/0!</v>
      </c>
      <c r="BO807" s="124" t="e">
        <f t="shared" si="2407"/>
        <v>#DIV/0!</v>
      </c>
      <c r="BP807" s="125" t="e">
        <f t="shared" si="2408"/>
        <v>#DIV/0!</v>
      </c>
      <c r="BQ807" s="126" t="e">
        <f t="shared" si="2409"/>
        <v>#DIV/0!</v>
      </c>
      <c r="BR807" s="123" t="e">
        <f t="shared" si="2410"/>
        <v>#DIV/0!</v>
      </c>
      <c r="BS807" s="124" t="e">
        <f t="shared" si="2411"/>
        <v>#DIV/0!</v>
      </c>
      <c r="BT807" s="125" t="e">
        <f t="shared" si="2412"/>
        <v>#DIV/0!</v>
      </c>
      <c r="BU807" s="123" t="e">
        <f t="shared" si="2413"/>
        <v>#DIV/0!</v>
      </c>
      <c r="BV807" s="127" t="e">
        <f t="shared" si="2414"/>
        <v>#DIV/0!</v>
      </c>
      <c r="BW807" s="128" t="e">
        <f t="shared" si="2415"/>
        <v>#DIV/0!</v>
      </c>
      <c r="BX807" s="123" t="e">
        <f t="shared" si="2416"/>
        <v>#DIV/0!</v>
      </c>
      <c r="BY807" s="124" t="e">
        <f t="shared" si="2417"/>
        <v>#DIV/0!</v>
      </c>
      <c r="BZ807" s="125" t="e">
        <f t="shared" si="2418"/>
        <v>#DIV/0!</v>
      </c>
      <c r="CA807" s="126" t="e">
        <f t="shared" si="2419"/>
        <v>#DIV/0!</v>
      </c>
      <c r="CB807" s="123" t="e">
        <f t="shared" si="2420"/>
        <v>#DIV/0!</v>
      </c>
      <c r="CC807" s="124" t="e">
        <f t="shared" si="2421"/>
        <v>#DIV/0!</v>
      </c>
      <c r="CD807" s="125" t="e">
        <f t="shared" si="2422"/>
        <v>#DIV/0!</v>
      </c>
      <c r="CE807" s="126" t="e">
        <f t="shared" si="2423"/>
        <v>#DIV/0!</v>
      </c>
      <c r="CF807" s="123" t="e">
        <f t="shared" si="2424"/>
        <v>#DIV/0!</v>
      </c>
      <c r="CG807" s="124" t="e">
        <f t="shared" si="2425"/>
        <v>#DIV/0!</v>
      </c>
      <c r="CH807" s="125" t="e">
        <f t="shared" si="2426"/>
        <v>#DIV/0!</v>
      </c>
      <c r="CI807" s="123" t="e">
        <f t="shared" si="2427"/>
        <v>#DIV/0!</v>
      </c>
      <c r="CJ807" s="129">
        <f t="shared" ref="CJ807" si="2482">AB807/AB808</f>
        <v>0</v>
      </c>
      <c r="CK807" s="130">
        <f t="shared" ref="CK807" si="2483">AC807/AC808</f>
        <v>0</v>
      </c>
    </row>
    <row r="808" spans="1:89" ht="14.4" thickTop="1" thickBot="1" x14ac:dyDescent="0.3">
      <c r="A808" s="251" t="s">
        <v>13</v>
      </c>
      <c r="B808" s="14">
        <f t="shared" ref="B808:AA808" si="2484">SUM(B785:B807)</f>
        <v>30895</v>
      </c>
      <c r="C808" s="1">
        <f t="shared" si="2484"/>
        <v>34312.6</v>
      </c>
      <c r="D808" s="14">
        <f t="shared" si="2484"/>
        <v>13743</v>
      </c>
      <c r="E808" s="1">
        <f t="shared" si="2484"/>
        <v>13244.5</v>
      </c>
      <c r="F808" s="14">
        <f t="shared" si="2484"/>
        <v>21709</v>
      </c>
      <c r="G808" s="1">
        <f t="shared" si="2484"/>
        <v>27934.300000000003</v>
      </c>
      <c r="H808" s="14">
        <f t="shared" si="2484"/>
        <v>40569</v>
      </c>
      <c r="I808" s="1">
        <f t="shared" si="2484"/>
        <v>48101.799999999996</v>
      </c>
      <c r="J808" s="14">
        <f t="shared" si="2484"/>
        <v>6009</v>
      </c>
      <c r="K808" s="1">
        <f t="shared" si="2484"/>
        <v>5856.2000000000007</v>
      </c>
      <c r="L808" s="14">
        <f t="shared" si="2484"/>
        <v>18704</v>
      </c>
      <c r="M808" s="1">
        <f t="shared" si="2484"/>
        <v>18868.299999999996</v>
      </c>
      <c r="N808" s="14">
        <f t="shared" si="2484"/>
        <v>40435</v>
      </c>
      <c r="O808" s="1">
        <f t="shared" si="2484"/>
        <v>36291.299999999996</v>
      </c>
      <c r="P808" s="14">
        <f t="shared" si="2484"/>
        <v>22868</v>
      </c>
      <c r="Q808" s="1">
        <f t="shared" si="2484"/>
        <v>18105.399999999998</v>
      </c>
      <c r="R808" s="14">
        <f t="shared" si="2484"/>
        <v>30062</v>
      </c>
      <c r="S808" s="1">
        <f t="shared" si="2484"/>
        <v>26121.200000000001</v>
      </c>
      <c r="T808" s="14">
        <f t="shared" si="2484"/>
        <v>6320</v>
      </c>
      <c r="U808" s="1">
        <f t="shared" si="2484"/>
        <v>5687.6000000000013</v>
      </c>
      <c r="V808" s="14">
        <f t="shared" si="2484"/>
        <v>24327</v>
      </c>
      <c r="W808" s="1">
        <f t="shared" si="2484"/>
        <v>28146.2</v>
      </c>
      <c r="X808" s="14">
        <f t="shared" si="2484"/>
        <v>20871</v>
      </c>
      <c r="Y808" s="1">
        <f t="shared" si="2484"/>
        <v>9731.1000000000022</v>
      </c>
      <c r="Z808" s="14">
        <f t="shared" si="2484"/>
        <v>46658</v>
      </c>
      <c r="AA808" s="1">
        <f t="shared" si="2484"/>
        <v>49850.299999999996</v>
      </c>
      <c r="AB808" s="166">
        <f t="shared" ref="AB808:AC808" si="2485">SUM(AB784:AB807)</f>
        <v>323170</v>
      </c>
      <c r="AC808" s="167">
        <f t="shared" si="2485"/>
        <v>322250.8</v>
      </c>
      <c r="BI808" s="251" t="s">
        <v>13</v>
      </c>
      <c r="BJ808" s="147" t="e">
        <f>SUM(BJ784:BJ807)</f>
        <v>#DIV/0!</v>
      </c>
      <c r="BK808" s="148" t="e">
        <f t="shared" ref="BK808:CK808" si="2486">SUM(BK784:BK807)</f>
        <v>#DIV/0!</v>
      </c>
      <c r="BL808" s="147" t="e">
        <f t="shared" si="2486"/>
        <v>#DIV/0!</v>
      </c>
      <c r="BM808" s="148" t="e">
        <f t="shared" si="2486"/>
        <v>#DIV/0!</v>
      </c>
      <c r="BN808" s="147" t="e">
        <f t="shared" si="2486"/>
        <v>#DIV/0!</v>
      </c>
      <c r="BO808" s="148" t="e">
        <f t="shared" si="2486"/>
        <v>#DIV/0!</v>
      </c>
      <c r="BP808" s="147" t="e">
        <f t="shared" si="2486"/>
        <v>#DIV/0!</v>
      </c>
      <c r="BQ808" s="148" t="e">
        <f t="shared" si="2486"/>
        <v>#DIV/0!</v>
      </c>
      <c r="BR808" s="147" t="e">
        <f t="shared" si="2486"/>
        <v>#DIV/0!</v>
      </c>
      <c r="BS808" s="148" t="e">
        <f t="shared" si="2486"/>
        <v>#DIV/0!</v>
      </c>
      <c r="BT808" s="147" t="e">
        <f t="shared" si="2486"/>
        <v>#DIV/0!</v>
      </c>
      <c r="BU808" s="148" t="e">
        <f t="shared" si="2486"/>
        <v>#DIV/0!</v>
      </c>
      <c r="BV808" s="147" t="e">
        <f t="shared" si="2486"/>
        <v>#DIV/0!</v>
      </c>
      <c r="BW808" s="148" t="e">
        <f t="shared" si="2486"/>
        <v>#DIV/0!</v>
      </c>
      <c r="BX808" s="147" t="e">
        <f t="shared" si="2486"/>
        <v>#DIV/0!</v>
      </c>
      <c r="BY808" s="148" t="e">
        <f t="shared" si="2486"/>
        <v>#DIV/0!</v>
      </c>
      <c r="BZ808" s="147" t="e">
        <f t="shared" si="2486"/>
        <v>#DIV/0!</v>
      </c>
      <c r="CA808" s="148" t="e">
        <f t="shared" si="2486"/>
        <v>#DIV/0!</v>
      </c>
      <c r="CB808" s="147" t="e">
        <f t="shared" si="2486"/>
        <v>#DIV/0!</v>
      </c>
      <c r="CC808" s="148" t="e">
        <f t="shared" si="2486"/>
        <v>#DIV/0!</v>
      </c>
      <c r="CD808" s="147" t="e">
        <f t="shared" si="2486"/>
        <v>#DIV/0!</v>
      </c>
      <c r="CE808" s="148" t="e">
        <f t="shared" si="2486"/>
        <v>#DIV/0!</v>
      </c>
      <c r="CF808" s="147" t="e">
        <f t="shared" si="2486"/>
        <v>#DIV/0!</v>
      </c>
      <c r="CG808" s="148" t="e">
        <f t="shared" si="2486"/>
        <v>#DIV/0!</v>
      </c>
      <c r="CH808" s="147" t="e">
        <f t="shared" si="2486"/>
        <v>#DIV/0!</v>
      </c>
      <c r="CI808" s="148" t="e">
        <f t="shared" si="2486"/>
        <v>#DIV/0!</v>
      </c>
      <c r="CJ808" s="147">
        <f t="shared" si="2486"/>
        <v>1.0000000000000002</v>
      </c>
      <c r="CK808" s="148">
        <f t="shared" si="2486"/>
        <v>1</v>
      </c>
    </row>
    <row r="809" spans="1:89" ht="13.8" thickTop="1" x14ac:dyDescent="0.25">
      <c r="A809" s="178"/>
    </row>
    <row r="810" spans="1:89" x14ac:dyDescent="0.25">
      <c r="A810" s="219"/>
    </row>
    <row r="811" spans="1:89" x14ac:dyDescent="0.25">
      <c r="A811" s="305">
        <f>+A780+1</f>
        <v>45165</v>
      </c>
      <c r="B811" s="305"/>
      <c r="C811" s="305"/>
      <c r="D811" s="305"/>
      <c r="BI811" s="304">
        <f>+BI749+2</f>
        <v>45165</v>
      </c>
      <c r="BJ811" s="304"/>
      <c r="BK811" s="304"/>
      <c r="BL811" s="304"/>
    </row>
    <row r="812" spans="1:89" ht="13.8" thickBot="1" x14ac:dyDescent="0.3">
      <c r="AE812" t="s">
        <v>84</v>
      </c>
    </row>
    <row r="813" spans="1:89" ht="14.4" thickTop="1" thickBot="1" x14ac:dyDescent="0.3">
      <c r="A813" s="296" t="s">
        <v>0</v>
      </c>
      <c r="B813" s="298" t="s">
        <v>1</v>
      </c>
      <c r="C813" s="299"/>
      <c r="D813" s="298" t="s">
        <v>2</v>
      </c>
      <c r="E813" s="299"/>
      <c r="F813" s="298" t="s">
        <v>3</v>
      </c>
      <c r="G813" s="299"/>
      <c r="H813" s="298" t="s">
        <v>4</v>
      </c>
      <c r="I813" s="299"/>
      <c r="J813" s="298" t="s">
        <v>5</v>
      </c>
      <c r="K813" s="299"/>
      <c r="L813" s="298" t="s">
        <v>6</v>
      </c>
      <c r="M813" s="299"/>
      <c r="N813" s="298" t="s">
        <v>7</v>
      </c>
      <c r="O813" s="299"/>
      <c r="P813" s="298" t="s">
        <v>8</v>
      </c>
      <c r="Q813" s="299"/>
      <c r="R813" s="298" t="s">
        <v>9</v>
      </c>
      <c r="S813" s="299"/>
      <c r="T813" s="298" t="s">
        <v>10</v>
      </c>
      <c r="U813" s="299"/>
      <c r="V813" s="298" t="s">
        <v>11</v>
      </c>
      <c r="W813" s="299"/>
      <c r="X813" s="298" t="s">
        <v>12</v>
      </c>
      <c r="Y813" s="299"/>
      <c r="Z813" s="300" t="s">
        <v>40</v>
      </c>
      <c r="AA813" s="301"/>
      <c r="AB813" s="302" t="s">
        <v>41</v>
      </c>
      <c r="AC813" s="303"/>
      <c r="AE813" s="296" t="s">
        <v>0</v>
      </c>
      <c r="AF813" s="298" t="s">
        <v>1</v>
      </c>
      <c r="AG813" s="299"/>
      <c r="AH813" s="298" t="s">
        <v>2</v>
      </c>
      <c r="AI813" s="299"/>
      <c r="AJ813" s="298" t="s">
        <v>3</v>
      </c>
      <c r="AK813" s="299"/>
      <c r="AL813" s="298" t="s">
        <v>4</v>
      </c>
      <c r="AM813" s="299"/>
      <c r="AN813" s="298" t="s">
        <v>5</v>
      </c>
      <c r="AO813" s="299"/>
      <c r="AP813" s="298" t="s">
        <v>6</v>
      </c>
      <c r="AQ813" s="299"/>
      <c r="AR813" s="298" t="s">
        <v>7</v>
      </c>
      <c r="AS813" s="299"/>
      <c r="AT813" s="298" t="s">
        <v>8</v>
      </c>
      <c r="AU813" s="299"/>
      <c r="AV813" s="298" t="s">
        <v>9</v>
      </c>
      <c r="AW813" s="299"/>
      <c r="AX813" s="298" t="s">
        <v>10</v>
      </c>
      <c r="AY813" s="299"/>
      <c r="AZ813" s="298" t="s">
        <v>11</v>
      </c>
      <c r="BA813" s="299"/>
      <c r="BB813" s="298" t="s">
        <v>12</v>
      </c>
      <c r="BC813" s="299"/>
      <c r="BD813" s="300" t="s">
        <v>40</v>
      </c>
      <c r="BE813" s="301"/>
      <c r="BF813" s="302" t="s">
        <v>41</v>
      </c>
      <c r="BG813" s="303"/>
      <c r="BI813" s="296" t="s">
        <v>0</v>
      </c>
      <c r="BJ813" s="298" t="s">
        <v>1</v>
      </c>
      <c r="BK813" s="299"/>
      <c r="BL813" s="298" t="s">
        <v>2</v>
      </c>
      <c r="BM813" s="299"/>
      <c r="BN813" s="298" t="s">
        <v>3</v>
      </c>
      <c r="BO813" s="299"/>
      <c r="BP813" s="298" t="s">
        <v>4</v>
      </c>
      <c r="BQ813" s="299"/>
      <c r="BR813" s="298" t="s">
        <v>5</v>
      </c>
      <c r="BS813" s="299"/>
      <c r="BT813" s="298" t="s">
        <v>6</v>
      </c>
      <c r="BU813" s="299"/>
      <c r="BV813" s="298" t="s">
        <v>7</v>
      </c>
      <c r="BW813" s="299"/>
      <c r="BX813" s="298" t="s">
        <v>8</v>
      </c>
      <c r="BY813" s="299"/>
      <c r="BZ813" s="298" t="s">
        <v>9</v>
      </c>
      <c r="CA813" s="299"/>
      <c r="CB813" s="298" t="s">
        <v>10</v>
      </c>
      <c r="CC813" s="299"/>
      <c r="CD813" s="298" t="s">
        <v>11</v>
      </c>
      <c r="CE813" s="299"/>
      <c r="CF813" s="298" t="s">
        <v>12</v>
      </c>
      <c r="CG813" s="299"/>
      <c r="CH813" s="300" t="s">
        <v>40</v>
      </c>
      <c r="CI813" s="301"/>
      <c r="CJ813" s="298" t="s">
        <v>41</v>
      </c>
      <c r="CK813" s="299"/>
    </row>
    <row r="814" spans="1:89" ht="15" thickTop="1" thickBot="1" x14ac:dyDescent="0.35">
      <c r="A814" s="297"/>
      <c r="B814" s="111" t="s">
        <v>14</v>
      </c>
      <c r="C814" s="112" t="s">
        <v>15</v>
      </c>
      <c r="D814" s="113" t="s">
        <v>14</v>
      </c>
      <c r="E814" s="114" t="s">
        <v>15</v>
      </c>
      <c r="F814" s="111" t="s">
        <v>14</v>
      </c>
      <c r="G814" s="112" t="s">
        <v>15</v>
      </c>
      <c r="H814" s="113" t="s">
        <v>14</v>
      </c>
      <c r="I814" s="114" t="s">
        <v>15</v>
      </c>
      <c r="J814" s="111" t="s">
        <v>14</v>
      </c>
      <c r="K814" s="112" t="s">
        <v>15</v>
      </c>
      <c r="L814" s="113" t="s">
        <v>14</v>
      </c>
      <c r="M814" s="111" t="s">
        <v>15</v>
      </c>
      <c r="N814" s="115" t="s">
        <v>14</v>
      </c>
      <c r="O814" s="116" t="s">
        <v>15</v>
      </c>
      <c r="P814" s="111" t="s">
        <v>14</v>
      </c>
      <c r="Q814" s="112" t="s">
        <v>15</v>
      </c>
      <c r="R814" s="113" t="s">
        <v>14</v>
      </c>
      <c r="S814" s="114" t="s">
        <v>15</v>
      </c>
      <c r="T814" s="111" t="s">
        <v>14</v>
      </c>
      <c r="U814" s="112" t="s">
        <v>15</v>
      </c>
      <c r="V814" s="113" t="s">
        <v>14</v>
      </c>
      <c r="W814" s="114" t="s">
        <v>15</v>
      </c>
      <c r="X814" s="111" t="s">
        <v>14</v>
      </c>
      <c r="Y814" s="112" t="s">
        <v>15</v>
      </c>
      <c r="Z814" s="26" t="s">
        <v>14</v>
      </c>
      <c r="AA814" s="117" t="s">
        <v>15</v>
      </c>
      <c r="AB814" s="168" t="s">
        <v>14</v>
      </c>
      <c r="AC814" s="169" t="s">
        <v>15</v>
      </c>
      <c r="AE814" s="297"/>
      <c r="AF814" s="111" t="s">
        <v>14</v>
      </c>
      <c r="AG814" s="112" t="s">
        <v>15</v>
      </c>
      <c r="AH814" s="113" t="s">
        <v>14</v>
      </c>
      <c r="AI814" s="114" t="s">
        <v>15</v>
      </c>
      <c r="AJ814" s="111" t="s">
        <v>14</v>
      </c>
      <c r="AK814" s="112" t="s">
        <v>15</v>
      </c>
      <c r="AL814" s="113" t="s">
        <v>14</v>
      </c>
      <c r="AM814" s="114" t="s">
        <v>15</v>
      </c>
      <c r="AN814" s="111" t="s">
        <v>14</v>
      </c>
      <c r="AO814" s="112" t="s">
        <v>15</v>
      </c>
      <c r="AP814" s="113" t="s">
        <v>14</v>
      </c>
      <c r="AQ814" s="111" t="s">
        <v>15</v>
      </c>
      <c r="AR814" s="115" t="s">
        <v>14</v>
      </c>
      <c r="AS814" s="116" t="s">
        <v>15</v>
      </c>
      <c r="AT814" s="111" t="s">
        <v>14</v>
      </c>
      <c r="AU814" s="112" t="s">
        <v>15</v>
      </c>
      <c r="AV814" s="113" t="s">
        <v>14</v>
      </c>
      <c r="AW814" s="114" t="s">
        <v>15</v>
      </c>
      <c r="AX814" s="111" t="s">
        <v>14</v>
      </c>
      <c r="AY814" s="112" t="s">
        <v>15</v>
      </c>
      <c r="AZ814" s="113" t="s">
        <v>14</v>
      </c>
      <c r="BA814" s="114" t="s">
        <v>15</v>
      </c>
      <c r="BB814" s="111" t="s">
        <v>14</v>
      </c>
      <c r="BC814" s="112" t="s">
        <v>15</v>
      </c>
      <c r="BD814" s="26" t="s">
        <v>14</v>
      </c>
      <c r="BE814" s="117" t="s">
        <v>15</v>
      </c>
      <c r="BF814" s="168" t="s">
        <v>14</v>
      </c>
      <c r="BG814" s="169" t="s">
        <v>15</v>
      </c>
      <c r="BI814" s="297"/>
      <c r="BJ814" s="111" t="s">
        <v>14</v>
      </c>
      <c r="BK814" s="112" t="s">
        <v>15</v>
      </c>
      <c r="BL814" s="113" t="s">
        <v>14</v>
      </c>
      <c r="BM814" s="114" t="s">
        <v>15</v>
      </c>
      <c r="BN814" s="111" t="s">
        <v>14</v>
      </c>
      <c r="BO814" s="112" t="s">
        <v>15</v>
      </c>
      <c r="BP814" s="113" t="s">
        <v>14</v>
      </c>
      <c r="BQ814" s="114" t="s">
        <v>15</v>
      </c>
      <c r="BR814" s="111" t="s">
        <v>14</v>
      </c>
      <c r="BS814" s="112" t="s">
        <v>15</v>
      </c>
      <c r="BT814" s="113" t="s">
        <v>14</v>
      </c>
      <c r="BU814" s="111" t="s">
        <v>15</v>
      </c>
      <c r="BV814" s="115" t="s">
        <v>14</v>
      </c>
      <c r="BW814" s="116" t="s">
        <v>15</v>
      </c>
      <c r="BX814" s="111" t="s">
        <v>14</v>
      </c>
      <c r="BY814" s="112" t="s">
        <v>15</v>
      </c>
      <c r="BZ814" s="113" t="s">
        <v>14</v>
      </c>
      <c r="CA814" s="114" t="s">
        <v>15</v>
      </c>
      <c r="CB814" s="111" t="s">
        <v>14</v>
      </c>
      <c r="CC814" s="112" t="s">
        <v>15</v>
      </c>
      <c r="CD814" s="113" t="s">
        <v>14</v>
      </c>
      <c r="CE814" s="114" t="s">
        <v>15</v>
      </c>
      <c r="CF814" s="111" t="s">
        <v>14</v>
      </c>
      <c r="CG814" s="112" t="s">
        <v>15</v>
      </c>
      <c r="CH814" s="26" t="s">
        <v>14</v>
      </c>
      <c r="CI814" s="117" t="s">
        <v>15</v>
      </c>
      <c r="CJ814" s="115" t="s">
        <v>14</v>
      </c>
      <c r="CK814" s="116" t="s">
        <v>15</v>
      </c>
    </row>
    <row r="815" spans="1:89" ht="13.8" thickTop="1" x14ac:dyDescent="0.25">
      <c r="A815" s="119" t="s">
        <v>16</v>
      </c>
      <c r="B815" s="120"/>
      <c r="C815" s="177"/>
      <c r="D815" s="121"/>
      <c r="E815" s="172"/>
      <c r="F815" s="120"/>
      <c r="G815" s="122"/>
      <c r="H815" s="121"/>
      <c r="I815" s="172"/>
      <c r="J815" s="120"/>
      <c r="K815" s="122"/>
      <c r="L815" s="121"/>
      <c r="M815" s="120"/>
      <c r="N815" s="171"/>
      <c r="O815" s="173"/>
      <c r="P815" s="120"/>
      <c r="Q815" s="122"/>
      <c r="R815" s="121"/>
      <c r="S815" s="172"/>
      <c r="T815" s="120"/>
      <c r="U815" s="122"/>
      <c r="V815" s="121"/>
      <c r="W815" s="172"/>
      <c r="X815" s="120"/>
      <c r="Y815" s="122"/>
      <c r="Z815" s="21"/>
      <c r="AA815" s="176"/>
      <c r="AB815" s="162">
        <f t="shared" ref="AB815:AB838" si="2487">B815+D815+F815+H815+J815+L815+N815+P815+R815+T815+V815+X815+Z815</f>
        <v>0</v>
      </c>
      <c r="AC815" s="163">
        <f>C815+E815+G815+I815+K815+M815+O815+Q815+S815+U815+W815+Y815+AA815</f>
        <v>0</v>
      </c>
      <c r="AE815" s="254" t="str">
        <f>$AE$9</f>
        <v>07:00 - 07:59</v>
      </c>
      <c r="AF815" s="120">
        <f t="shared" ref="AF815:AO817" si="2488">SUMIF($A$9:$A$32,$AE815,B$815:B$838)</f>
        <v>1050</v>
      </c>
      <c r="AG815" s="177">
        <f t="shared" si="2488"/>
        <v>937.3</v>
      </c>
      <c r="AH815" s="121">
        <f t="shared" si="2488"/>
        <v>540</v>
      </c>
      <c r="AI815" s="172">
        <f t="shared" si="2488"/>
        <v>484.2</v>
      </c>
      <c r="AJ815" s="120">
        <f t="shared" si="2488"/>
        <v>923</v>
      </c>
      <c r="AK815" s="122">
        <f t="shared" si="2488"/>
        <v>896.3</v>
      </c>
      <c r="AL815" s="121">
        <f t="shared" si="2488"/>
        <v>1558</v>
      </c>
      <c r="AM815" s="172">
        <f t="shared" si="2488"/>
        <v>1354.5</v>
      </c>
      <c r="AN815" s="120">
        <f t="shared" si="2488"/>
        <v>153</v>
      </c>
      <c r="AO815" s="122">
        <f t="shared" si="2488"/>
        <v>177.1</v>
      </c>
      <c r="AP815" s="121">
        <f t="shared" ref="AP815:AY817" si="2489">SUMIF($A$9:$A$32,$AE815,L$815:L$838)</f>
        <v>391</v>
      </c>
      <c r="AQ815" s="120">
        <f t="shared" si="2489"/>
        <v>808.3</v>
      </c>
      <c r="AR815" s="171">
        <f t="shared" si="2489"/>
        <v>1442</v>
      </c>
      <c r="AS815" s="173">
        <f t="shared" si="2489"/>
        <v>1419.5</v>
      </c>
      <c r="AT815" s="120">
        <f t="shared" si="2489"/>
        <v>746</v>
      </c>
      <c r="AU815" s="122">
        <f t="shared" si="2489"/>
        <v>753.3</v>
      </c>
      <c r="AV815" s="121">
        <f t="shared" si="2489"/>
        <v>1218</v>
      </c>
      <c r="AW815" s="172">
        <f t="shared" si="2489"/>
        <v>836.3</v>
      </c>
      <c r="AX815" s="120">
        <f t="shared" si="2489"/>
        <v>265</v>
      </c>
      <c r="AY815" s="122">
        <f t="shared" si="2489"/>
        <v>233.1</v>
      </c>
      <c r="AZ815" s="121">
        <f t="shared" ref="AZ815:BE817" si="2490">SUMIF($A$9:$A$32,$AE815,V$815:V$838)</f>
        <v>719</v>
      </c>
      <c r="BA815" s="172">
        <f t="shared" si="2490"/>
        <v>1022.4</v>
      </c>
      <c r="BB815" s="120">
        <f t="shared" si="2490"/>
        <v>713</v>
      </c>
      <c r="BC815" s="122">
        <f t="shared" si="2490"/>
        <v>382.1</v>
      </c>
      <c r="BD815" s="21">
        <f t="shared" si="2490"/>
        <v>1859</v>
      </c>
      <c r="BE815" s="176">
        <f t="shared" si="2490"/>
        <v>1997.7</v>
      </c>
      <c r="BF815" s="162">
        <f>AF815+AH815+AJ815+AL815+AN815+AP815+AR815+AT815+AV815+AX815+AZ815+BB815+BD815</f>
        <v>11577</v>
      </c>
      <c r="BG815" s="163">
        <f>AG815+AI815+AK815+AM815+AO815+AQ815+AS815+AU815+AW815+AY815+BA815+BC815+BE815</f>
        <v>11302.100000000002</v>
      </c>
      <c r="BI815" s="119" t="s">
        <v>16</v>
      </c>
      <c r="BJ815" s="290" t="e">
        <f>B815/$AB815</f>
        <v>#DIV/0!</v>
      </c>
      <c r="BK815" s="124" t="e">
        <f>C815/$AC815</f>
        <v>#DIV/0!</v>
      </c>
      <c r="BL815" s="125" t="e">
        <f t="shared" ref="BL815:BL838" si="2491">D815/$AB815</f>
        <v>#DIV/0!</v>
      </c>
      <c r="BM815" s="126" t="e">
        <f t="shared" ref="BM815:BM838" si="2492">E815/$AC815</f>
        <v>#DIV/0!</v>
      </c>
      <c r="BN815" s="123" t="e">
        <f t="shared" ref="BN815:BN838" si="2493">F815/$AB815</f>
        <v>#DIV/0!</v>
      </c>
      <c r="BO815" s="124" t="e">
        <f t="shared" ref="BO815:BO838" si="2494">G815/$AC815</f>
        <v>#DIV/0!</v>
      </c>
      <c r="BP815" s="125" t="e">
        <f t="shared" ref="BP815:BP838" si="2495">H815/$AB815</f>
        <v>#DIV/0!</v>
      </c>
      <c r="BQ815" s="126" t="e">
        <f t="shared" ref="BQ815:BQ838" si="2496">I815/$AC815</f>
        <v>#DIV/0!</v>
      </c>
      <c r="BR815" s="123" t="e">
        <f t="shared" ref="BR815:BR838" si="2497">J815/$AB815</f>
        <v>#DIV/0!</v>
      </c>
      <c r="BS815" s="124" t="e">
        <f t="shared" ref="BS815:BS838" si="2498">K815/$AC815</f>
        <v>#DIV/0!</v>
      </c>
      <c r="BT815" s="125" t="e">
        <f t="shared" ref="BT815:BT838" si="2499">L815/$AB815</f>
        <v>#DIV/0!</v>
      </c>
      <c r="BU815" s="123" t="e">
        <f t="shared" ref="BU815:BU838" si="2500">M815/$AC815</f>
        <v>#DIV/0!</v>
      </c>
      <c r="BV815" s="127" t="e">
        <f t="shared" ref="BV815:BV838" si="2501">N815/$AB815</f>
        <v>#DIV/0!</v>
      </c>
      <c r="BW815" s="128" t="e">
        <f t="shared" ref="BW815:BW838" si="2502">O815/$AC815</f>
        <v>#DIV/0!</v>
      </c>
      <c r="BX815" s="123" t="e">
        <f t="shared" ref="BX815:BX838" si="2503">P815/$AB815</f>
        <v>#DIV/0!</v>
      </c>
      <c r="BY815" s="124" t="e">
        <f t="shared" ref="BY815:BY838" si="2504">Q815/$AC815</f>
        <v>#DIV/0!</v>
      </c>
      <c r="BZ815" s="125" t="e">
        <f t="shared" ref="BZ815:BZ838" si="2505">R815/$AB815</f>
        <v>#DIV/0!</v>
      </c>
      <c r="CA815" s="126" t="e">
        <f t="shared" ref="CA815:CA838" si="2506">S815/$AC815</f>
        <v>#DIV/0!</v>
      </c>
      <c r="CB815" s="123" t="e">
        <f t="shared" ref="CB815:CB838" si="2507">T815/$AB815</f>
        <v>#DIV/0!</v>
      </c>
      <c r="CC815" s="124" t="e">
        <f t="shared" ref="CC815:CC838" si="2508">U815/$AC815</f>
        <v>#DIV/0!</v>
      </c>
      <c r="CD815" s="125" t="e">
        <f t="shared" ref="CD815:CD838" si="2509">V815/$AB815</f>
        <v>#DIV/0!</v>
      </c>
      <c r="CE815" s="126" t="e">
        <f t="shared" ref="CE815:CE838" si="2510">W815/$AC815</f>
        <v>#DIV/0!</v>
      </c>
      <c r="CF815" s="123" t="e">
        <f t="shared" ref="CF815:CF838" si="2511">X815/$AB815</f>
        <v>#DIV/0!</v>
      </c>
      <c r="CG815" s="124" t="e">
        <f t="shared" ref="CG815:CG838" si="2512">Y815/$AC815</f>
        <v>#DIV/0!</v>
      </c>
      <c r="CH815" s="123" t="e">
        <f t="shared" ref="CH815:CH838" si="2513">Z815/$AB815</f>
        <v>#DIV/0!</v>
      </c>
      <c r="CI815" s="124" t="e">
        <f t="shared" ref="CI815:CI838" si="2514">AA815/$AC815</f>
        <v>#DIV/0!</v>
      </c>
      <c r="CJ815" s="129">
        <f t="shared" ref="CJ815" si="2515">AB815/AB839</f>
        <v>0</v>
      </c>
      <c r="CK815" s="130">
        <f t="shared" ref="CK815" si="2516">AC815/AC839</f>
        <v>0</v>
      </c>
    </row>
    <row r="816" spans="1:89" x14ac:dyDescent="0.25">
      <c r="A816" s="131" t="s">
        <v>17</v>
      </c>
      <c r="B816" s="180">
        <v>235</v>
      </c>
      <c r="C816" s="181">
        <v>0</v>
      </c>
      <c r="D816" s="182">
        <v>129</v>
      </c>
      <c r="E816" s="183">
        <v>1</v>
      </c>
      <c r="F816" s="180">
        <v>298</v>
      </c>
      <c r="G816" s="184">
        <v>8</v>
      </c>
      <c r="H816" s="182">
        <v>228</v>
      </c>
      <c r="I816" s="183">
        <v>20</v>
      </c>
      <c r="J816" s="180">
        <v>5</v>
      </c>
      <c r="K816" s="184">
        <v>18</v>
      </c>
      <c r="L816" s="182">
        <v>15</v>
      </c>
      <c r="M816" s="180">
        <v>42</v>
      </c>
      <c r="N816" s="185">
        <v>133</v>
      </c>
      <c r="O816" s="186">
        <v>48</v>
      </c>
      <c r="P816" s="180">
        <v>52</v>
      </c>
      <c r="Q816" s="184">
        <v>30</v>
      </c>
      <c r="R816" s="182">
        <v>23</v>
      </c>
      <c r="S816" s="183">
        <v>57</v>
      </c>
      <c r="T816" s="180">
        <v>0</v>
      </c>
      <c r="U816" s="184">
        <v>0</v>
      </c>
      <c r="V816" s="182">
        <v>12</v>
      </c>
      <c r="W816" s="183">
        <v>0</v>
      </c>
      <c r="X816" s="180">
        <v>5</v>
      </c>
      <c r="Y816" s="184">
        <v>0</v>
      </c>
      <c r="Z816" s="182">
        <v>0</v>
      </c>
      <c r="AA816" s="180">
        <v>0</v>
      </c>
      <c r="AB816" s="162">
        <f t="shared" si="2487"/>
        <v>1135</v>
      </c>
      <c r="AC816" s="165">
        <f t="shared" ref="AC816:AC838" si="2517">SUM(C816,E816,G816,I816,K816,M816,O816,Q816,S816,U816,W816,Y816,AA816)</f>
        <v>224</v>
      </c>
      <c r="AE816" s="256" t="str">
        <f>$AE$10</f>
        <v>08:00 - 08:59</v>
      </c>
      <c r="AF816" s="120">
        <f t="shared" si="2488"/>
        <v>1420</v>
      </c>
      <c r="AG816" s="181">
        <f t="shared" si="2488"/>
        <v>1071.8</v>
      </c>
      <c r="AH816" s="182">
        <f t="shared" si="2488"/>
        <v>726</v>
      </c>
      <c r="AI816" s="183">
        <f t="shared" si="2488"/>
        <v>422.4</v>
      </c>
      <c r="AJ816" s="180">
        <f t="shared" si="2488"/>
        <v>1241</v>
      </c>
      <c r="AK816" s="184">
        <f t="shared" si="2488"/>
        <v>738.6</v>
      </c>
      <c r="AL816" s="182">
        <f t="shared" si="2488"/>
        <v>1751</v>
      </c>
      <c r="AM816" s="183">
        <f t="shared" si="2488"/>
        <v>1505.3</v>
      </c>
      <c r="AN816" s="180">
        <f t="shared" si="2488"/>
        <v>138</v>
      </c>
      <c r="AO816" s="184">
        <f t="shared" si="2488"/>
        <v>252.2</v>
      </c>
      <c r="AP816" s="182">
        <f t="shared" si="2489"/>
        <v>390</v>
      </c>
      <c r="AQ816" s="180">
        <f t="shared" si="2489"/>
        <v>994.7</v>
      </c>
      <c r="AR816" s="185">
        <f t="shared" si="2489"/>
        <v>1407</v>
      </c>
      <c r="AS816" s="186">
        <f t="shared" si="2489"/>
        <v>1850.4</v>
      </c>
      <c r="AT816" s="180">
        <f t="shared" si="2489"/>
        <v>846</v>
      </c>
      <c r="AU816" s="184">
        <f t="shared" si="2489"/>
        <v>626.5</v>
      </c>
      <c r="AV816" s="182">
        <f t="shared" si="2489"/>
        <v>1476</v>
      </c>
      <c r="AW816" s="183">
        <f t="shared" si="2489"/>
        <v>907.7</v>
      </c>
      <c r="AX816" s="180">
        <f t="shared" si="2489"/>
        <v>143</v>
      </c>
      <c r="AY816" s="184">
        <f t="shared" si="2489"/>
        <v>183.1</v>
      </c>
      <c r="AZ816" s="182">
        <f t="shared" si="2490"/>
        <v>545</v>
      </c>
      <c r="BA816" s="183">
        <f t="shared" si="2490"/>
        <v>1271</v>
      </c>
      <c r="BB816" s="180">
        <f t="shared" si="2490"/>
        <v>685</v>
      </c>
      <c r="BC816" s="184">
        <f t="shared" si="2490"/>
        <v>398.3</v>
      </c>
      <c r="BD816" s="182">
        <f t="shared" si="2490"/>
        <v>2142</v>
      </c>
      <c r="BE816" s="180">
        <f t="shared" si="2490"/>
        <v>2004.9</v>
      </c>
      <c r="BF816" s="164">
        <f>SUM(AF816,AH816,AJ816,AL816,AN816,AP816,AR816,AT816,AV816,AX816,AZ816,BB816,BD816)</f>
        <v>12910</v>
      </c>
      <c r="BG816" s="165">
        <f>SUM(AG816,AI816,AK816,AM816,AO816,AQ816,AS816,AU816,AW816,AY816,BA816,BC816,BE816)</f>
        <v>12226.9</v>
      </c>
      <c r="BI816" s="131" t="s">
        <v>17</v>
      </c>
      <c r="BJ816" s="123">
        <f t="shared" ref="BJ816:BJ838" si="2518">B816/$AB816</f>
        <v>0.20704845814977973</v>
      </c>
      <c r="BK816" s="124">
        <f t="shared" ref="BK816:BK838" si="2519">C816/$AC816</f>
        <v>0</v>
      </c>
      <c r="BL816" s="125">
        <f t="shared" si="2491"/>
        <v>0.11365638766519824</v>
      </c>
      <c r="BM816" s="126">
        <f t="shared" si="2492"/>
        <v>4.464285714285714E-3</v>
      </c>
      <c r="BN816" s="123">
        <f t="shared" si="2493"/>
        <v>0.26255506607929513</v>
      </c>
      <c r="BO816" s="124">
        <f t="shared" si="2494"/>
        <v>3.5714285714285712E-2</v>
      </c>
      <c r="BP816" s="125">
        <f t="shared" si="2495"/>
        <v>0.20088105726872246</v>
      </c>
      <c r="BQ816" s="126">
        <f t="shared" si="2496"/>
        <v>8.9285714285714288E-2</v>
      </c>
      <c r="BR816" s="123">
        <f t="shared" si="2497"/>
        <v>4.4052863436123352E-3</v>
      </c>
      <c r="BS816" s="124">
        <f t="shared" si="2498"/>
        <v>8.0357142857142863E-2</v>
      </c>
      <c r="BT816" s="125">
        <f t="shared" si="2499"/>
        <v>1.3215859030837005E-2</v>
      </c>
      <c r="BU816" s="123">
        <f t="shared" si="2500"/>
        <v>0.1875</v>
      </c>
      <c r="BV816" s="127">
        <f t="shared" si="2501"/>
        <v>0.1171806167400881</v>
      </c>
      <c r="BW816" s="128">
        <f t="shared" si="2502"/>
        <v>0.21428571428571427</v>
      </c>
      <c r="BX816" s="123">
        <f t="shared" si="2503"/>
        <v>4.5814977973568281E-2</v>
      </c>
      <c r="BY816" s="124">
        <f t="shared" si="2504"/>
        <v>0.13392857142857142</v>
      </c>
      <c r="BZ816" s="125">
        <f t="shared" si="2505"/>
        <v>2.0264317180616741E-2</v>
      </c>
      <c r="CA816" s="126">
        <f t="shared" si="2506"/>
        <v>0.2544642857142857</v>
      </c>
      <c r="CB816" s="123">
        <f t="shared" si="2507"/>
        <v>0</v>
      </c>
      <c r="CC816" s="124">
        <f t="shared" si="2508"/>
        <v>0</v>
      </c>
      <c r="CD816" s="125">
        <f t="shared" si="2509"/>
        <v>1.0572687224669603E-2</v>
      </c>
      <c r="CE816" s="126">
        <f t="shared" si="2510"/>
        <v>0</v>
      </c>
      <c r="CF816" s="123">
        <f t="shared" si="2511"/>
        <v>4.4052863436123352E-3</v>
      </c>
      <c r="CG816" s="124">
        <f t="shared" si="2512"/>
        <v>0</v>
      </c>
      <c r="CH816" s="125">
        <f t="shared" si="2513"/>
        <v>0</v>
      </c>
      <c r="CI816" s="123">
        <f t="shared" si="2514"/>
        <v>0</v>
      </c>
      <c r="CJ816" s="129">
        <f t="shared" ref="CJ816" si="2520">AB816/AB839</f>
        <v>4.800961038191962E-3</v>
      </c>
      <c r="CK816" s="130">
        <f t="shared" ref="CK816" si="2521">AC816/AC839</f>
        <v>9.5056267793875576E-4</v>
      </c>
    </row>
    <row r="817" spans="1:89" ht="13.8" thickBot="1" x14ac:dyDescent="0.3">
      <c r="A817" s="139" t="s">
        <v>18</v>
      </c>
      <c r="B817" s="187">
        <v>735</v>
      </c>
      <c r="C817" s="188">
        <v>278.10000000000002</v>
      </c>
      <c r="D817" s="189">
        <v>470</v>
      </c>
      <c r="E817" s="190">
        <v>151</v>
      </c>
      <c r="F817" s="187">
        <v>1000</v>
      </c>
      <c r="G817" s="191">
        <v>325.10000000000002</v>
      </c>
      <c r="H817" s="189">
        <v>1087</v>
      </c>
      <c r="I817" s="190">
        <v>544.1</v>
      </c>
      <c r="J817" s="187">
        <v>45</v>
      </c>
      <c r="K817" s="191">
        <v>156</v>
      </c>
      <c r="L817" s="189">
        <v>210</v>
      </c>
      <c r="M817" s="187">
        <v>466.1</v>
      </c>
      <c r="N817" s="192">
        <v>840</v>
      </c>
      <c r="O817" s="193">
        <v>842.1</v>
      </c>
      <c r="P817" s="187">
        <v>344</v>
      </c>
      <c r="Q817" s="191">
        <v>442.1</v>
      </c>
      <c r="R817" s="189">
        <v>658</v>
      </c>
      <c r="S817" s="190">
        <v>501.1</v>
      </c>
      <c r="T817" s="187">
        <v>81</v>
      </c>
      <c r="U817" s="191">
        <v>255</v>
      </c>
      <c r="V817" s="189">
        <v>374</v>
      </c>
      <c r="W817" s="190">
        <v>624.1</v>
      </c>
      <c r="X817" s="187">
        <v>469</v>
      </c>
      <c r="Y817" s="191">
        <v>297</v>
      </c>
      <c r="Z817" s="189">
        <v>1205</v>
      </c>
      <c r="AA817" s="187">
        <v>946.2</v>
      </c>
      <c r="AB817" s="162">
        <f t="shared" si="2487"/>
        <v>7518</v>
      </c>
      <c r="AC817" s="165">
        <f t="shared" si="2517"/>
        <v>5828</v>
      </c>
      <c r="AE817" s="254">
        <f>$AE$11</f>
        <v>0</v>
      </c>
      <c r="AF817" s="120">
        <f t="shared" si="2488"/>
        <v>0</v>
      </c>
      <c r="AG817" s="188">
        <f t="shared" si="2488"/>
        <v>0</v>
      </c>
      <c r="AH817" s="189">
        <f t="shared" si="2488"/>
        <v>0</v>
      </c>
      <c r="AI817" s="190">
        <f t="shared" si="2488"/>
        <v>0</v>
      </c>
      <c r="AJ817" s="187">
        <f t="shared" si="2488"/>
        <v>0</v>
      </c>
      <c r="AK817" s="191">
        <f t="shared" si="2488"/>
        <v>0</v>
      </c>
      <c r="AL817" s="189">
        <f t="shared" si="2488"/>
        <v>0</v>
      </c>
      <c r="AM817" s="190">
        <f t="shared" si="2488"/>
        <v>0</v>
      </c>
      <c r="AN817" s="187">
        <f t="shared" si="2488"/>
        <v>0</v>
      </c>
      <c r="AO817" s="191">
        <f t="shared" si="2488"/>
        <v>0</v>
      </c>
      <c r="AP817" s="189">
        <f t="shared" si="2489"/>
        <v>0</v>
      </c>
      <c r="AQ817" s="187">
        <f t="shared" si="2489"/>
        <v>0</v>
      </c>
      <c r="AR817" s="192">
        <f t="shared" si="2489"/>
        <v>0</v>
      </c>
      <c r="AS817" s="193">
        <f t="shared" si="2489"/>
        <v>0</v>
      </c>
      <c r="AT817" s="187">
        <f t="shared" si="2489"/>
        <v>0</v>
      </c>
      <c r="AU817" s="191">
        <f t="shared" si="2489"/>
        <v>0</v>
      </c>
      <c r="AV817" s="189">
        <f t="shared" si="2489"/>
        <v>0</v>
      </c>
      <c r="AW817" s="190">
        <f t="shared" si="2489"/>
        <v>0</v>
      </c>
      <c r="AX817" s="187">
        <f t="shared" si="2489"/>
        <v>0</v>
      </c>
      <c r="AY817" s="191">
        <f t="shared" si="2489"/>
        <v>0</v>
      </c>
      <c r="AZ817" s="189">
        <f t="shared" si="2490"/>
        <v>0</v>
      </c>
      <c r="BA817" s="190">
        <f t="shared" si="2490"/>
        <v>0</v>
      </c>
      <c r="BB817" s="187">
        <f t="shared" si="2490"/>
        <v>0</v>
      </c>
      <c r="BC817" s="191">
        <f t="shared" si="2490"/>
        <v>0</v>
      </c>
      <c r="BD817" s="189">
        <f t="shared" si="2490"/>
        <v>0</v>
      </c>
      <c r="BE817" s="187">
        <f t="shared" si="2490"/>
        <v>0</v>
      </c>
      <c r="BF817" s="164">
        <f>SUM(AF817,AH817,AJ817,AL817,AN817,AP817,AR817,AT817,AV817,AX817,AZ817,BB817,BD817)</f>
        <v>0</v>
      </c>
      <c r="BG817" s="165">
        <f>SUM(AG817,AI817,AK817,AM817,AO817,AQ817,AS817,AU817,AW817,AY817,BA817,BC817,BE817)</f>
        <v>0</v>
      </c>
      <c r="BI817" s="139" t="s">
        <v>18</v>
      </c>
      <c r="BJ817" s="123">
        <f t="shared" si="2518"/>
        <v>9.7765363128491614E-2</v>
      </c>
      <c r="BK817" s="124">
        <f t="shared" si="2519"/>
        <v>4.7717913520933429E-2</v>
      </c>
      <c r="BL817" s="125">
        <f t="shared" si="2491"/>
        <v>6.2516626762436814E-2</v>
      </c>
      <c r="BM817" s="126">
        <f t="shared" si="2492"/>
        <v>2.5909402882635553E-2</v>
      </c>
      <c r="BN817" s="123">
        <f t="shared" si="2493"/>
        <v>0.13301409949454643</v>
      </c>
      <c r="BO817" s="124">
        <f t="shared" si="2494"/>
        <v>5.5782429649965687E-2</v>
      </c>
      <c r="BP817" s="125">
        <f t="shared" si="2495"/>
        <v>0.14458632615057196</v>
      </c>
      <c r="BQ817" s="126">
        <f t="shared" si="2496"/>
        <v>9.3359643102264939E-2</v>
      </c>
      <c r="BR817" s="123">
        <f t="shared" si="2497"/>
        <v>5.9856344772545892E-3</v>
      </c>
      <c r="BS817" s="124">
        <f t="shared" si="2498"/>
        <v>2.6767330130404943E-2</v>
      </c>
      <c r="BT817" s="125">
        <f t="shared" si="2499"/>
        <v>2.7932960893854747E-2</v>
      </c>
      <c r="BU817" s="123">
        <f t="shared" si="2500"/>
        <v>7.9975978037062467E-2</v>
      </c>
      <c r="BV817" s="127">
        <f t="shared" si="2501"/>
        <v>0.11173184357541899</v>
      </c>
      <c r="BW817" s="128">
        <f t="shared" si="2502"/>
        <v>0.14449210706932053</v>
      </c>
      <c r="BX817" s="123">
        <f t="shared" si="2503"/>
        <v>4.5756850226123968E-2</v>
      </c>
      <c r="BY817" s="124">
        <f t="shared" si="2504"/>
        <v>7.5857927247769394E-2</v>
      </c>
      <c r="BZ817" s="125">
        <f t="shared" si="2505"/>
        <v>8.752327746741155E-2</v>
      </c>
      <c r="CA817" s="126">
        <f t="shared" si="2506"/>
        <v>8.5981468771448188E-2</v>
      </c>
      <c r="CB817" s="123">
        <f t="shared" si="2507"/>
        <v>1.077414205905826E-2</v>
      </c>
      <c r="CC817" s="124">
        <f t="shared" si="2508"/>
        <v>4.3754289636238848E-2</v>
      </c>
      <c r="CD817" s="125">
        <f t="shared" si="2509"/>
        <v>4.9747273210960362E-2</v>
      </c>
      <c r="CE817" s="126">
        <f t="shared" si="2510"/>
        <v>0.10708647906657516</v>
      </c>
      <c r="CF817" s="123">
        <f t="shared" si="2511"/>
        <v>6.2383612662942269E-2</v>
      </c>
      <c r="CG817" s="124">
        <f t="shared" si="2512"/>
        <v>5.0960878517501716E-2</v>
      </c>
      <c r="CH817" s="125">
        <f t="shared" si="2513"/>
        <v>0.16028198989092843</v>
      </c>
      <c r="CI817" s="123">
        <f t="shared" si="2514"/>
        <v>0.1623541523678792</v>
      </c>
      <c r="CJ817" s="129">
        <f t="shared" ref="CJ817" si="2522">AB817/AB839</f>
        <v>3.1800550735794866E-2</v>
      </c>
      <c r="CK817" s="130">
        <f t="shared" ref="CK817" si="2523">AC817/AC839</f>
        <v>2.4731603959942269E-2</v>
      </c>
    </row>
    <row r="818" spans="1:89" ht="14.4" thickTop="1" thickBot="1" x14ac:dyDescent="0.3">
      <c r="A818" s="131" t="s">
        <v>19</v>
      </c>
      <c r="B818" s="180">
        <v>866</v>
      </c>
      <c r="C818" s="181">
        <v>739.3</v>
      </c>
      <c r="D818" s="182">
        <v>544</v>
      </c>
      <c r="E818" s="183">
        <v>355.2</v>
      </c>
      <c r="F818" s="180">
        <v>1159</v>
      </c>
      <c r="G818" s="184">
        <v>776.3</v>
      </c>
      <c r="H818" s="182">
        <v>1567</v>
      </c>
      <c r="I818" s="183">
        <v>1289.5999999999999</v>
      </c>
      <c r="J818" s="180">
        <v>77</v>
      </c>
      <c r="K818" s="184">
        <v>210.1</v>
      </c>
      <c r="L818" s="182">
        <v>438</v>
      </c>
      <c r="M818" s="180">
        <v>698.2</v>
      </c>
      <c r="N818" s="185">
        <v>1344</v>
      </c>
      <c r="O818" s="186">
        <v>1268.5</v>
      </c>
      <c r="P818" s="180">
        <v>668</v>
      </c>
      <c r="Q818" s="184">
        <v>1115.3</v>
      </c>
      <c r="R818" s="182">
        <v>1148</v>
      </c>
      <c r="S818" s="183">
        <v>850.3</v>
      </c>
      <c r="T818" s="180">
        <v>227</v>
      </c>
      <c r="U818" s="184">
        <v>249.1</v>
      </c>
      <c r="V818" s="182">
        <v>513</v>
      </c>
      <c r="W818" s="183">
        <v>900.3</v>
      </c>
      <c r="X818" s="180">
        <v>709</v>
      </c>
      <c r="Y818" s="184">
        <v>444.2</v>
      </c>
      <c r="Z818" s="182">
        <v>1653</v>
      </c>
      <c r="AA818" s="180">
        <v>1479.5</v>
      </c>
      <c r="AB818" s="162">
        <f t="shared" si="2487"/>
        <v>10913</v>
      </c>
      <c r="AC818" s="165">
        <f t="shared" si="2517"/>
        <v>10375.900000000001</v>
      </c>
      <c r="AE818" s="251" t="s">
        <v>13</v>
      </c>
      <c r="AF818" s="14">
        <f t="shared" ref="AF818:BG818" si="2524">SUM(AF815:AF817)</f>
        <v>2470</v>
      </c>
      <c r="AG818" s="1">
        <f t="shared" si="2524"/>
        <v>2009.1</v>
      </c>
      <c r="AH818" s="14">
        <f t="shared" si="2524"/>
        <v>1266</v>
      </c>
      <c r="AI818" s="1">
        <f t="shared" si="2524"/>
        <v>906.59999999999991</v>
      </c>
      <c r="AJ818" s="14">
        <f t="shared" si="2524"/>
        <v>2164</v>
      </c>
      <c r="AK818" s="1">
        <f t="shared" si="2524"/>
        <v>1634.9</v>
      </c>
      <c r="AL818" s="14">
        <f t="shared" si="2524"/>
        <v>3309</v>
      </c>
      <c r="AM818" s="1">
        <f t="shared" si="2524"/>
        <v>2859.8</v>
      </c>
      <c r="AN818" s="14">
        <f t="shared" si="2524"/>
        <v>291</v>
      </c>
      <c r="AO818" s="1">
        <f t="shared" si="2524"/>
        <v>429.29999999999995</v>
      </c>
      <c r="AP818" s="14">
        <f t="shared" si="2524"/>
        <v>781</v>
      </c>
      <c r="AQ818" s="1">
        <f t="shared" si="2524"/>
        <v>1803</v>
      </c>
      <c r="AR818" s="14">
        <f t="shared" si="2524"/>
        <v>2849</v>
      </c>
      <c r="AS818" s="1">
        <f t="shared" si="2524"/>
        <v>3269.9</v>
      </c>
      <c r="AT818" s="14">
        <f t="shared" si="2524"/>
        <v>1592</v>
      </c>
      <c r="AU818" s="1">
        <f t="shared" si="2524"/>
        <v>1379.8</v>
      </c>
      <c r="AV818" s="14">
        <f t="shared" si="2524"/>
        <v>2694</v>
      </c>
      <c r="AW818" s="1">
        <f t="shared" si="2524"/>
        <v>1744</v>
      </c>
      <c r="AX818" s="14">
        <f t="shared" si="2524"/>
        <v>408</v>
      </c>
      <c r="AY818" s="1">
        <f t="shared" si="2524"/>
        <v>416.2</v>
      </c>
      <c r="AZ818" s="14">
        <f t="shared" si="2524"/>
        <v>1264</v>
      </c>
      <c r="BA818" s="1">
        <f t="shared" si="2524"/>
        <v>2293.4</v>
      </c>
      <c r="BB818" s="14">
        <f t="shared" si="2524"/>
        <v>1398</v>
      </c>
      <c r="BC818" s="1">
        <f t="shared" si="2524"/>
        <v>780.40000000000009</v>
      </c>
      <c r="BD818" s="14">
        <f t="shared" si="2524"/>
        <v>4001</v>
      </c>
      <c r="BE818" s="1">
        <f t="shared" si="2524"/>
        <v>4002.6000000000004</v>
      </c>
      <c r="BF818" s="166">
        <f t="shared" si="2524"/>
        <v>24487</v>
      </c>
      <c r="BG818" s="167">
        <f t="shared" si="2524"/>
        <v>23529</v>
      </c>
      <c r="BI818" s="131" t="s">
        <v>19</v>
      </c>
      <c r="BJ818" s="123">
        <f t="shared" si="2518"/>
        <v>7.9354897828278204E-2</v>
      </c>
      <c r="BK818" s="124">
        <f t="shared" si="2519"/>
        <v>7.1251650459237259E-2</v>
      </c>
      <c r="BL818" s="125">
        <f t="shared" si="2491"/>
        <v>4.9848804178502702E-2</v>
      </c>
      <c r="BM818" s="126">
        <f t="shared" si="2492"/>
        <v>3.4233174953498001E-2</v>
      </c>
      <c r="BN818" s="123">
        <f t="shared" si="2493"/>
        <v>0.10620361037294969</v>
      </c>
      <c r="BO818" s="124">
        <f t="shared" si="2494"/>
        <v>7.4817606183559968E-2</v>
      </c>
      <c r="BP818" s="125">
        <f t="shared" si="2495"/>
        <v>0.14359021350682671</v>
      </c>
      <c r="BQ818" s="126">
        <f t="shared" si="2496"/>
        <v>0.12428801356990717</v>
      </c>
      <c r="BR818" s="123">
        <f t="shared" si="2497"/>
        <v>7.0558050032071837E-3</v>
      </c>
      <c r="BS818" s="124">
        <f t="shared" si="2498"/>
        <v>2.0248845883248677E-2</v>
      </c>
      <c r="BT818" s="125">
        <f t="shared" si="2499"/>
        <v>4.0135618070191517E-2</v>
      </c>
      <c r="BU818" s="123">
        <f t="shared" si="2500"/>
        <v>6.7290548289786908E-2</v>
      </c>
      <c r="BV818" s="127">
        <f t="shared" si="2501"/>
        <v>0.12315586914688903</v>
      </c>
      <c r="BW818" s="128">
        <f t="shared" si="2502"/>
        <v>0.12225445503522585</v>
      </c>
      <c r="BX818" s="123">
        <f t="shared" si="2503"/>
        <v>6.1211399248602583E-2</v>
      </c>
      <c r="BY818" s="124">
        <f t="shared" si="2504"/>
        <v>0.10748947079289506</v>
      </c>
      <c r="BZ818" s="125">
        <f t="shared" si="2505"/>
        <v>0.10519563822963438</v>
      </c>
      <c r="CA818" s="126">
        <f t="shared" si="2506"/>
        <v>8.1949517632205385E-2</v>
      </c>
      <c r="CB818" s="123">
        <f t="shared" si="2507"/>
        <v>2.080087968477962E-2</v>
      </c>
      <c r="CC818" s="124">
        <f t="shared" si="2508"/>
        <v>2.400755597104829E-2</v>
      </c>
      <c r="CD818" s="125">
        <f t="shared" si="2509"/>
        <v>4.7008155410977734E-2</v>
      </c>
      <c r="CE818" s="126">
        <f t="shared" si="2510"/>
        <v>8.676837671912796E-2</v>
      </c>
      <c r="CF818" s="123">
        <f t="shared" si="2511"/>
        <v>6.4968386328232389E-2</v>
      </c>
      <c r="CG818" s="124">
        <f t="shared" si="2512"/>
        <v>4.2810744128220196E-2</v>
      </c>
      <c r="CH818" s="125">
        <f t="shared" si="2513"/>
        <v>0.15147072299092826</v>
      </c>
      <c r="CI818" s="123">
        <f t="shared" si="2514"/>
        <v>0.14259004038203912</v>
      </c>
      <c r="CJ818" s="129">
        <f t="shared" ref="CJ818" si="2525">AB818/AB839</f>
        <v>4.6161134634175226E-2</v>
      </c>
      <c r="CK818" s="130">
        <f t="shared" ref="CK818" si="2526">AC818/AC839</f>
        <v>4.4030996830467579E-2</v>
      </c>
    </row>
    <row r="819" spans="1:89" ht="13.8" thickTop="1" x14ac:dyDescent="0.25">
      <c r="A819" s="139" t="s">
        <v>20</v>
      </c>
      <c r="B819" s="266">
        <v>1050</v>
      </c>
      <c r="C819" s="267">
        <v>937.3</v>
      </c>
      <c r="D819" s="268">
        <v>540</v>
      </c>
      <c r="E819" s="269">
        <v>484.2</v>
      </c>
      <c r="F819" s="266">
        <v>923</v>
      </c>
      <c r="G819" s="270">
        <v>896.3</v>
      </c>
      <c r="H819" s="268">
        <v>1558</v>
      </c>
      <c r="I819" s="269">
        <v>1354.5</v>
      </c>
      <c r="J819" s="266">
        <v>153</v>
      </c>
      <c r="K819" s="270">
        <v>177.1</v>
      </c>
      <c r="L819" s="268">
        <v>391</v>
      </c>
      <c r="M819" s="266">
        <v>808.3</v>
      </c>
      <c r="N819" s="271">
        <v>1442</v>
      </c>
      <c r="O819" s="272">
        <v>1419.5</v>
      </c>
      <c r="P819" s="266">
        <v>746</v>
      </c>
      <c r="Q819" s="270">
        <v>753.3</v>
      </c>
      <c r="R819" s="268">
        <v>1218</v>
      </c>
      <c r="S819" s="269">
        <v>836.3</v>
      </c>
      <c r="T819" s="266">
        <v>265</v>
      </c>
      <c r="U819" s="270">
        <v>233.1</v>
      </c>
      <c r="V819" s="268">
        <v>719</v>
      </c>
      <c r="W819" s="269">
        <v>1022.4</v>
      </c>
      <c r="X819" s="266">
        <v>713</v>
      </c>
      <c r="Y819" s="270">
        <v>382.1</v>
      </c>
      <c r="Z819" s="268">
        <v>1859</v>
      </c>
      <c r="AA819" s="266">
        <v>1997.7</v>
      </c>
      <c r="AB819" s="162">
        <f t="shared" si="2487"/>
        <v>11577</v>
      </c>
      <c r="AC819" s="165">
        <f t="shared" si="2517"/>
        <v>11302.100000000002</v>
      </c>
      <c r="BI819" s="139" t="s">
        <v>20</v>
      </c>
      <c r="BJ819" s="123">
        <f t="shared" si="2518"/>
        <v>9.0697071780253949E-2</v>
      </c>
      <c r="BK819" s="124">
        <f t="shared" si="2519"/>
        <v>8.2931490607940098E-2</v>
      </c>
      <c r="BL819" s="125">
        <f t="shared" si="2491"/>
        <v>4.6644208344130605E-2</v>
      </c>
      <c r="BM819" s="126">
        <f t="shared" si="2492"/>
        <v>4.2841595809628291E-2</v>
      </c>
      <c r="BN819" s="123">
        <f t="shared" si="2493"/>
        <v>7.9727045003023231E-2</v>
      </c>
      <c r="BO819" s="124">
        <f t="shared" si="2494"/>
        <v>7.9303846187876573E-2</v>
      </c>
      <c r="BP819" s="125">
        <f t="shared" si="2495"/>
        <v>0.13457717888917681</v>
      </c>
      <c r="BQ819" s="126">
        <f t="shared" si="2496"/>
        <v>0.11984498456039142</v>
      </c>
      <c r="BR819" s="123">
        <f t="shared" si="2497"/>
        <v>1.3215859030837005E-2</v>
      </c>
      <c r="BS819" s="124">
        <f t="shared" si="2498"/>
        <v>1.5669654312030504E-2</v>
      </c>
      <c r="BT819" s="125">
        <f t="shared" si="2499"/>
        <v>3.3773861967694566E-2</v>
      </c>
      <c r="BU819" s="123">
        <f t="shared" si="2500"/>
        <v>7.1517682554569487E-2</v>
      </c>
      <c r="BV819" s="127">
        <f t="shared" si="2501"/>
        <v>0.12455731191154876</v>
      </c>
      <c r="BW819" s="128">
        <f t="shared" si="2502"/>
        <v>0.12559612815317506</v>
      </c>
      <c r="BX819" s="123">
        <f t="shared" si="2503"/>
        <v>6.4438110045780428E-2</v>
      </c>
      <c r="BY819" s="124">
        <f t="shared" si="2504"/>
        <v>6.6651330283752558E-2</v>
      </c>
      <c r="BZ819" s="125">
        <f t="shared" si="2505"/>
        <v>0.10520860326509458</v>
      </c>
      <c r="CA819" s="126">
        <f t="shared" si="2506"/>
        <v>7.399509825607628E-2</v>
      </c>
      <c r="CB819" s="123">
        <f t="shared" si="2507"/>
        <v>2.2890213354064094E-2</v>
      </c>
      <c r="CC819" s="124">
        <f t="shared" si="2508"/>
        <v>2.0624485715044102E-2</v>
      </c>
      <c r="CD819" s="125">
        <f t="shared" si="2509"/>
        <v>6.2105899628573893E-2</v>
      </c>
      <c r="CE819" s="126">
        <f t="shared" si="2510"/>
        <v>9.0461064757876838E-2</v>
      </c>
      <c r="CF819" s="123">
        <f t="shared" si="2511"/>
        <v>6.1587630646972445E-2</v>
      </c>
      <c r="CG819" s="124">
        <f t="shared" si="2512"/>
        <v>3.3807876412348142E-2</v>
      </c>
      <c r="CH819" s="125">
        <f t="shared" si="2513"/>
        <v>0.16057700613284961</v>
      </c>
      <c r="CI819" s="123">
        <f t="shared" si="2514"/>
        <v>0.17675476238929044</v>
      </c>
      <c r="CJ819" s="129">
        <f t="shared" ref="CJ819" si="2527">AB819/AB839</f>
        <v>4.8969802589558013E-2</v>
      </c>
      <c r="CK819" s="130">
        <f t="shared" ref="CK819" si="2528">AC819/AC839</f>
        <v>4.7961403760408992E-2</v>
      </c>
    </row>
    <row r="820" spans="1:89" ht="13.8" thickBot="1" x14ac:dyDescent="0.3">
      <c r="A820" s="131" t="s">
        <v>21</v>
      </c>
      <c r="B820" s="273">
        <v>1420</v>
      </c>
      <c r="C820" s="274">
        <v>1071.8</v>
      </c>
      <c r="D820" s="275">
        <v>726</v>
      </c>
      <c r="E820" s="276">
        <v>422.4</v>
      </c>
      <c r="F820" s="273">
        <v>1241</v>
      </c>
      <c r="G820" s="277">
        <v>738.6</v>
      </c>
      <c r="H820" s="275">
        <v>1751</v>
      </c>
      <c r="I820" s="276">
        <v>1505.3</v>
      </c>
      <c r="J820" s="273">
        <v>138</v>
      </c>
      <c r="K820" s="277">
        <v>252.2</v>
      </c>
      <c r="L820" s="275">
        <v>390</v>
      </c>
      <c r="M820" s="273">
        <v>994.7</v>
      </c>
      <c r="N820" s="278">
        <v>1407</v>
      </c>
      <c r="O820" s="279">
        <v>1850.4</v>
      </c>
      <c r="P820" s="273">
        <v>846</v>
      </c>
      <c r="Q820" s="277">
        <v>626.5</v>
      </c>
      <c r="R820" s="275">
        <v>1476</v>
      </c>
      <c r="S820" s="276">
        <v>907.7</v>
      </c>
      <c r="T820" s="273">
        <v>143</v>
      </c>
      <c r="U820" s="277">
        <v>183.1</v>
      </c>
      <c r="V820" s="275">
        <v>545</v>
      </c>
      <c r="W820" s="276">
        <v>1271</v>
      </c>
      <c r="X820" s="273">
        <v>685</v>
      </c>
      <c r="Y820" s="277">
        <v>398.3</v>
      </c>
      <c r="Z820" s="275">
        <v>2142</v>
      </c>
      <c r="AA820" s="273">
        <v>2004.9</v>
      </c>
      <c r="AB820" s="162">
        <f t="shared" si="2487"/>
        <v>12910</v>
      </c>
      <c r="AC820" s="165">
        <f t="shared" si="2517"/>
        <v>12226.9</v>
      </c>
      <c r="AE820" t="s">
        <v>85</v>
      </c>
      <c r="BI820" s="131" t="s">
        <v>21</v>
      </c>
      <c r="BJ820" s="123">
        <f t="shared" si="2518"/>
        <v>0.10999225406661503</v>
      </c>
      <c r="BK820" s="124">
        <f t="shared" si="2519"/>
        <v>8.7659177714711004E-2</v>
      </c>
      <c r="BL820" s="125">
        <f t="shared" si="2491"/>
        <v>5.6235476374903177E-2</v>
      </c>
      <c r="BM820" s="126">
        <f t="shared" si="2492"/>
        <v>3.4546778005872296E-2</v>
      </c>
      <c r="BN820" s="123">
        <f t="shared" si="2493"/>
        <v>9.6127033307513557E-2</v>
      </c>
      <c r="BO820" s="124">
        <f t="shared" si="2494"/>
        <v>6.0407789382427274E-2</v>
      </c>
      <c r="BP820" s="125">
        <f t="shared" si="2495"/>
        <v>0.13563129357087528</v>
      </c>
      <c r="BQ820" s="126">
        <f t="shared" si="2496"/>
        <v>0.12311379008579444</v>
      </c>
      <c r="BR820" s="123">
        <f t="shared" si="2497"/>
        <v>1.0689388071262587E-2</v>
      </c>
      <c r="BS820" s="124">
        <f t="shared" si="2498"/>
        <v>2.0626651072634929E-2</v>
      </c>
      <c r="BT820" s="125">
        <f t="shared" si="2499"/>
        <v>3.0209140201394268E-2</v>
      </c>
      <c r="BU820" s="123">
        <f t="shared" si="2500"/>
        <v>8.1353409286082326E-2</v>
      </c>
      <c r="BV820" s="127">
        <f t="shared" si="2501"/>
        <v>0.10898528272656856</v>
      </c>
      <c r="BW820" s="128">
        <f t="shared" si="2502"/>
        <v>0.15133844228708832</v>
      </c>
      <c r="BX820" s="123">
        <f t="shared" si="2503"/>
        <v>6.5530596436870647E-2</v>
      </c>
      <c r="BY820" s="124">
        <f t="shared" si="2504"/>
        <v>5.1239480162592319E-2</v>
      </c>
      <c r="BZ820" s="125">
        <f t="shared" si="2505"/>
        <v>0.11432997676219984</v>
      </c>
      <c r="CA820" s="126">
        <f t="shared" si="2506"/>
        <v>7.4237950747941026E-2</v>
      </c>
      <c r="CB820" s="123">
        <f t="shared" si="2507"/>
        <v>1.1076684740511232E-2</v>
      </c>
      <c r="CC820" s="124">
        <f t="shared" si="2508"/>
        <v>1.4975177681996254E-2</v>
      </c>
      <c r="CD820" s="125">
        <f t="shared" si="2509"/>
        <v>4.2215336948102249E-2</v>
      </c>
      <c r="CE820" s="126">
        <f t="shared" si="2510"/>
        <v>0.10395112416066216</v>
      </c>
      <c r="CF820" s="123">
        <f t="shared" si="2511"/>
        <v>5.3059643687064291E-2</v>
      </c>
      <c r="CG820" s="124">
        <f t="shared" si="2512"/>
        <v>3.2575714203927408E-2</v>
      </c>
      <c r="CH820" s="125">
        <f t="shared" si="2513"/>
        <v>0.16591789310611929</v>
      </c>
      <c r="CI820" s="123">
        <f t="shared" si="2514"/>
        <v>0.16397451520827031</v>
      </c>
      <c r="CJ820" s="129">
        <f t="shared" ref="CJ820" si="2529">AB820/AB839</f>
        <v>5.4608288108421353E-2</v>
      </c>
      <c r="CK820" s="130">
        <f t="shared" ref="CK820" si="2530">AC820/AC839</f>
        <v>5.188586967361327E-2</v>
      </c>
    </row>
    <row r="821" spans="1:89" ht="14.4" thickTop="1" thickBot="1" x14ac:dyDescent="0.3">
      <c r="A821" s="139" t="s">
        <v>22</v>
      </c>
      <c r="B821" s="187">
        <v>1584</v>
      </c>
      <c r="C821" s="188">
        <v>1055.5999999999999</v>
      </c>
      <c r="D821" s="189">
        <v>852</v>
      </c>
      <c r="E821" s="190">
        <v>481.2</v>
      </c>
      <c r="F821" s="187">
        <v>1408</v>
      </c>
      <c r="G821" s="191">
        <v>707.3</v>
      </c>
      <c r="H821" s="189">
        <v>2236</v>
      </c>
      <c r="I821" s="190">
        <v>1642.7</v>
      </c>
      <c r="J821" s="187">
        <v>147</v>
      </c>
      <c r="K821" s="191">
        <v>443.2</v>
      </c>
      <c r="L821" s="189">
        <v>330</v>
      </c>
      <c r="M821" s="187">
        <v>1311.6</v>
      </c>
      <c r="N821" s="192">
        <v>1488</v>
      </c>
      <c r="O821" s="193">
        <v>2279.9</v>
      </c>
      <c r="P821" s="187">
        <v>993</v>
      </c>
      <c r="Q821" s="191">
        <v>676.3</v>
      </c>
      <c r="R821" s="189">
        <v>1703</v>
      </c>
      <c r="S821" s="190">
        <v>945.4</v>
      </c>
      <c r="T821" s="187">
        <v>119</v>
      </c>
      <c r="U821" s="191">
        <v>185.1</v>
      </c>
      <c r="V821" s="189">
        <v>535</v>
      </c>
      <c r="W821" s="190">
        <v>1936.7</v>
      </c>
      <c r="X821" s="187">
        <v>722</v>
      </c>
      <c r="Y821" s="191">
        <v>350.1</v>
      </c>
      <c r="Z821" s="189">
        <v>2445</v>
      </c>
      <c r="AA821" s="187">
        <v>2184</v>
      </c>
      <c r="AB821" s="162">
        <f t="shared" si="2487"/>
        <v>14562</v>
      </c>
      <c r="AC821" s="165">
        <f t="shared" si="2517"/>
        <v>14199.1</v>
      </c>
      <c r="AE821" s="296" t="s">
        <v>0</v>
      </c>
      <c r="AF821" s="298" t="s">
        <v>1</v>
      </c>
      <c r="AG821" s="299"/>
      <c r="AH821" s="298" t="s">
        <v>2</v>
      </c>
      <c r="AI821" s="299"/>
      <c r="AJ821" s="298" t="s">
        <v>3</v>
      </c>
      <c r="AK821" s="299"/>
      <c r="AL821" s="298" t="s">
        <v>4</v>
      </c>
      <c r="AM821" s="299"/>
      <c r="AN821" s="298" t="s">
        <v>5</v>
      </c>
      <c r="AO821" s="299"/>
      <c r="AP821" s="298" t="s">
        <v>6</v>
      </c>
      <c r="AQ821" s="299"/>
      <c r="AR821" s="298" t="s">
        <v>7</v>
      </c>
      <c r="AS821" s="299"/>
      <c r="AT821" s="298" t="s">
        <v>8</v>
      </c>
      <c r="AU821" s="299"/>
      <c r="AV821" s="298" t="s">
        <v>9</v>
      </c>
      <c r="AW821" s="299"/>
      <c r="AX821" s="298" t="s">
        <v>10</v>
      </c>
      <c r="AY821" s="299"/>
      <c r="AZ821" s="298" t="s">
        <v>11</v>
      </c>
      <c r="BA821" s="299"/>
      <c r="BB821" s="298" t="s">
        <v>12</v>
      </c>
      <c r="BC821" s="299"/>
      <c r="BD821" s="300" t="s">
        <v>40</v>
      </c>
      <c r="BE821" s="301"/>
      <c r="BF821" s="302" t="s">
        <v>41</v>
      </c>
      <c r="BG821" s="303"/>
      <c r="BI821" s="139" t="s">
        <v>22</v>
      </c>
      <c r="BJ821" s="123">
        <f t="shared" si="2518"/>
        <v>0.10877626699629171</v>
      </c>
      <c r="BK821" s="124">
        <f t="shared" si="2519"/>
        <v>7.4342740032818974E-2</v>
      </c>
      <c r="BL821" s="125">
        <f t="shared" si="2491"/>
        <v>5.8508446641944788E-2</v>
      </c>
      <c r="BM821" s="126">
        <f t="shared" si="2492"/>
        <v>3.388947186793529E-2</v>
      </c>
      <c r="BN821" s="123">
        <f t="shared" si="2493"/>
        <v>9.6690015107814858E-2</v>
      </c>
      <c r="BO821" s="124">
        <f t="shared" si="2494"/>
        <v>4.9813016317935638E-2</v>
      </c>
      <c r="BP821" s="125">
        <f t="shared" si="2495"/>
        <v>0.15355033649224006</v>
      </c>
      <c r="BQ821" s="126">
        <f t="shared" si="2496"/>
        <v>0.11569043108366023</v>
      </c>
      <c r="BR821" s="123">
        <f t="shared" si="2497"/>
        <v>1.0094767202307375E-2</v>
      </c>
      <c r="BS821" s="124">
        <f t="shared" si="2498"/>
        <v>3.1213245909952038E-2</v>
      </c>
      <c r="BT821" s="125">
        <f t="shared" si="2499"/>
        <v>2.266172229089411E-2</v>
      </c>
      <c r="BU821" s="123">
        <f t="shared" si="2500"/>
        <v>9.237205174975878E-2</v>
      </c>
      <c r="BV821" s="127">
        <f t="shared" si="2501"/>
        <v>0.10218376596621344</v>
      </c>
      <c r="BW821" s="128">
        <f t="shared" si="2502"/>
        <v>0.16056651477910572</v>
      </c>
      <c r="BX821" s="123">
        <f t="shared" si="2503"/>
        <v>6.8191182529872274E-2</v>
      </c>
      <c r="BY821" s="124">
        <f t="shared" si="2504"/>
        <v>4.7629779352212458E-2</v>
      </c>
      <c r="BZ821" s="125">
        <f t="shared" si="2505"/>
        <v>0.11694822139815959</v>
      </c>
      <c r="CA821" s="126">
        <f t="shared" si="2506"/>
        <v>6.6581684754667553E-2</v>
      </c>
      <c r="CB821" s="123">
        <f t="shared" si="2507"/>
        <v>8.1719544018678762E-3</v>
      </c>
      <c r="CC821" s="124">
        <f t="shared" si="2508"/>
        <v>1.303603749533421E-2</v>
      </c>
      <c r="CD821" s="125">
        <f t="shared" si="2509"/>
        <v>3.6739458865540447E-2</v>
      </c>
      <c r="CE821" s="126">
        <f t="shared" si="2510"/>
        <v>0.13639596875858329</v>
      </c>
      <c r="CF821" s="123">
        <f t="shared" si="2511"/>
        <v>4.9581101497047107E-2</v>
      </c>
      <c r="CG821" s="124">
        <f t="shared" si="2512"/>
        <v>2.4656492312893071E-2</v>
      </c>
      <c r="CH821" s="125">
        <f t="shared" si="2513"/>
        <v>0.16790276060980636</v>
      </c>
      <c r="CI821" s="123">
        <f t="shared" si="2514"/>
        <v>0.15381256558514272</v>
      </c>
      <c r="CJ821" s="129">
        <f t="shared" ref="CJ821" si="2531">AB821/AB839</f>
        <v>6.1596118623921899E-2</v>
      </c>
      <c r="CK821" s="130">
        <f t="shared" ref="CK821" si="2532">AC821/AC839</f>
        <v>6.025506482285798E-2</v>
      </c>
    </row>
    <row r="822" spans="1:89" ht="15" thickTop="1" thickBot="1" x14ac:dyDescent="0.35">
      <c r="A822" s="131" t="s">
        <v>23</v>
      </c>
      <c r="B822" s="180">
        <v>1474</v>
      </c>
      <c r="C822" s="181">
        <v>1240.9000000000001</v>
      </c>
      <c r="D822" s="182">
        <v>651</v>
      </c>
      <c r="E822" s="183">
        <v>427.3</v>
      </c>
      <c r="F822" s="180">
        <v>1221</v>
      </c>
      <c r="G822" s="184">
        <v>693.4</v>
      </c>
      <c r="H822" s="182">
        <v>2034</v>
      </c>
      <c r="I822" s="183">
        <v>1714.3</v>
      </c>
      <c r="J822" s="180">
        <v>156</v>
      </c>
      <c r="K822" s="184">
        <v>361.2</v>
      </c>
      <c r="L822" s="182">
        <v>329</v>
      </c>
      <c r="M822" s="180">
        <v>1113.8</v>
      </c>
      <c r="N822" s="185">
        <v>1386</v>
      </c>
      <c r="O822" s="186">
        <v>1788.2</v>
      </c>
      <c r="P822" s="180">
        <v>1291</v>
      </c>
      <c r="Q822" s="184">
        <v>617.4</v>
      </c>
      <c r="R822" s="182">
        <v>1521</v>
      </c>
      <c r="S822" s="183">
        <v>1032.5999999999999</v>
      </c>
      <c r="T822" s="180">
        <v>153</v>
      </c>
      <c r="U822" s="184">
        <v>160.1</v>
      </c>
      <c r="V822" s="182">
        <v>498</v>
      </c>
      <c r="W822" s="183">
        <v>1757.1</v>
      </c>
      <c r="X822" s="180">
        <v>609</v>
      </c>
      <c r="Y822" s="184">
        <v>247.2</v>
      </c>
      <c r="Z822" s="182">
        <v>2220</v>
      </c>
      <c r="AA822" s="180">
        <v>2290.6</v>
      </c>
      <c r="AB822" s="162">
        <f t="shared" si="2487"/>
        <v>13543</v>
      </c>
      <c r="AC822" s="165">
        <f t="shared" si="2517"/>
        <v>13444.1</v>
      </c>
      <c r="AE822" s="297"/>
      <c r="AF822" s="111" t="s">
        <v>14</v>
      </c>
      <c r="AG822" s="112" t="s">
        <v>15</v>
      </c>
      <c r="AH822" s="113" t="s">
        <v>14</v>
      </c>
      <c r="AI822" s="114" t="s">
        <v>15</v>
      </c>
      <c r="AJ822" s="111" t="s">
        <v>14</v>
      </c>
      <c r="AK822" s="112" t="s">
        <v>15</v>
      </c>
      <c r="AL822" s="113" t="s">
        <v>14</v>
      </c>
      <c r="AM822" s="114" t="s">
        <v>15</v>
      </c>
      <c r="AN822" s="111" t="s">
        <v>14</v>
      </c>
      <c r="AO822" s="112" t="s">
        <v>15</v>
      </c>
      <c r="AP822" s="113" t="s">
        <v>14</v>
      </c>
      <c r="AQ822" s="111" t="s">
        <v>15</v>
      </c>
      <c r="AR822" s="115" t="s">
        <v>14</v>
      </c>
      <c r="AS822" s="116" t="s">
        <v>15</v>
      </c>
      <c r="AT822" s="111" t="s">
        <v>14</v>
      </c>
      <c r="AU822" s="112" t="s">
        <v>15</v>
      </c>
      <c r="AV822" s="113" t="s">
        <v>14</v>
      </c>
      <c r="AW822" s="114" t="s">
        <v>15</v>
      </c>
      <c r="AX822" s="111" t="s">
        <v>14</v>
      </c>
      <c r="AY822" s="112" t="s">
        <v>15</v>
      </c>
      <c r="AZ822" s="113" t="s">
        <v>14</v>
      </c>
      <c r="BA822" s="114" t="s">
        <v>15</v>
      </c>
      <c r="BB822" s="111" t="s">
        <v>14</v>
      </c>
      <c r="BC822" s="112" t="s">
        <v>15</v>
      </c>
      <c r="BD822" s="26" t="s">
        <v>14</v>
      </c>
      <c r="BE822" s="117" t="s">
        <v>15</v>
      </c>
      <c r="BF822" s="168" t="s">
        <v>14</v>
      </c>
      <c r="BG822" s="169" t="s">
        <v>15</v>
      </c>
      <c r="BI822" s="131" t="s">
        <v>23</v>
      </c>
      <c r="BJ822" s="123">
        <f t="shared" si="2518"/>
        <v>0.10883851436166285</v>
      </c>
      <c r="BK822" s="124">
        <f t="shared" si="2519"/>
        <v>9.2300711836418955E-2</v>
      </c>
      <c r="BL822" s="125">
        <f t="shared" si="2491"/>
        <v>4.8069113195008492E-2</v>
      </c>
      <c r="BM822" s="126">
        <f t="shared" si="2492"/>
        <v>3.1783458915063116E-2</v>
      </c>
      <c r="BN822" s="123">
        <f t="shared" si="2493"/>
        <v>9.0157276821974455E-2</v>
      </c>
      <c r="BO822" s="124">
        <f t="shared" si="2494"/>
        <v>5.1576527993692396E-2</v>
      </c>
      <c r="BP822" s="125">
        <f t="shared" si="2495"/>
        <v>0.15018828915306801</v>
      </c>
      <c r="BQ822" s="126">
        <f t="shared" si="2496"/>
        <v>0.12751318422207511</v>
      </c>
      <c r="BR822" s="123">
        <f t="shared" si="2497"/>
        <v>1.1518865834748579E-2</v>
      </c>
      <c r="BS822" s="124">
        <f t="shared" si="2498"/>
        <v>2.6866804025557679E-2</v>
      </c>
      <c r="BT822" s="125">
        <f t="shared" si="2499"/>
        <v>2.4292992689950527E-2</v>
      </c>
      <c r="BU822" s="123">
        <f t="shared" si="2500"/>
        <v>8.2846750619230733E-2</v>
      </c>
      <c r="BV822" s="127">
        <f t="shared" si="2501"/>
        <v>0.10234069260872776</v>
      </c>
      <c r="BW822" s="128">
        <f t="shared" si="2502"/>
        <v>0.13301001926495637</v>
      </c>
      <c r="BX822" s="123">
        <f t="shared" si="2503"/>
        <v>9.5325998670900094E-2</v>
      </c>
      <c r="BY822" s="124">
        <f t="shared" si="2504"/>
        <v>4.592349060182533E-2</v>
      </c>
      <c r="BZ822" s="125">
        <f t="shared" si="2505"/>
        <v>0.11230894188879864</v>
      </c>
      <c r="CA822" s="126">
        <f t="shared" si="2506"/>
        <v>7.6806926458446445E-2</v>
      </c>
      <c r="CB822" s="123">
        <f t="shared" si="2507"/>
        <v>1.1297349184080336E-2</v>
      </c>
      <c r="CC822" s="124">
        <f t="shared" si="2508"/>
        <v>1.1908569558393645E-2</v>
      </c>
      <c r="CD822" s="125">
        <f t="shared" si="2509"/>
        <v>3.6771764010928153E-2</v>
      </c>
      <c r="CE822" s="126">
        <f t="shared" si="2510"/>
        <v>0.1306967368585476</v>
      </c>
      <c r="CF822" s="123">
        <f t="shared" si="2511"/>
        <v>4.4967880085653104E-2</v>
      </c>
      <c r="CG822" s="124">
        <f t="shared" si="2512"/>
        <v>1.8387247937757083E-2</v>
      </c>
      <c r="CH822" s="125">
        <f t="shared" si="2513"/>
        <v>0.16392232149449901</v>
      </c>
      <c r="CI822" s="123">
        <f t="shared" si="2514"/>
        <v>0.17037957170803547</v>
      </c>
      <c r="CJ822" s="129">
        <f t="shared" ref="CJ822" si="2533">AB822/AB839</f>
        <v>5.7285828493598014E-2</v>
      </c>
      <c r="CK822" s="130">
        <f t="shared" ref="CK822" si="2534">AC822/AC839</f>
        <v>5.7051159368198337E-2</v>
      </c>
    </row>
    <row r="823" spans="1:89" ht="13.8" thickTop="1" x14ac:dyDescent="0.25">
      <c r="A823" s="139" t="s">
        <v>24</v>
      </c>
      <c r="B823" s="194">
        <v>1619</v>
      </c>
      <c r="C823" s="188">
        <v>1735.7</v>
      </c>
      <c r="D823" s="189">
        <v>729</v>
      </c>
      <c r="E823" s="190">
        <v>415.2</v>
      </c>
      <c r="F823" s="187">
        <v>1241</v>
      </c>
      <c r="G823" s="191">
        <v>730.3</v>
      </c>
      <c r="H823" s="189">
        <v>2301</v>
      </c>
      <c r="I823" s="190">
        <v>1723.8</v>
      </c>
      <c r="J823" s="187">
        <v>168</v>
      </c>
      <c r="K823" s="191">
        <v>353.1</v>
      </c>
      <c r="L823" s="189">
        <v>370</v>
      </c>
      <c r="M823" s="187">
        <v>1205.5</v>
      </c>
      <c r="N823" s="192">
        <v>1764</v>
      </c>
      <c r="O823" s="195">
        <v>2170.8000000000002</v>
      </c>
      <c r="P823" s="187">
        <v>1357</v>
      </c>
      <c r="Q823" s="191">
        <v>531.20000000000005</v>
      </c>
      <c r="R823" s="189">
        <v>1554</v>
      </c>
      <c r="S823" s="190">
        <v>998.5</v>
      </c>
      <c r="T823" s="187">
        <v>109</v>
      </c>
      <c r="U823" s="191">
        <v>158.1</v>
      </c>
      <c r="V823" s="189">
        <v>561</v>
      </c>
      <c r="W823" s="196">
        <v>1868.7</v>
      </c>
      <c r="X823" s="187">
        <v>738</v>
      </c>
      <c r="Y823" s="191">
        <v>299.10000000000002</v>
      </c>
      <c r="Z823" s="189">
        <v>2503</v>
      </c>
      <c r="AA823" s="187">
        <v>2609</v>
      </c>
      <c r="AB823" s="162">
        <f t="shared" si="2487"/>
        <v>15014</v>
      </c>
      <c r="AC823" s="165">
        <f t="shared" si="2517"/>
        <v>14799.000000000004</v>
      </c>
      <c r="AE823" s="254" t="str">
        <f>$AE$17</f>
        <v>17:00 - 17:59</v>
      </c>
      <c r="AF823" s="120">
        <f t="shared" ref="AF823:AO825" si="2535">SUMIF($A$9:$A$32,$AE823,B$815:B$838)</f>
        <v>1840</v>
      </c>
      <c r="AG823" s="177">
        <f t="shared" si="2535"/>
        <v>1787.7</v>
      </c>
      <c r="AH823" s="121">
        <f t="shared" si="2535"/>
        <v>666</v>
      </c>
      <c r="AI823" s="172">
        <f t="shared" si="2535"/>
        <v>697.3</v>
      </c>
      <c r="AJ823" s="120">
        <f t="shared" si="2535"/>
        <v>959</v>
      </c>
      <c r="AK823" s="122">
        <f t="shared" si="2535"/>
        <v>1292.5</v>
      </c>
      <c r="AL823" s="121">
        <f t="shared" si="2535"/>
        <v>2249</v>
      </c>
      <c r="AM823" s="172">
        <f t="shared" si="2535"/>
        <v>2746.1</v>
      </c>
      <c r="AN823" s="120">
        <f t="shared" si="2535"/>
        <v>287</v>
      </c>
      <c r="AO823" s="122">
        <f t="shared" si="2535"/>
        <v>231.1</v>
      </c>
      <c r="AP823" s="121">
        <f t="shared" ref="AP823:AY825" si="2536">SUMIF($A$9:$A$32,$AE823,L$815:L$838)</f>
        <v>1067</v>
      </c>
      <c r="AQ823" s="120">
        <f t="shared" si="2536"/>
        <v>743.3</v>
      </c>
      <c r="AR823" s="171">
        <f t="shared" si="2536"/>
        <v>1939</v>
      </c>
      <c r="AS823" s="173">
        <f t="shared" si="2536"/>
        <v>1847.7</v>
      </c>
      <c r="AT823" s="120">
        <f t="shared" si="2536"/>
        <v>1070</v>
      </c>
      <c r="AU823" s="122">
        <f t="shared" si="2536"/>
        <v>923.4</v>
      </c>
      <c r="AV823" s="121">
        <f t="shared" si="2536"/>
        <v>1328</v>
      </c>
      <c r="AW823" s="172">
        <f t="shared" si="2536"/>
        <v>1787.8</v>
      </c>
      <c r="AX823" s="120">
        <f t="shared" si="2536"/>
        <v>213</v>
      </c>
      <c r="AY823" s="122">
        <f t="shared" si="2536"/>
        <v>212.1</v>
      </c>
      <c r="AZ823" s="121">
        <f t="shared" ref="AZ823:BE825" si="2537">SUMIF($A$9:$A$32,$AE823,V$815:V$838)</f>
        <v>1412</v>
      </c>
      <c r="BA823" s="172">
        <f t="shared" si="2537"/>
        <v>1424.6</v>
      </c>
      <c r="BB823" s="120">
        <f t="shared" si="2537"/>
        <v>771</v>
      </c>
      <c r="BC823" s="122">
        <f t="shared" si="2537"/>
        <v>439.2</v>
      </c>
      <c r="BD823" s="21">
        <f t="shared" si="2537"/>
        <v>2918</v>
      </c>
      <c r="BE823" s="176">
        <f t="shared" si="2537"/>
        <v>2796.2</v>
      </c>
      <c r="BF823" s="162">
        <f>AF823+AH823+AJ823+AL823+AN823+AP823+AR823+AT823+AV823+AX823+AZ823+BB823+BD823</f>
        <v>16719</v>
      </c>
      <c r="BG823" s="163">
        <f>AG823+AI823+AK823+AM823+AO823+AQ823+AS823+AU823+AW823+AY823+BA823+BC823+BE823</f>
        <v>16929</v>
      </c>
      <c r="BI823" s="139" t="s">
        <v>24</v>
      </c>
      <c r="BJ823" s="123">
        <f t="shared" si="2518"/>
        <v>0.10783268948980951</v>
      </c>
      <c r="BK823" s="124">
        <f t="shared" si="2519"/>
        <v>0.1172849516859247</v>
      </c>
      <c r="BL823" s="125">
        <f t="shared" si="2491"/>
        <v>4.8554682296523245E-2</v>
      </c>
      <c r="BM823" s="126">
        <f t="shared" si="2492"/>
        <v>2.8055949726332852E-2</v>
      </c>
      <c r="BN823" s="123">
        <f t="shared" si="2493"/>
        <v>8.2656187558278943E-2</v>
      </c>
      <c r="BO823" s="124">
        <f t="shared" si="2494"/>
        <v>4.9347928914115803E-2</v>
      </c>
      <c r="BP823" s="125">
        <f t="shared" si="2495"/>
        <v>0.15325696017050752</v>
      </c>
      <c r="BQ823" s="126">
        <f t="shared" si="2496"/>
        <v>0.11648084330022296</v>
      </c>
      <c r="BR823" s="123">
        <f t="shared" si="2497"/>
        <v>1.1189556414013587E-2</v>
      </c>
      <c r="BS823" s="124">
        <f t="shared" si="2498"/>
        <v>2.385972025136833E-2</v>
      </c>
      <c r="BT823" s="125">
        <f t="shared" si="2499"/>
        <v>2.4643665911815639E-2</v>
      </c>
      <c r="BU823" s="123">
        <f t="shared" si="2500"/>
        <v>8.1458206635583466E-2</v>
      </c>
      <c r="BV823" s="127">
        <f t="shared" si="2501"/>
        <v>0.11749034234714267</v>
      </c>
      <c r="BW823" s="128">
        <f t="shared" si="2502"/>
        <v>0.14668558686397729</v>
      </c>
      <c r="BX823" s="123">
        <f t="shared" si="2503"/>
        <v>9.038230984414547E-2</v>
      </c>
      <c r="BY823" s="124">
        <f t="shared" si="2504"/>
        <v>3.5894317183593483E-2</v>
      </c>
      <c r="BZ823" s="125">
        <f t="shared" si="2505"/>
        <v>0.10350339682962569</v>
      </c>
      <c r="CA823" s="126">
        <f t="shared" si="2506"/>
        <v>6.7470775052368384E-2</v>
      </c>
      <c r="CB823" s="123">
        <f t="shared" si="2507"/>
        <v>7.2598907686159588E-3</v>
      </c>
      <c r="CC823" s="124">
        <f t="shared" si="2508"/>
        <v>1.0683154267180212E-2</v>
      </c>
      <c r="CD823" s="125">
        <f t="shared" si="2509"/>
        <v>3.7365125882509655E-2</v>
      </c>
      <c r="CE823" s="126">
        <f t="shared" si="2510"/>
        <v>0.1262720454084735</v>
      </c>
      <c r="CF823" s="123">
        <f t="shared" si="2511"/>
        <v>4.9154122818702545E-2</v>
      </c>
      <c r="CG823" s="124">
        <f t="shared" si="2512"/>
        <v>2.0210825055747006E-2</v>
      </c>
      <c r="CH823" s="125">
        <f t="shared" si="2513"/>
        <v>0.16671106966830956</v>
      </c>
      <c r="CI823" s="123">
        <f t="shared" si="2514"/>
        <v>0.1762956956551118</v>
      </c>
      <c r="CJ823" s="129">
        <f t="shared" ref="CJ823" si="2538">AB823/AB839</f>
        <v>6.3508043195959582E-2</v>
      </c>
      <c r="CK823" s="130">
        <f t="shared" ref="CK823" si="2539">AC823/AC839</f>
        <v>6.2800790494712724E-2</v>
      </c>
    </row>
    <row r="824" spans="1:89" x14ac:dyDescent="0.25">
      <c r="A824" s="131" t="s">
        <v>25</v>
      </c>
      <c r="B824" s="197">
        <v>1745</v>
      </c>
      <c r="C824" s="181">
        <v>1591</v>
      </c>
      <c r="D824" s="182">
        <v>773</v>
      </c>
      <c r="E824" s="183">
        <v>499.3</v>
      </c>
      <c r="F824" s="180">
        <v>1131</v>
      </c>
      <c r="G824" s="184">
        <v>732.4</v>
      </c>
      <c r="H824" s="182">
        <v>2330</v>
      </c>
      <c r="I824" s="183">
        <v>1920.2</v>
      </c>
      <c r="J824" s="180">
        <v>203</v>
      </c>
      <c r="K824" s="181">
        <v>275.2</v>
      </c>
      <c r="L824" s="182">
        <v>435</v>
      </c>
      <c r="M824" s="180">
        <v>1275.9000000000001</v>
      </c>
      <c r="N824" s="185">
        <v>1559</v>
      </c>
      <c r="O824" s="198">
        <v>1989.3</v>
      </c>
      <c r="P824" s="180">
        <v>1092</v>
      </c>
      <c r="Q824" s="181">
        <v>677.4</v>
      </c>
      <c r="R824" s="182">
        <v>1527</v>
      </c>
      <c r="S824" s="183">
        <v>1158.7</v>
      </c>
      <c r="T824" s="189">
        <v>125</v>
      </c>
      <c r="U824" s="180">
        <v>194.1</v>
      </c>
      <c r="V824" s="182">
        <v>721</v>
      </c>
      <c r="W824" s="199">
        <v>1680.2</v>
      </c>
      <c r="X824" s="180">
        <v>742</v>
      </c>
      <c r="Y824" s="184">
        <v>244.2</v>
      </c>
      <c r="Z824" s="182">
        <v>2490</v>
      </c>
      <c r="AA824" s="180">
        <v>2504.9</v>
      </c>
      <c r="AB824" s="162">
        <f t="shared" si="2487"/>
        <v>14873</v>
      </c>
      <c r="AC824" s="165">
        <f t="shared" si="2517"/>
        <v>14742.800000000001</v>
      </c>
      <c r="AE824" s="256" t="str">
        <f>$AE$18</f>
        <v>18:00 - 18:59</v>
      </c>
      <c r="AF824" s="120">
        <f t="shared" si="2535"/>
        <v>1762</v>
      </c>
      <c r="AG824" s="181">
        <f t="shared" si="2535"/>
        <v>1797.4</v>
      </c>
      <c r="AH824" s="182">
        <f t="shared" si="2535"/>
        <v>549</v>
      </c>
      <c r="AI824" s="183">
        <f t="shared" si="2535"/>
        <v>672.1</v>
      </c>
      <c r="AJ824" s="180">
        <f t="shared" si="2535"/>
        <v>796</v>
      </c>
      <c r="AK824" s="184">
        <f t="shared" si="2535"/>
        <v>1243.2</v>
      </c>
      <c r="AL824" s="182">
        <f t="shared" si="2535"/>
        <v>2052</v>
      </c>
      <c r="AM824" s="183">
        <f t="shared" si="2535"/>
        <v>2685.4</v>
      </c>
      <c r="AN824" s="180">
        <f t="shared" si="2535"/>
        <v>337</v>
      </c>
      <c r="AO824" s="184">
        <f t="shared" si="2535"/>
        <v>167</v>
      </c>
      <c r="AP824" s="182">
        <f t="shared" si="2536"/>
        <v>1180</v>
      </c>
      <c r="AQ824" s="180">
        <f t="shared" si="2536"/>
        <v>603.1</v>
      </c>
      <c r="AR824" s="185">
        <f t="shared" si="2536"/>
        <v>2137</v>
      </c>
      <c r="AS824" s="186">
        <f t="shared" si="2536"/>
        <v>1677.3</v>
      </c>
      <c r="AT824" s="180">
        <f t="shared" si="2536"/>
        <v>802</v>
      </c>
      <c r="AU824" s="184">
        <f t="shared" si="2536"/>
        <v>1101.2</v>
      </c>
      <c r="AV824" s="182">
        <f t="shared" si="2536"/>
        <v>1148</v>
      </c>
      <c r="AW824" s="183">
        <f t="shared" si="2536"/>
        <v>1705.3</v>
      </c>
      <c r="AX824" s="180">
        <f t="shared" si="2536"/>
        <v>211</v>
      </c>
      <c r="AY824" s="184">
        <f t="shared" si="2536"/>
        <v>197</v>
      </c>
      <c r="AZ824" s="182">
        <f t="shared" si="2537"/>
        <v>1605</v>
      </c>
      <c r="BA824" s="183">
        <f t="shared" si="2537"/>
        <v>1183.2</v>
      </c>
      <c r="BB824" s="180">
        <f t="shared" si="2537"/>
        <v>666</v>
      </c>
      <c r="BC824" s="184">
        <f t="shared" si="2537"/>
        <v>410.1</v>
      </c>
      <c r="BD824" s="182">
        <f t="shared" si="2537"/>
        <v>2726</v>
      </c>
      <c r="BE824" s="180">
        <f t="shared" si="2537"/>
        <v>2610.5</v>
      </c>
      <c r="BF824" s="164">
        <f>SUM(AF824,AH824,AJ824,AL824,AN824,AP824,AR824,AT824,AV824,AX824,AZ824,BB824,BD824)</f>
        <v>15971</v>
      </c>
      <c r="BG824" s="165">
        <f>SUM(AG824,AI824,AK824,AM824,AO824,AQ824,AS824,AU824,AW824,AY824,BA824,BC824,BE824)</f>
        <v>16052.800000000001</v>
      </c>
      <c r="BI824" s="131" t="s">
        <v>25</v>
      </c>
      <c r="BJ824" s="123">
        <f t="shared" si="2518"/>
        <v>0.11732669938815303</v>
      </c>
      <c r="BK824" s="124">
        <f t="shared" si="2519"/>
        <v>0.10791708494994166</v>
      </c>
      <c r="BL824" s="125">
        <f t="shared" si="2491"/>
        <v>5.1973374571370939E-2</v>
      </c>
      <c r="BM824" s="126">
        <f t="shared" si="2492"/>
        <v>3.3867379330927636E-2</v>
      </c>
      <c r="BN824" s="123">
        <f t="shared" si="2493"/>
        <v>7.6043837826934718E-2</v>
      </c>
      <c r="BO824" s="124">
        <f t="shared" si="2494"/>
        <v>4.9678487125919088E-2</v>
      </c>
      <c r="BP824" s="125">
        <f t="shared" si="2495"/>
        <v>0.15665971895380892</v>
      </c>
      <c r="BQ824" s="126">
        <f t="shared" si="2496"/>
        <v>0.13024662886290256</v>
      </c>
      <c r="BR824" s="123">
        <f t="shared" si="2497"/>
        <v>1.3648893968937001E-2</v>
      </c>
      <c r="BS824" s="124">
        <f t="shared" si="2498"/>
        <v>1.8666739018368288E-2</v>
      </c>
      <c r="BT824" s="125">
        <f t="shared" si="2499"/>
        <v>2.924762993343643E-2</v>
      </c>
      <c r="BU824" s="123">
        <f t="shared" si="2500"/>
        <v>8.6543940092791052E-2</v>
      </c>
      <c r="BV824" s="127">
        <f t="shared" si="2501"/>
        <v>0.10482081624420091</v>
      </c>
      <c r="BW824" s="128">
        <f t="shared" si="2502"/>
        <v>0.13493366253357569</v>
      </c>
      <c r="BX824" s="123">
        <f t="shared" si="2503"/>
        <v>7.3421636522557648E-2</v>
      </c>
      <c r="BY824" s="124">
        <f t="shared" si="2504"/>
        <v>4.5947852511056236E-2</v>
      </c>
      <c r="BZ824" s="125">
        <f t="shared" si="2505"/>
        <v>0.10266926645599408</v>
      </c>
      <c r="CA824" s="126">
        <f t="shared" si="2506"/>
        <v>7.8594296877119676E-2</v>
      </c>
      <c r="CB824" s="123">
        <f t="shared" si="2507"/>
        <v>8.4044913601828818E-3</v>
      </c>
      <c r="CC824" s="124">
        <f t="shared" si="2508"/>
        <v>1.3165748704452342E-2</v>
      </c>
      <c r="CD824" s="125">
        <f t="shared" si="2509"/>
        <v>4.8477106165534863E-2</v>
      </c>
      <c r="CE824" s="126">
        <f t="shared" si="2510"/>
        <v>0.11396749599804649</v>
      </c>
      <c r="CF824" s="123">
        <f t="shared" si="2511"/>
        <v>4.9889060714045586E-2</v>
      </c>
      <c r="CG824" s="124">
        <f t="shared" si="2512"/>
        <v>1.6564017689991044E-2</v>
      </c>
      <c r="CH824" s="125">
        <f t="shared" si="2513"/>
        <v>0.16741746789484299</v>
      </c>
      <c r="CI824" s="123">
        <f t="shared" si="2514"/>
        <v>0.16990666630490814</v>
      </c>
      <c r="CJ824" s="129">
        <f t="shared" ref="CJ824" si="2540">AB824/AB839</f>
        <v>6.2911624247602688E-2</v>
      </c>
      <c r="CK824" s="130">
        <f t="shared" ref="CK824" si="2541">AC824/AC839</f>
        <v>6.2562301108551294E-2</v>
      </c>
    </row>
    <row r="825" spans="1:89" ht="13.8" thickBot="1" x14ac:dyDescent="0.3">
      <c r="A825" s="139" t="s">
        <v>26</v>
      </c>
      <c r="B825" s="194">
        <v>1565</v>
      </c>
      <c r="C825" s="188">
        <v>1729.7</v>
      </c>
      <c r="D825" s="189">
        <v>595</v>
      </c>
      <c r="E825" s="190">
        <v>523.6</v>
      </c>
      <c r="F825" s="187">
        <v>1012</v>
      </c>
      <c r="G825" s="191">
        <v>732.9</v>
      </c>
      <c r="H825" s="189">
        <v>2214</v>
      </c>
      <c r="I825" s="190">
        <v>2091.1</v>
      </c>
      <c r="J825" s="187">
        <v>194</v>
      </c>
      <c r="K825" s="188">
        <v>251.2</v>
      </c>
      <c r="L825" s="189">
        <v>469</v>
      </c>
      <c r="M825" s="187">
        <v>1016.2</v>
      </c>
      <c r="N825" s="192">
        <v>1801</v>
      </c>
      <c r="O825" s="195">
        <v>1844.8</v>
      </c>
      <c r="P825" s="187">
        <v>1257</v>
      </c>
      <c r="Q825" s="188">
        <v>890</v>
      </c>
      <c r="R825" s="189">
        <v>1620</v>
      </c>
      <c r="S825" s="190">
        <v>1154.2</v>
      </c>
      <c r="T825" s="187">
        <v>121</v>
      </c>
      <c r="U825" s="191">
        <v>164.2</v>
      </c>
      <c r="V825" s="189">
        <v>843</v>
      </c>
      <c r="W825" s="196">
        <v>1519.6</v>
      </c>
      <c r="X825" s="187">
        <v>657</v>
      </c>
      <c r="Y825" s="191">
        <v>290.39999999999998</v>
      </c>
      <c r="Z825" s="189">
        <v>2609</v>
      </c>
      <c r="AA825" s="187">
        <v>2743.1</v>
      </c>
      <c r="AB825" s="162">
        <f t="shared" si="2487"/>
        <v>14957</v>
      </c>
      <c r="AC825" s="165">
        <f t="shared" si="2517"/>
        <v>14951.000000000002</v>
      </c>
      <c r="AE825" s="254">
        <f>$AE$19</f>
        <v>0</v>
      </c>
      <c r="AF825" s="120">
        <f t="shared" si="2535"/>
        <v>0</v>
      </c>
      <c r="AG825" s="188">
        <f t="shared" si="2535"/>
        <v>0</v>
      </c>
      <c r="AH825" s="189">
        <f t="shared" si="2535"/>
        <v>0</v>
      </c>
      <c r="AI825" s="190">
        <f t="shared" si="2535"/>
        <v>0</v>
      </c>
      <c r="AJ825" s="187">
        <f t="shared" si="2535"/>
        <v>0</v>
      </c>
      <c r="AK825" s="191">
        <f t="shared" si="2535"/>
        <v>0</v>
      </c>
      <c r="AL825" s="189">
        <f t="shared" si="2535"/>
        <v>0</v>
      </c>
      <c r="AM825" s="190">
        <f t="shared" si="2535"/>
        <v>0</v>
      </c>
      <c r="AN825" s="187">
        <f t="shared" si="2535"/>
        <v>0</v>
      </c>
      <c r="AO825" s="191">
        <f t="shared" si="2535"/>
        <v>0</v>
      </c>
      <c r="AP825" s="189">
        <f t="shared" si="2536"/>
        <v>0</v>
      </c>
      <c r="AQ825" s="187">
        <f t="shared" si="2536"/>
        <v>0</v>
      </c>
      <c r="AR825" s="192">
        <f t="shared" si="2536"/>
        <v>0</v>
      </c>
      <c r="AS825" s="193">
        <f t="shared" si="2536"/>
        <v>0</v>
      </c>
      <c r="AT825" s="187">
        <f t="shared" si="2536"/>
        <v>0</v>
      </c>
      <c r="AU825" s="191">
        <f t="shared" si="2536"/>
        <v>0</v>
      </c>
      <c r="AV825" s="189">
        <f t="shared" si="2536"/>
        <v>0</v>
      </c>
      <c r="AW825" s="190">
        <f t="shared" si="2536"/>
        <v>0</v>
      </c>
      <c r="AX825" s="187">
        <f t="shared" si="2536"/>
        <v>0</v>
      </c>
      <c r="AY825" s="191">
        <f t="shared" si="2536"/>
        <v>0</v>
      </c>
      <c r="AZ825" s="189">
        <f t="shared" si="2537"/>
        <v>0</v>
      </c>
      <c r="BA825" s="190">
        <f t="shared" si="2537"/>
        <v>0</v>
      </c>
      <c r="BB825" s="187">
        <f t="shared" si="2537"/>
        <v>0</v>
      </c>
      <c r="BC825" s="191">
        <f t="shared" si="2537"/>
        <v>0</v>
      </c>
      <c r="BD825" s="189">
        <f t="shared" si="2537"/>
        <v>0</v>
      </c>
      <c r="BE825" s="187">
        <f t="shared" si="2537"/>
        <v>0</v>
      </c>
      <c r="BF825" s="164">
        <f>SUM(AF825,AH825,AJ825,AL825,AN825,AP825,AR825,AT825,AV825,AX825,AZ825,BB825,BD825)</f>
        <v>0</v>
      </c>
      <c r="BG825" s="165">
        <f>SUM(AG825,AI825,AK825,AM825,AO825,AQ825,AS825,AU825,AW825,AY825,BA825,BC825,BE825)</f>
        <v>0</v>
      </c>
      <c r="BI825" s="139" t="s">
        <v>26</v>
      </c>
      <c r="BJ825" s="123">
        <f t="shared" si="2518"/>
        <v>0.10463328207528248</v>
      </c>
      <c r="BK825" s="124">
        <f t="shared" si="2519"/>
        <v>0.11569125810982542</v>
      </c>
      <c r="BL825" s="125">
        <f t="shared" si="2491"/>
        <v>3.9780704686768739E-2</v>
      </c>
      <c r="BM825" s="126">
        <f t="shared" si="2492"/>
        <v>3.5021068824827771E-2</v>
      </c>
      <c r="BN825" s="123">
        <f t="shared" si="2493"/>
        <v>6.766062713110918E-2</v>
      </c>
      <c r="BO825" s="124">
        <f t="shared" si="2494"/>
        <v>4.9020132432613196E-2</v>
      </c>
      <c r="BP825" s="125">
        <f t="shared" si="2495"/>
        <v>0.14802433643110249</v>
      </c>
      <c r="BQ825" s="126">
        <f t="shared" si="2496"/>
        <v>0.13986355427730585</v>
      </c>
      <c r="BR825" s="123">
        <f t="shared" si="2497"/>
        <v>1.2970515477702747E-2</v>
      </c>
      <c r="BS825" s="124">
        <f t="shared" si="2498"/>
        <v>1.6801551735669853E-2</v>
      </c>
      <c r="BT825" s="125">
        <f t="shared" si="2499"/>
        <v>3.1356555458982416E-2</v>
      </c>
      <c r="BU825" s="123">
        <f t="shared" si="2500"/>
        <v>6.7968697745970169E-2</v>
      </c>
      <c r="BV825" s="127">
        <f t="shared" si="2501"/>
        <v>0.12041184729558066</v>
      </c>
      <c r="BW825" s="128">
        <f t="shared" si="2502"/>
        <v>0.12338973981673465</v>
      </c>
      <c r="BX825" s="123">
        <f t="shared" si="2503"/>
        <v>8.4040917296249254E-2</v>
      </c>
      <c r="BY825" s="124">
        <f t="shared" si="2504"/>
        <v>5.9527790783225197E-2</v>
      </c>
      <c r="BZ825" s="125">
        <f t="shared" si="2505"/>
        <v>0.10831049007153841</v>
      </c>
      <c r="CA825" s="126">
        <f t="shared" si="2506"/>
        <v>7.7198849575279241E-2</v>
      </c>
      <c r="CB825" s="123">
        <f t="shared" si="2507"/>
        <v>8.0898575917630541E-3</v>
      </c>
      <c r="CC825" s="124">
        <f t="shared" si="2508"/>
        <v>1.0982542973714132E-2</v>
      </c>
      <c r="CD825" s="125">
        <f t="shared" si="2509"/>
        <v>5.6361569833522765E-2</v>
      </c>
      <c r="CE825" s="126">
        <f t="shared" si="2510"/>
        <v>0.10163868637549325</v>
      </c>
      <c r="CF825" s="123">
        <f t="shared" si="2511"/>
        <v>4.3925920973457246E-2</v>
      </c>
      <c r="CG825" s="124">
        <f t="shared" si="2512"/>
        <v>1.9423449936459097E-2</v>
      </c>
      <c r="CH825" s="125">
        <f t="shared" si="2513"/>
        <v>0.17443337567694056</v>
      </c>
      <c r="CI825" s="123">
        <f t="shared" si="2514"/>
        <v>0.18347267741288206</v>
      </c>
      <c r="CJ825" s="129">
        <f t="shared" ref="CJ825" si="2542">AB825/AB839</f>
        <v>6.3266937663645093E-2</v>
      </c>
      <c r="CK825" s="130">
        <f t="shared" ref="CK825" si="2543">AC825/AC839</f>
        <v>6.3445815169028294E-2</v>
      </c>
    </row>
    <row r="826" spans="1:89" ht="14.4" thickTop="1" thickBot="1" x14ac:dyDescent="0.3">
      <c r="A826" s="131" t="s">
        <v>27</v>
      </c>
      <c r="B826" s="197">
        <v>1498</v>
      </c>
      <c r="C826" s="181">
        <v>1669</v>
      </c>
      <c r="D826" s="182">
        <v>628</v>
      </c>
      <c r="E826" s="183">
        <v>508.3</v>
      </c>
      <c r="F826" s="180">
        <v>938</v>
      </c>
      <c r="G826" s="184">
        <v>861.5</v>
      </c>
      <c r="H826" s="182">
        <v>2004</v>
      </c>
      <c r="I826" s="183">
        <v>2190.3000000000002</v>
      </c>
      <c r="J826" s="180">
        <v>260</v>
      </c>
      <c r="K826" s="181">
        <v>288.2</v>
      </c>
      <c r="L826" s="182">
        <v>627</v>
      </c>
      <c r="M826" s="180">
        <v>892.6</v>
      </c>
      <c r="N826" s="185">
        <v>1722</v>
      </c>
      <c r="O826" s="198">
        <v>1555</v>
      </c>
      <c r="P826" s="180">
        <v>1248</v>
      </c>
      <c r="Q826" s="181">
        <v>691.4</v>
      </c>
      <c r="R826" s="182">
        <v>1445</v>
      </c>
      <c r="S826" s="183">
        <v>1256.8</v>
      </c>
      <c r="T826" s="180">
        <v>146</v>
      </c>
      <c r="U826" s="184">
        <v>151.1</v>
      </c>
      <c r="V826" s="182">
        <v>979</v>
      </c>
      <c r="W826" s="199">
        <v>1371.9</v>
      </c>
      <c r="X826" s="180">
        <v>734</v>
      </c>
      <c r="Y826" s="184">
        <v>276.2</v>
      </c>
      <c r="Z826" s="182">
        <v>2716</v>
      </c>
      <c r="AA826" s="180">
        <v>2986.8</v>
      </c>
      <c r="AB826" s="162">
        <f t="shared" si="2487"/>
        <v>14945</v>
      </c>
      <c r="AC826" s="165">
        <f t="shared" si="2517"/>
        <v>14699.100000000002</v>
      </c>
      <c r="AE826" s="251" t="s">
        <v>13</v>
      </c>
      <c r="AF826" s="14">
        <f t="shared" ref="AF826:BG826" si="2544">SUM(AF823:AF825)</f>
        <v>3602</v>
      </c>
      <c r="AG826" s="1">
        <f t="shared" si="2544"/>
        <v>3585.1000000000004</v>
      </c>
      <c r="AH826" s="14">
        <f t="shared" si="2544"/>
        <v>1215</v>
      </c>
      <c r="AI826" s="1">
        <f t="shared" si="2544"/>
        <v>1369.4</v>
      </c>
      <c r="AJ826" s="14">
        <f t="shared" si="2544"/>
        <v>1755</v>
      </c>
      <c r="AK826" s="1">
        <f t="shared" si="2544"/>
        <v>2535.6999999999998</v>
      </c>
      <c r="AL826" s="14">
        <f t="shared" si="2544"/>
        <v>4301</v>
      </c>
      <c r="AM826" s="1">
        <f t="shared" si="2544"/>
        <v>5431.5</v>
      </c>
      <c r="AN826" s="14">
        <f t="shared" si="2544"/>
        <v>624</v>
      </c>
      <c r="AO826" s="1">
        <f t="shared" si="2544"/>
        <v>398.1</v>
      </c>
      <c r="AP826" s="14">
        <f t="shared" si="2544"/>
        <v>2247</v>
      </c>
      <c r="AQ826" s="1">
        <f t="shared" si="2544"/>
        <v>1346.4</v>
      </c>
      <c r="AR826" s="14">
        <f t="shared" si="2544"/>
        <v>4076</v>
      </c>
      <c r="AS826" s="1">
        <f t="shared" si="2544"/>
        <v>3525</v>
      </c>
      <c r="AT826" s="14">
        <f t="shared" si="2544"/>
        <v>1872</v>
      </c>
      <c r="AU826" s="1">
        <f t="shared" si="2544"/>
        <v>2024.6</v>
      </c>
      <c r="AV826" s="14">
        <f t="shared" si="2544"/>
        <v>2476</v>
      </c>
      <c r="AW826" s="1">
        <f t="shared" si="2544"/>
        <v>3493.1</v>
      </c>
      <c r="AX826" s="14">
        <f t="shared" si="2544"/>
        <v>424</v>
      </c>
      <c r="AY826" s="1">
        <f t="shared" si="2544"/>
        <v>409.1</v>
      </c>
      <c r="AZ826" s="14">
        <f t="shared" si="2544"/>
        <v>3017</v>
      </c>
      <c r="BA826" s="1">
        <f t="shared" si="2544"/>
        <v>2607.8000000000002</v>
      </c>
      <c r="BB826" s="14">
        <f t="shared" si="2544"/>
        <v>1437</v>
      </c>
      <c r="BC826" s="1">
        <f t="shared" si="2544"/>
        <v>849.3</v>
      </c>
      <c r="BD826" s="14">
        <f t="shared" si="2544"/>
        <v>5644</v>
      </c>
      <c r="BE826" s="1">
        <f t="shared" si="2544"/>
        <v>5406.7</v>
      </c>
      <c r="BF826" s="166">
        <f t="shared" si="2544"/>
        <v>32690</v>
      </c>
      <c r="BG826" s="167">
        <f t="shared" si="2544"/>
        <v>32981.800000000003</v>
      </c>
      <c r="BI826" s="131" t="s">
        <v>27</v>
      </c>
      <c r="BJ826" s="123">
        <f t="shared" si="2518"/>
        <v>0.10023419203747072</v>
      </c>
      <c r="BK826" s="124">
        <f t="shared" si="2519"/>
        <v>0.11354436666190446</v>
      </c>
      <c r="BL826" s="125">
        <f t="shared" si="2491"/>
        <v>4.2020742723318835E-2</v>
      </c>
      <c r="BM826" s="126">
        <f t="shared" si="2492"/>
        <v>3.4580348456708231E-2</v>
      </c>
      <c r="BN826" s="123">
        <f t="shared" si="2493"/>
        <v>6.2763466042154561E-2</v>
      </c>
      <c r="BO826" s="124">
        <f t="shared" si="2494"/>
        <v>5.860903048485961E-2</v>
      </c>
      <c r="BP826" s="125">
        <f t="shared" si="2495"/>
        <v>0.13409166945466711</v>
      </c>
      <c r="BQ826" s="126">
        <f t="shared" si="2496"/>
        <v>0.14900912300753105</v>
      </c>
      <c r="BR826" s="123">
        <f t="shared" si="2497"/>
        <v>1.7397122783539644E-2</v>
      </c>
      <c r="BS826" s="124">
        <f t="shared" si="2498"/>
        <v>1.9606642583559535E-2</v>
      </c>
      <c r="BT826" s="125">
        <f t="shared" si="2499"/>
        <v>4.1953830712612911E-2</v>
      </c>
      <c r="BU826" s="123">
        <f t="shared" si="2500"/>
        <v>6.0724806280656629E-2</v>
      </c>
      <c r="BV826" s="127">
        <f t="shared" si="2501"/>
        <v>0.11522248243559718</v>
      </c>
      <c r="BW826" s="128">
        <f t="shared" si="2502"/>
        <v>0.10578878978985107</v>
      </c>
      <c r="BX826" s="123">
        <f t="shared" si="2503"/>
        <v>8.3506189360990302E-2</v>
      </c>
      <c r="BY826" s="124">
        <f t="shared" si="2504"/>
        <v>4.70368934152431E-2</v>
      </c>
      <c r="BZ826" s="125">
        <f t="shared" si="2505"/>
        <v>9.6687855470056872E-2</v>
      </c>
      <c r="CA826" s="126">
        <f t="shared" si="2506"/>
        <v>8.5501833445585082E-2</v>
      </c>
      <c r="CB826" s="123">
        <f t="shared" si="2507"/>
        <v>9.7691535630645698E-3</v>
      </c>
      <c r="CC826" s="124">
        <f t="shared" si="2508"/>
        <v>1.0279540924274274E-2</v>
      </c>
      <c r="CD826" s="125">
        <f t="shared" si="2509"/>
        <v>6.5506858481097358E-2</v>
      </c>
      <c r="CE826" s="126">
        <f t="shared" si="2510"/>
        <v>9.3332244831316191E-2</v>
      </c>
      <c r="CF826" s="123">
        <f t="shared" si="2511"/>
        <v>4.911341585814654E-2</v>
      </c>
      <c r="CG826" s="124">
        <f t="shared" si="2512"/>
        <v>1.8790266070711808E-2</v>
      </c>
      <c r="CH826" s="125">
        <f t="shared" si="2513"/>
        <v>0.18173302107728337</v>
      </c>
      <c r="CI826" s="123">
        <f t="shared" si="2514"/>
        <v>0.20319611404779883</v>
      </c>
      <c r="CJ826" s="129">
        <f t="shared" ref="CJ826" si="2545">AB826/AB839</f>
        <v>6.3216178604210457E-2</v>
      </c>
      <c r="CK826" s="130">
        <f t="shared" ref="CK826" si="2546">AC826/AC839</f>
        <v>6.2376856514685566E-2</v>
      </c>
    </row>
    <row r="827" spans="1:89" ht="13.8" thickTop="1" x14ac:dyDescent="0.25">
      <c r="A827" s="139" t="s">
        <v>28</v>
      </c>
      <c r="B827" s="194">
        <v>1472</v>
      </c>
      <c r="C827" s="188">
        <v>1860.3</v>
      </c>
      <c r="D827" s="189">
        <v>586</v>
      </c>
      <c r="E827" s="190">
        <v>635.4</v>
      </c>
      <c r="F827" s="187">
        <v>700</v>
      </c>
      <c r="G827" s="191">
        <v>1249.7</v>
      </c>
      <c r="H827" s="189">
        <v>2125</v>
      </c>
      <c r="I827" s="190">
        <v>2759.4</v>
      </c>
      <c r="J827" s="187">
        <v>296</v>
      </c>
      <c r="K827" s="188">
        <v>164.2</v>
      </c>
      <c r="L827" s="189">
        <v>910</v>
      </c>
      <c r="M827" s="187">
        <v>780.5</v>
      </c>
      <c r="N827" s="192">
        <v>2225</v>
      </c>
      <c r="O827" s="195">
        <v>1621.1</v>
      </c>
      <c r="P827" s="187">
        <v>1130</v>
      </c>
      <c r="Q827" s="188">
        <v>820.6</v>
      </c>
      <c r="R827" s="189">
        <v>1419</v>
      </c>
      <c r="S827" s="190">
        <v>1440.9</v>
      </c>
      <c r="T827" s="187">
        <v>183</v>
      </c>
      <c r="U827" s="191">
        <v>122.1</v>
      </c>
      <c r="V827" s="189">
        <v>1360</v>
      </c>
      <c r="W827" s="196">
        <v>1258.8</v>
      </c>
      <c r="X827" s="187">
        <v>769</v>
      </c>
      <c r="Y827" s="191">
        <v>300.2</v>
      </c>
      <c r="Z827" s="189">
        <v>2923</v>
      </c>
      <c r="AA827" s="187">
        <v>2944.8</v>
      </c>
      <c r="AB827" s="162">
        <f t="shared" si="2487"/>
        <v>16098</v>
      </c>
      <c r="AC827" s="165">
        <f t="shared" si="2517"/>
        <v>15958</v>
      </c>
      <c r="BI827" s="139" t="s">
        <v>28</v>
      </c>
      <c r="BJ827" s="123">
        <f t="shared" si="2518"/>
        <v>9.143993042613989E-2</v>
      </c>
      <c r="BK827" s="124">
        <f t="shared" si="2519"/>
        <v>0.11657475874169695</v>
      </c>
      <c r="BL827" s="125">
        <f t="shared" si="2491"/>
        <v>3.6402037520188842E-2</v>
      </c>
      <c r="BM827" s="126">
        <f t="shared" si="2492"/>
        <v>3.9817019676651209E-2</v>
      </c>
      <c r="BN827" s="123">
        <f t="shared" si="2493"/>
        <v>4.3483662566778485E-2</v>
      </c>
      <c r="BO827" s="124">
        <f t="shared" si="2494"/>
        <v>7.8311818523624524E-2</v>
      </c>
      <c r="BP827" s="125">
        <f t="shared" si="2495"/>
        <v>0.13200397564914895</v>
      </c>
      <c r="BQ827" s="126">
        <f t="shared" si="2496"/>
        <v>0.17291640556460711</v>
      </c>
      <c r="BR827" s="123">
        <f t="shared" si="2497"/>
        <v>1.8387377313952045E-2</v>
      </c>
      <c r="BS827" s="124">
        <f t="shared" si="2498"/>
        <v>1.0289509963654592E-2</v>
      </c>
      <c r="BT827" s="125">
        <f t="shared" si="2499"/>
        <v>5.6528761336812026E-2</v>
      </c>
      <c r="BU827" s="123">
        <f t="shared" si="2500"/>
        <v>4.8909637799222958E-2</v>
      </c>
      <c r="BV827" s="127">
        <f t="shared" si="2501"/>
        <v>0.13821592744440303</v>
      </c>
      <c r="BW827" s="128">
        <f t="shared" si="2502"/>
        <v>0.10158541170572753</v>
      </c>
      <c r="BX827" s="123">
        <f t="shared" si="2503"/>
        <v>7.0195055286370975E-2</v>
      </c>
      <c r="BY827" s="124">
        <f t="shared" si="2504"/>
        <v>5.1422484020553959E-2</v>
      </c>
      <c r="BZ827" s="125">
        <f t="shared" si="2505"/>
        <v>8.8147595974655241E-2</v>
      </c>
      <c r="CA827" s="126">
        <f t="shared" si="2506"/>
        <v>9.0293269833312456E-2</v>
      </c>
      <c r="CB827" s="123">
        <f t="shared" si="2507"/>
        <v>1.1367871785314947E-2</v>
      </c>
      <c r="CC827" s="124">
        <f t="shared" si="2508"/>
        <v>7.6513347537285371E-3</v>
      </c>
      <c r="CD827" s="125">
        <f t="shared" si="2509"/>
        <v>8.448254441545533E-2</v>
      </c>
      <c r="CE827" s="126">
        <f t="shared" si="2510"/>
        <v>7.8882065421732039E-2</v>
      </c>
      <c r="CF827" s="123">
        <f t="shared" si="2511"/>
        <v>4.7769909305503788E-2</v>
      </c>
      <c r="CG827" s="124">
        <f t="shared" si="2512"/>
        <v>1.8811881188118811E-2</v>
      </c>
      <c r="CH827" s="125">
        <f t="shared" si="2513"/>
        <v>0.18157535097527644</v>
      </c>
      <c r="CI827" s="123">
        <f t="shared" si="2514"/>
        <v>0.18453440280736935</v>
      </c>
      <c r="CJ827" s="129">
        <f t="shared" ref="CJ827" si="2547">AB827/AB839</f>
        <v>6.8093278231554366E-2</v>
      </c>
      <c r="CK827" s="130">
        <f t="shared" ref="CK827" si="2548">AC827/AC839</f>
        <v>6.7719103636369044E-2</v>
      </c>
    </row>
    <row r="828" spans="1:89" x14ac:dyDescent="0.25">
      <c r="A828" s="131" t="s">
        <v>29</v>
      </c>
      <c r="B828" s="197">
        <v>1799</v>
      </c>
      <c r="C828" s="181">
        <v>1980.7</v>
      </c>
      <c r="D828" s="182">
        <v>556</v>
      </c>
      <c r="E828" s="183">
        <v>782.6</v>
      </c>
      <c r="F828" s="180">
        <v>889</v>
      </c>
      <c r="G828" s="184">
        <v>1474.1</v>
      </c>
      <c r="H828" s="182">
        <v>2096</v>
      </c>
      <c r="I828" s="183">
        <v>2725.1</v>
      </c>
      <c r="J828" s="180">
        <v>377</v>
      </c>
      <c r="K828" s="181">
        <v>220.2</v>
      </c>
      <c r="L828" s="182">
        <v>1122</v>
      </c>
      <c r="M828" s="180">
        <v>738.7</v>
      </c>
      <c r="N828" s="185">
        <v>2287</v>
      </c>
      <c r="O828" s="198">
        <v>1768.5</v>
      </c>
      <c r="P828" s="180">
        <v>1339</v>
      </c>
      <c r="Q828" s="181">
        <v>877.7</v>
      </c>
      <c r="R828" s="182">
        <v>1434</v>
      </c>
      <c r="S828" s="183">
        <v>1678.3</v>
      </c>
      <c r="T828" s="180">
        <v>299</v>
      </c>
      <c r="U828" s="184">
        <v>173.1</v>
      </c>
      <c r="V828" s="182">
        <v>1289</v>
      </c>
      <c r="W828" s="199">
        <v>1376.1</v>
      </c>
      <c r="X828" s="180">
        <v>940</v>
      </c>
      <c r="Y828" s="184">
        <v>342.4</v>
      </c>
      <c r="Z828" s="182">
        <v>2899</v>
      </c>
      <c r="AA828" s="180">
        <v>2779.7</v>
      </c>
      <c r="AB828" s="162">
        <f t="shared" si="2487"/>
        <v>17326</v>
      </c>
      <c r="AC828" s="165">
        <f t="shared" si="2517"/>
        <v>16917.2</v>
      </c>
      <c r="BI828" s="131" t="s">
        <v>29</v>
      </c>
      <c r="BJ828" s="123">
        <f t="shared" si="2518"/>
        <v>0.10383239062680365</v>
      </c>
      <c r="BK828" s="124">
        <f t="shared" si="2519"/>
        <v>0.11708202302981581</v>
      </c>
      <c r="BL828" s="125">
        <f t="shared" si="2491"/>
        <v>3.2090499826849819E-2</v>
      </c>
      <c r="BM828" s="126">
        <f t="shared" si="2492"/>
        <v>4.6260610502920102E-2</v>
      </c>
      <c r="BN828" s="123">
        <f t="shared" si="2493"/>
        <v>5.131016968717534E-2</v>
      </c>
      <c r="BO828" s="124">
        <f t="shared" si="2494"/>
        <v>8.7136169105998626E-2</v>
      </c>
      <c r="BP828" s="125">
        <f t="shared" si="2495"/>
        <v>0.12097425834006695</v>
      </c>
      <c r="BQ828" s="126">
        <f t="shared" si="2496"/>
        <v>0.16108457664388906</v>
      </c>
      <c r="BR828" s="123">
        <f t="shared" si="2497"/>
        <v>2.1759205817846013E-2</v>
      </c>
      <c r="BS828" s="124">
        <f t="shared" si="2498"/>
        <v>1.3016338401153854E-2</v>
      </c>
      <c r="BT828" s="125">
        <f t="shared" si="2499"/>
        <v>6.4758166916772483E-2</v>
      </c>
      <c r="BU828" s="123">
        <f t="shared" si="2500"/>
        <v>4.3665618423852651E-2</v>
      </c>
      <c r="BV828" s="127">
        <f t="shared" si="2501"/>
        <v>0.13199815306475818</v>
      </c>
      <c r="BW828" s="128">
        <f t="shared" si="2502"/>
        <v>0.10453857612370841</v>
      </c>
      <c r="BX828" s="123">
        <f t="shared" si="2503"/>
        <v>7.7282696525453082E-2</v>
      </c>
      <c r="BY828" s="124">
        <f t="shared" si="2504"/>
        <v>5.188210815028492E-2</v>
      </c>
      <c r="BZ828" s="125">
        <f t="shared" si="2505"/>
        <v>8.2765785524645044E-2</v>
      </c>
      <c r="CA828" s="126">
        <f t="shared" si="2506"/>
        <v>9.9206724517059558E-2</v>
      </c>
      <c r="CB828" s="123">
        <f t="shared" si="2507"/>
        <v>1.7257301165877873E-2</v>
      </c>
      <c r="CC828" s="124">
        <f t="shared" si="2508"/>
        <v>1.0232189724067812E-2</v>
      </c>
      <c r="CD828" s="125">
        <f t="shared" si="2509"/>
        <v>7.4396860210088886E-2</v>
      </c>
      <c r="CE828" s="126">
        <f t="shared" si="2510"/>
        <v>8.1343248291679465E-2</v>
      </c>
      <c r="CF828" s="123">
        <f t="shared" si="2511"/>
        <v>5.425372272884682E-2</v>
      </c>
      <c r="CG828" s="124">
        <f t="shared" si="2512"/>
        <v>2.0239755987988554E-2</v>
      </c>
      <c r="CH828" s="125">
        <f t="shared" si="2513"/>
        <v>0.16732078956481589</v>
      </c>
      <c r="CI828" s="123">
        <f t="shared" si="2514"/>
        <v>0.16431206109758115</v>
      </c>
      <c r="CJ828" s="129">
        <f t="shared" ref="CJ828" si="2549">AB828/AB839</f>
        <v>7.3287621980364703E-2</v>
      </c>
      <c r="CK828" s="130">
        <f t="shared" ref="CK828" si="2550">AC828/AC839</f>
        <v>7.1789548817971074E-2</v>
      </c>
    </row>
    <row r="829" spans="1:89" x14ac:dyDescent="0.25">
      <c r="A829" s="139" t="s">
        <v>30</v>
      </c>
      <c r="B829" s="280">
        <v>1840</v>
      </c>
      <c r="C829" s="267">
        <v>1787.7</v>
      </c>
      <c r="D829" s="268">
        <v>666</v>
      </c>
      <c r="E829" s="269">
        <v>697.3</v>
      </c>
      <c r="F829" s="266">
        <v>959</v>
      </c>
      <c r="G829" s="270">
        <v>1292.5</v>
      </c>
      <c r="H829" s="268">
        <v>2249</v>
      </c>
      <c r="I829" s="269">
        <v>2746.1</v>
      </c>
      <c r="J829" s="266">
        <v>287</v>
      </c>
      <c r="K829" s="267">
        <v>231.1</v>
      </c>
      <c r="L829" s="268">
        <v>1067</v>
      </c>
      <c r="M829" s="266">
        <v>743.3</v>
      </c>
      <c r="N829" s="271">
        <v>1939</v>
      </c>
      <c r="O829" s="281">
        <v>1847.7</v>
      </c>
      <c r="P829" s="266">
        <v>1070</v>
      </c>
      <c r="Q829" s="267">
        <v>923.4</v>
      </c>
      <c r="R829" s="268">
        <v>1328</v>
      </c>
      <c r="S829" s="269">
        <v>1787.8</v>
      </c>
      <c r="T829" s="266">
        <v>213</v>
      </c>
      <c r="U829" s="270">
        <v>212.1</v>
      </c>
      <c r="V829" s="268">
        <v>1412</v>
      </c>
      <c r="W829" s="282">
        <v>1424.6</v>
      </c>
      <c r="X829" s="266">
        <v>771</v>
      </c>
      <c r="Y829" s="270">
        <v>439.2</v>
      </c>
      <c r="Z829" s="268">
        <v>2918</v>
      </c>
      <c r="AA829" s="266">
        <v>2796.2</v>
      </c>
      <c r="AB829" s="162">
        <f t="shared" si="2487"/>
        <v>16719</v>
      </c>
      <c r="AC829" s="165">
        <f t="shared" si="2517"/>
        <v>16929</v>
      </c>
      <c r="BI829" s="139" t="s">
        <v>30</v>
      </c>
      <c r="BJ829" s="123">
        <f t="shared" si="2518"/>
        <v>0.11005442909264908</v>
      </c>
      <c r="BK829" s="124">
        <f t="shared" si="2519"/>
        <v>0.10559985823143718</v>
      </c>
      <c r="BL829" s="125">
        <f t="shared" si="2491"/>
        <v>3.9834918356361028E-2</v>
      </c>
      <c r="BM829" s="126">
        <f t="shared" si="2492"/>
        <v>4.1189674523007855E-2</v>
      </c>
      <c r="BN829" s="123">
        <f t="shared" si="2493"/>
        <v>5.735988994557091E-2</v>
      </c>
      <c r="BO829" s="124">
        <f t="shared" si="2494"/>
        <v>7.6348278102664063E-2</v>
      </c>
      <c r="BP829" s="125">
        <f t="shared" si="2495"/>
        <v>0.1345176146898738</v>
      </c>
      <c r="BQ829" s="126">
        <f t="shared" si="2496"/>
        <v>0.1622127709847008</v>
      </c>
      <c r="BR829" s="123">
        <f t="shared" si="2497"/>
        <v>1.7166098450864285E-2</v>
      </c>
      <c r="BS829" s="124">
        <f t="shared" si="2498"/>
        <v>1.3651131194990843E-2</v>
      </c>
      <c r="BT829" s="125">
        <f t="shared" si="2499"/>
        <v>6.3819606435791612E-2</v>
      </c>
      <c r="BU829" s="123">
        <f t="shared" si="2500"/>
        <v>4.3906905310414079E-2</v>
      </c>
      <c r="BV829" s="127">
        <f t="shared" si="2501"/>
        <v>0.1159758358753514</v>
      </c>
      <c r="BW829" s="128">
        <f t="shared" si="2502"/>
        <v>0.10914407230196704</v>
      </c>
      <c r="BX829" s="123">
        <f t="shared" si="2503"/>
        <v>6.3999043004964409E-2</v>
      </c>
      <c r="BY829" s="124">
        <f t="shared" si="2504"/>
        <v>5.4545454545454543E-2</v>
      </c>
      <c r="BZ829" s="125">
        <f t="shared" si="2505"/>
        <v>7.9430587953824988E-2</v>
      </c>
      <c r="CA829" s="126">
        <f t="shared" si="2506"/>
        <v>0.10560576525488806</v>
      </c>
      <c r="CB829" s="123">
        <f t="shared" si="2507"/>
        <v>1.2739996411268616E-2</v>
      </c>
      <c r="CC829" s="124">
        <f t="shared" si="2508"/>
        <v>1.2528796739323054E-2</v>
      </c>
      <c r="CD829" s="125">
        <f t="shared" si="2509"/>
        <v>8.4454811890663312E-2</v>
      </c>
      <c r="CE829" s="126">
        <f t="shared" si="2510"/>
        <v>8.4151456081280634E-2</v>
      </c>
      <c r="CF829" s="123">
        <f t="shared" si="2511"/>
        <v>4.6115198277408939E-2</v>
      </c>
      <c r="CG829" s="124">
        <f t="shared" si="2512"/>
        <v>2.5943646996278574E-2</v>
      </c>
      <c r="CH829" s="125">
        <f t="shared" si="2513"/>
        <v>0.17453196961540762</v>
      </c>
      <c r="CI829" s="123">
        <f t="shared" si="2514"/>
        <v>0.16517218973359324</v>
      </c>
      <c r="CJ829" s="129">
        <f t="shared" ref="CJ829" si="2551">AB829/AB839</f>
        <v>7.0720059557296405E-2</v>
      </c>
      <c r="CK829" s="130">
        <f t="shared" ref="CK829" si="2552">AC829/AC839</f>
        <v>7.1839623101898203E-2</v>
      </c>
    </row>
    <row r="830" spans="1:89" x14ac:dyDescent="0.25">
      <c r="A830" s="131" t="s">
        <v>31</v>
      </c>
      <c r="B830" s="283">
        <v>1762</v>
      </c>
      <c r="C830" s="274">
        <v>1797.4</v>
      </c>
      <c r="D830" s="275">
        <v>549</v>
      </c>
      <c r="E830" s="276">
        <v>672.1</v>
      </c>
      <c r="F830" s="273">
        <v>796</v>
      </c>
      <c r="G830" s="277">
        <v>1243.2</v>
      </c>
      <c r="H830" s="275">
        <v>2052</v>
      </c>
      <c r="I830" s="276">
        <v>2685.4</v>
      </c>
      <c r="J830" s="273">
        <v>337</v>
      </c>
      <c r="K830" s="274">
        <v>167</v>
      </c>
      <c r="L830" s="275">
        <v>1180</v>
      </c>
      <c r="M830" s="273">
        <v>603.1</v>
      </c>
      <c r="N830" s="278">
        <v>2137</v>
      </c>
      <c r="O830" s="284">
        <v>1677.3</v>
      </c>
      <c r="P830" s="273">
        <v>802</v>
      </c>
      <c r="Q830" s="274">
        <v>1101.2</v>
      </c>
      <c r="R830" s="275">
        <v>1148</v>
      </c>
      <c r="S830" s="276">
        <v>1705.3</v>
      </c>
      <c r="T830" s="273">
        <v>211</v>
      </c>
      <c r="U830" s="277">
        <v>197</v>
      </c>
      <c r="V830" s="275">
        <v>1605</v>
      </c>
      <c r="W830" s="285">
        <v>1183.2</v>
      </c>
      <c r="X830" s="273">
        <v>666</v>
      </c>
      <c r="Y830" s="277">
        <v>410.1</v>
      </c>
      <c r="Z830" s="275">
        <v>2726</v>
      </c>
      <c r="AA830" s="273">
        <v>2610.5</v>
      </c>
      <c r="AB830" s="162">
        <f t="shared" si="2487"/>
        <v>15971</v>
      </c>
      <c r="AC830" s="165">
        <f t="shared" si="2517"/>
        <v>16052.800000000001</v>
      </c>
      <c r="BI830" s="131" t="s">
        <v>31</v>
      </c>
      <c r="BJ830" s="123">
        <f t="shared" si="2518"/>
        <v>0.11032496399724501</v>
      </c>
      <c r="BK830" s="124">
        <f t="shared" si="2519"/>
        <v>0.11196800558158078</v>
      </c>
      <c r="BL830" s="125">
        <f t="shared" si="2491"/>
        <v>3.4374804332853295E-2</v>
      </c>
      <c r="BM830" s="126">
        <f t="shared" si="2492"/>
        <v>4.1868085318449114E-2</v>
      </c>
      <c r="BN830" s="123">
        <f t="shared" si="2493"/>
        <v>4.9840335608290029E-2</v>
      </c>
      <c r="BO830" s="124">
        <f t="shared" si="2494"/>
        <v>7.7444433369879398E-2</v>
      </c>
      <c r="BP830" s="125">
        <f t="shared" si="2495"/>
        <v>0.12848287521132051</v>
      </c>
      <c r="BQ830" s="126">
        <f t="shared" si="2496"/>
        <v>0.1672854579886375</v>
      </c>
      <c r="BR830" s="123">
        <f t="shared" si="2497"/>
        <v>2.1100745100494648E-2</v>
      </c>
      <c r="BS830" s="124">
        <f t="shared" si="2498"/>
        <v>1.0403169540516295E-2</v>
      </c>
      <c r="BT830" s="125">
        <f t="shared" si="2499"/>
        <v>7.3883914595203812E-2</v>
      </c>
      <c r="BU830" s="123">
        <f t="shared" si="2500"/>
        <v>3.7569769759792683E-2</v>
      </c>
      <c r="BV830" s="127">
        <f t="shared" si="2501"/>
        <v>0.133805021601653</v>
      </c>
      <c r="BW830" s="128">
        <f t="shared" si="2502"/>
        <v>0.10448644473238312</v>
      </c>
      <c r="BX830" s="123">
        <f t="shared" si="2503"/>
        <v>5.0216016529960557E-2</v>
      </c>
      <c r="BY830" s="124">
        <f t="shared" si="2504"/>
        <v>6.8598624539021227E-2</v>
      </c>
      <c r="BZ830" s="125">
        <f t="shared" si="2505"/>
        <v>7.1880283012960997E-2</v>
      </c>
      <c r="CA830" s="126">
        <f t="shared" si="2506"/>
        <v>0.10623068872720023</v>
      </c>
      <c r="CB830" s="123">
        <f t="shared" si="2507"/>
        <v>1.3211445745413561E-2</v>
      </c>
      <c r="CC830" s="124">
        <f t="shared" si="2508"/>
        <v>1.227200239210605E-2</v>
      </c>
      <c r="CD830" s="125">
        <f t="shared" si="2509"/>
        <v>0.1004946465468662</v>
      </c>
      <c r="CE830" s="126">
        <f t="shared" si="2510"/>
        <v>7.3706767666699882E-2</v>
      </c>
      <c r="CF830" s="123">
        <f t="shared" si="2511"/>
        <v>4.1700582305428592E-2</v>
      </c>
      <c r="CG830" s="124">
        <f t="shared" si="2512"/>
        <v>2.5546945081231936E-2</v>
      </c>
      <c r="CH830" s="125">
        <f t="shared" si="2513"/>
        <v>0.1706843654123098</v>
      </c>
      <c r="CI830" s="123">
        <f t="shared" si="2514"/>
        <v>0.16261960530250175</v>
      </c>
      <c r="CJ830" s="129">
        <f t="shared" ref="CJ830" si="2553">AB830/AB839</f>
        <v>6.7556078185871213E-2</v>
      </c>
      <c r="CK830" s="130">
        <f t="shared" ref="CK830" si="2554">AC830/AC839</f>
        <v>6.8121395341139548E-2</v>
      </c>
    </row>
    <row r="831" spans="1:89" x14ac:dyDescent="0.25">
      <c r="A831" s="139" t="s">
        <v>32</v>
      </c>
      <c r="B831" s="194">
        <v>1670</v>
      </c>
      <c r="C831" s="188">
        <v>1637.5</v>
      </c>
      <c r="D831" s="189">
        <v>462</v>
      </c>
      <c r="E831" s="190">
        <v>704.2</v>
      </c>
      <c r="F831" s="187">
        <v>678</v>
      </c>
      <c r="G831" s="191">
        <v>1251.4000000000001</v>
      </c>
      <c r="H831" s="189">
        <v>1842</v>
      </c>
      <c r="I831" s="190">
        <v>2523.9</v>
      </c>
      <c r="J831" s="187">
        <v>334</v>
      </c>
      <c r="K831" s="188">
        <v>145</v>
      </c>
      <c r="L831" s="189">
        <v>1086</v>
      </c>
      <c r="M831" s="187">
        <v>487.2</v>
      </c>
      <c r="N831" s="192">
        <v>2048</v>
      </c>
      <c r="O831" s="195">
        <v>1629.5</v>
      </c>
      <c r="P831" s="187">
        <v>522</v>
      </c>
      <c r="Q831" s="188">
        <v>1085.4000000000001</v>
      </c>
      <c r="R831" s="189">
        <v>978</v>
      </c>
      <c r="S831" s="190">
        <v>1634.5</v>
      </c>
      <c r="T831" s="187">
        <v>224</v>
      </c>
      <c r="U831" s="191">
        <v>177.1</v>
      </c>
      <c r="V831" s="189">
        <v>1637</v>
      </c>
      <c r="W831" s="196">
        <v>932.3</v>
      </c>
      <c r="X831" s="187">
        <v>560</v>
      </c>
      <c r="Y831" s="191">
        <v>384.1</v>
      </c>
      <c r="Z831" s="189">
        <v>2321</v>
      </c>
      <c r="AA831" s="187">
        <v>2291.8000000000002</v>
      </c>
      <c r="AB831" s="162">
        <f t="shared" si="2487"/>
        <v>14362</v>
      </c>
      <c r="AC831" s="165">
        <f t="shared" si="2517"/>
        <v>14883.900000000001</v>
      </c>
      <c r="BI831" s="139" t="s">
        <v>32</v>
      </c>
      <c r="BJ831" s="123">
        <f t="shared" si="2518"/>
        <v>0.11627906976744186</v>
      </c>
      <c r="BK831" s="124">
        <f t="shared" si="2519"/>
        <v>0.11001820759343989</v>
      </c>
      <c r="BL831" s="125">
        <f t="shared" si="2491"/>
        <v>3.2168221696142599E-2</v>
      </c>
      <c r="BM831" s="126">
        <f t="shared" si="2492"/>
        <v>4.7312868267053658E-2</v>
      </c>
      <c r="BN831" s="123">
        <f t="shared" si="2493"/>
        <v>4.7207909761871607E-2</v>
      </c>
      <c r="BO831" s="124">
        <f t="shared" si="2494"/>
        <v>8.407742594346912E-2</v>
      </c>
      <c r="BP831" s="125">
        <f t="shared" si="2495"/>
        <v>0.12825511767163347</v>
      </c>
      <c r="BQ831" s="126">
        <f t="shared" si="2496"/>
        <v>0.16957249108096667</v>
      </c>
      <c r="BR831" s="123">
        <f t="shared" si="2497"/>
        <v>2.3255813953488372E-2</v>
      </c>
      <c r="BS831" s="124">
        <f t="shared" si="2498"/>
        <v>9.7420702907168137E-3</v>
      </c>
      <c r="BT831" s="125">
        <f t="shared" si="2499"/>
        <v>7.5616209441581955E-2</v>
      </c>
      <c r="BU831" s="123">
        <f t="shared" si="2500"/>
        <v>3.2733356176808497E-2</v>
      </c>
      <c r="BV831" s="127">
        <f t="shared" si="2501"/>
        <v>0.14259852388246763</v>
      </c>
      <c r="BW831" s="128">
        <f t="shared" si="2502"/>
        <v>0.10948071406015895</v>
      </c>
      <c r="BX831" s="123">
        <f t="shared" si="2503"/>
        <v>3.6345912825511764E-2</v>
      </c>
      <c r="BY831" s="124">
        <f t="shared" si="2504"/>
        <v>7.2924435127889861E-2</v>
      </c>
      <c r="BZ831" s="125">
        <f t="shared" si="2505"/>
        <v>6.8096365408717455E-2</v>
      </c>
      <c r="CA831" s="126">
        <f t="shared" si="2506"/>
        <v>0.10981664751845953</v>
      </c>
      <c r="CB831" s="123">
        <f t="shared" si="2507"/>
        <v>1.5596713549644895E-2</v>
      </c>
      <c r="CC831" s="124">
        <f t="shared" si="2508"/>
        <v>1.1898763093006536E-2</v>
      </c>
      <c r="CD831" s="125">
        <f t="shared" si="2509"/>
        <v>0.11398133964628882</v>
      </c>
      <c r="CE831" s="126">
        <f t="shared" si="2510"/>
        <v>6.2638152634726108E-2</v>
      </c>
      <c r="CF831" s="123">
        <f t="shared" si="2511"/>
        <v>3.8991783874112243E-2</v>
      </c>
      <c r="CG831" s="124">
        <f t="shared" si="2512"/>
        <v>2.5806408266650541E-2</v>
      </c>
      <c r="CH831" s="125">
        <f t="shared" si="2513"/>
        <v>0.16160701852109735</v>
      </c>
      <c r="CI831" s="123">
        <f t="shared" si="2514"/>
        <v>0.15397845994665377</v>
      </c>
      <c r="CJ831" s="129">
        <f t="shared" ref="CJ831" si="2555">AB831/AB839</f>
        <v>6.0750134300011423E-2</v>
      </c>
      <c r="CK831" s="130">
        <f t="shared" ref="CK831" si="2556">AC831/AC839</f>
        <v>6.3161070723985038E-2</v>
      </c>
    </row>
    <row r="832" spans="1:89" x14ac:dyDescent="0.25">
      <c r="A832" s="131" t="s">
        <v>33</v>
      </c>
      <c r="B832" s="197">
        <v>1603</v>
      </c>
      <c r="C832" s="181">
        <v>1270.5</v>
      </c>
      <c r="D832" s="182">
        <v>390</v>
      </c>
      <c r="E832" s="183">
        <v>598.29999999999995</v>
      </c>
      <c r="F832" s="180">
        <v>642</v>
      </c>
      <c r="G832" s="184">
        <v>1199.4000000000001</v>
      </c>
      <c r="H832" s="182">
        <v>1702</v>
      </c>
      <c r="I832" s="183">
        <v>2089.6999999999998</v>
      </c>
      <c r="J832" s="180">
        <v>276</v>
      </c>
      <c r="K832" s="181">
        <v>89</v>
      </c>
      <c r="L832" s="182">
        <v>898</v>
      </c>
      <c r="M832" s="180">
        <v>468.2</v>
      </c>
      <c r="N832" s="185">
        <v>1836</v>
      </c>
      <c r="O832" s="198">
        <v>1379.6</v>
      </c>
      <c r="P832" s="180">
        <v>474</v>
      </c>
      <c r="Q832" s="181">
        <v>965.4</v>
      </c>
      <c r="R832" s="182">
        <v>884</v>
      </c>
      <c r="S832" s="183">
        <v>1485.5</v>
      </c>
      <c r="T832" s="180">
        <v>112</v>
      </c>
      <c r="U832" s="184">
        <v>212.1</v>
      </c>
      <c r="V832" s="182">
        <v>1575</v>
      </c>
      <c r="W832" s="199">
        <v>878.3</v>
      </c>
      <c r="X832" s="180">
        <v>434</v>
      </c>
      <c r="Y832" s="184">
        <v>355.2</v>
      </c>
      <c r="Z832" s="182">
        <v>1908</v>
      </c>
      <c r="AA832" s="180">
        <v>2252.9</v>
      </c>
      <c r="AB832" s="162">
        <f t="shared" si="2487"/>
        <v>12734</v>
      </c>
      <c r="AC832" s="165">
        <f t="shared" si="2517"/>
        <v>13244.099999999999</v>
      </c>
      <c r="BI832" s="131" t="s">
        <v>33</v>
      </c>
      <c r="BJ832" s="123">
        <f t="shared" si="2518"/>
        <v>0.12588346159886918</v>
      </c>
      <c r="BK832" s="124">
        <f t="shared" si="2519"/>
        <v>9.5929508233855085E-2</v>
      </c>
      <c r="BL832" s="125">
        <f t="shared" si="2491"/>
        <v>3.0626668760797865E-2</v>
      </c>
      <c r="BM832" s="126">
        <f t="shared" si="2492"/>
        <v>4.5174832566954343E-2</v>
      </c>
      <c r="BN832" s="123">
        <f t="shared" si="2493"/>
        <v>5.0416208575467254E-2</v>
      </c>
      <c r="BO832" s="124">
        <f t="shared" si="2494"/>
        <v>9.0561080028087992E-2</v>
      </c>
      <c r="BP832" s="125">
        <f t="shared" si="2495"/>
        <v>0.13365792366891785</v>
      </c>
      <c r="BQ832" s="126">
        <f t="shared" si="2496"/>
        <v>0.15778346584516881</v>
      </c>
      <c r="BR832" s="123">
        <f t="shared" si="2497"/>
        <v>2.1674257892256951E-2</v>
      </c>
      <c r="BS832" s="124">
        <f t="shared" si="2498"/>
        <v>6.7199734221275896E-3</v>
      </c>
      <c r="BT832" s="125">
        <f t="shared" si="2499"/>
        <v>7.0519868069734565E-2</v>
      </c>
      <c r="BU832" s="123">
        <f t="shared" si="2500"/>
        <v>3.5351590519552105E-2</v>
      </c>
      <c r="BV832" s="127">
        <f t="shared" si="2501"/>
        <v>0.1441809329354484</v>
      </c>
      <c r="BW832" s="128">
        <f t="shared" si="2502"/>
        <v>0.10416713857491261</v>
      </c>
      <c r="BX832" s="123">
        <f t="shared" si="2503"/>
        <v>3.7223182032354328E-2</v>
      </c>
      <c r="BY832" s="124">
        <f t="shared" si="2504"/>
        <v>7.2892835300246914E-2</v>
      </c>
      <c r="BZ832" s="125">
        <f t="shared" si="2505"/>
        <v>6.942044919114182E-2</v>
      </c>
      <c r="CA832" s="126">
        <f t="shared" si="2506"/>
        <v>0.11216315189405095</v>
      </c>
      <c r="CB832" s="123">
        <f t="shared" si="2507"/>
        <v>8.7953510287419514E-3</v>
      </c>
      <c r="CC832" s="124">
        <f t="shared" si="2508"/>
        <v>1.6014678234081592E-2</v>
      </c>
      <c r="CD832" s="125">
        <f t="shared" si="2509"/>
        <v>0.12368462384168367</v>
      </c>
      <c r="CE832" s="126">
        <f t="shared" si="2510"/>
        <v>6.6316321984883839E-2</v>
      </c>
      <c r="CF832" s="123">
        <f t="shared" si="2511"/>
        <v>3.4081985236375061E-2</v>
      </c>
      <c r="CG832" s="124">
        <f t="shared" si="2512"/>
        <v>2.6819489433030558E-2</v>
      </c>
      <c r="CH832" s="125">
        <f t="shared" si="2513"/>
        <v>0.14983508716821109</v>
      </c>
      <c r="CI832" s="123">
        <f t="shared" si="2514"/>
        <v>0.17010593396304771</v>
      </c>
      <c r="CJ832" s="129">
        <f t="shared" ref="CJ832" si="2557">AB832/AB839</f>
        <v>5.3863821903380134E-2</v>
      </c>
      <c r="CK832" s="130">
        <f t="shared" ref="CK832" si="2558">AC832/AC839</f>
        <v>5.6202442691467291E-2</v>
      </c>
    </row>
    <row r="833" spans="1:89" x14ac:dyDescent="0.25">
      <c r="A833" s="139" t="s">
        <v>34</v>
      </c>
      <c r="B833" s="194">
        <v>667</v>
      </c>
      <c r="C833" s="188">
        <v>1162.7</v>
      </c>
      <c r="D833" s="189">
        <v>195</v>
      </c>
      <c r="E833" s="190">
        <v>635.29999999999995</v>
      </c>
      <c r="F833" s="187">
        <v>226</v>
      </c>
      <c r="G833" s="191">
        <v>1106.7</v>
      </c>
      <c r="H833" s="189">
        <v>897</v>
      </c>
      <c r="I833" s="190">
        <v>1803.1</v>
      </c>
      <c r="J833" s="187">
        <v>268</v>
      </c>
      <c r="K833" s="188">
        <v>81.099999999999994</v>
      </c>
      <c r="L833" s="189">
        <v>820</v>
      </c>
      <c r="M833" s="187">
        <v>304.2</v>
      </c>
      <c r="N833" s="192">
        <v>1584</v>
      </c>
      <c r="O833" s="195">
        <v>1164.7</v>
      </c>
      <c r="P833" s="187">
        <v>350</v>
      </c>
      <c r="Q833" s="188">
        <v>919.5</v>
      </c>
      <c r="R833" s="189">
        <v>726</v>
      </c>
      <c r="S833" s="190">
        <v>1240.8</v>
      </c>
      <c r="T833" s="187">
        <v>119</v>
      </c>
      <c r="U833" s="191">
        <v>136.1</v>
      </c>
      <c r="V833" s="189">
        <v>1576</v>
      </c>
      <c r="W833" s="196">
        <v>712.4</v>
      </c>
      <c r="X833" s="187">
        <v>341</v>
      </c>
      <c r="Y833" s="191">
        <v>306.2</v>
      </c>
      <c r="Z833" s="189">
        <v>1353</v>
      </c>
      <c r="AA833" s="187">
        <v>1852.1</v>
      </c>
      <c r="AB833" s="162">
        <f t="shared" si="2487"/>
        <v>9122</v>
      </c>
      <c r="AC833" s="165">
        <f t="shared" si="2517"/>
        <v>11424.9</v>
      </c>
      <c r="BI833" s="139" t="s">
        <v>34</v>
      </c>
      <c r="BJ833" s="123">
        <f t="shared" si="2518"/>
        <v>7.3119929839947376E-2</v>
      </c>
      <c r="BK833" s="124">
        <f t="shared" si="2519"/>
        <v>0.10176894327302646</v>
      </c>
      <c r="BL833" s="125">
        <f t="shared" si="2491"/>
        <v>2.1376891032668273E-2</v>
      </c>
      <c r="BM833" s="126">
        <f t="shared" si="2492"/>
        <v>5.5606613624626912E-2</v>
      </c>
      <c r="BN833" s="123">
        <f t="shared" si="2493"/>
        <v>2.4775268581451435E-2</v>
      </c>
      <c r="BO833" s="124">
        <f t="shared" si="2494"/>
        <v>9.6867368642176307E-2</v>
      </c>
      <c r="BP833" s="125">
        <f t="shared" si="2495"/>
        <v>9.8333698750274062E-2</v>
      </c>
      <c r="BQ833" s="126">
        <f t="shared" si="2496"/>
        <v>0.15782195030153437</v>
      </c>
      <c r="BR833" s="123">
        <f t="shared" si="2497"/>
        <v>2.9379522034641527E-2</v>
      </c>
      <c r="BS833" s="124">
        <f t="shared" si="2498"/>
        <v>7.0985304028919286E-3</v>
      </c>
      <c r="BT833" s="125">
        <f t="shared" si="2499"/>
        <v>8.989256741942557E-2</v>
      </c>
      <c r="BU833" s="123">
        <f t="shared" si="2500"/>
        <v>2.6626053619725337E-2</v>
      </c>
      <c r="BV833" s="127">
        <f t="shared" si="2501"/>
        <v>0.17364613023459768</v>
      </c>
      <c r="BW833" s="128">
        <f t="shared" si="2502"/>
        <v>0.10194399950984255</v>
      </c>
      <c r="BX833" s="123">
        <f t="shared" si="2503"/>
        <v>3.8368778776584081E-2</v>
      </c>
      <c r="BY833" s="124">
        <f t="shared" si="2504"/>
        <v>8.0482104876191479E-2</v>
      </c>
      <c r="BZ833" s="125">
        <f t="shared" si="2505"/>
        <v>7.958780969085727E-2</v>
      </c>
      <c r="CA833" s="126">
        <f t="shared" si="2506"/>
        <v>0.10860488932069427</v>
      </c>
      <c r="CB833" s="123">
        <f t="shared" si="2507"/>
        <v>1.3045384784038588E-2</v>
      </c>
      <c r="CC833" s="124">
        <f t="shared" si="2508"/>
        <v>1.1912576915334051E-2</v>
      </c>
      <c r="CD833" s="125">
        <f t="shared" si="2509"/>
        <v>0.17276912957684717</v>
      </c>
      <c r="CE833" s="126">
        <f t="shared" si="2510"/>
        <v>6.2355031553886685E-2</v>
      </c>
      <c r="CF833" s="123">
        <f t="shared" si="2511"/>
        <v>3.7382153036614775E-2</v>
      </c>
      <c r="CG833" s="124">
        <f t="shared" si="2512"/>
        <v>2.6801109856541414E-2</v>
      </c>
      <c r="CH833" s="125">
        <f t="shared" si="2513"/>
        <v>0.14832273624205219</v>
      </c>
      <c r="CI833" s="123">
        <f t="shared" si="2514"/>
        <v>0.16211082810352825</v>
      </c>
      <c r="CJ833" s="129">
        <f t="shared" ref="CJ833" si="2559">AB833/AB839</f>
        <v>3.8585345013556899E-2</v>
      </c>
      <c r="CK833" s="130">
        <f t="shared" ref="CK833" si="2560">AC833/AC839</f>
        <v>4.8482515799921834E-2</v>
      </c>
    </row>
    <row r="834" spans="1:89" x14ac:dyDescent="0.25">
      <c r="A834" s="131" t="s">
        <v>35</v>
      </c>
      <c r="B834" s="197">
        <v>0</v>
      </c>
      <c r="C834" s="181">
        <v>815.5</v>
      </c>
      <c r="D834" s="182">
        <v>0</v>
      </c>
      <c r="E834" s="183">
        <v>362.3</v>
      </c>
      <c r="F834" s="180">
        <v>15</v>
      </c>
      <c r="G834" s="184">
        <v>677.3</v>
      </c>
      <c r="H834" s="182">
        <v>190</v>
      </c>
      <c r="I834" s="183">
        <v>870.9</v>
      </c>
      <c r="J834" s="180">
        <v>71</v>
      </c>
      <c r="K834" s="181">
        <v>42.1</v>
      </c>
      <c r="L834" s="182">
        <v>722</v>
      </c>
      <c r="M834" s="180">
        <v>66.3</v>
      </c>
      <c r="N834" s="185">
        <v>428</v>
      </c>
      <c r="O834" s="198">
        <v>223.8</v>
      </c>
      <c r="P834" s="180">
        <v>87</v>
      </c>
      <c r="Q834" s="181">
        <v>158.6</v>
      </c>
      <c r="R834" s="182">
        <v>120</v>
      </c>
      <c r="S834" s="183">
        <v>141.69999999999999</v>
      </c>
      <c r="T834" s="180">
        <v>14</v>
      </c>
      <c r="U834" s="184">
        <v>5</v>
      </c>
      <c r="V834" s="182">
        <v>405</v>
      </c>
      <c r="W834" s="199">
        <v>13.1</v>
      </c>
      <c r="X834" s="180">
        <v>27</v>
      </c>
      <c r="Y834" s="184">
        <v>4</v>
      </c>
      <c r="Z834" s="182">
        <v>48</v>
      </c>
      <c r="AA834" s="180">
        <v>62.4</v>
      </c>
      <c r="AB834" s="162">
        <f t="shared" si="2487"/>
        <v>2127</v>
      </c>
      <c r="AC834" s="165">
        <f t="shared" si="2517"/>
        <v>3443</v>
      </c>
      <c r="BI834" s="131" t="s">
        <v>35</v>
      </c>
      <c r="BJ834" s="123">
        <f t="shared" si="2518"/>
        <v>0</v>
      </c>
      <c r="BK834" s="124">
        <f t="shared" si="2519"/>
        <v>0.23685739180946849</v>
      </c>
      <c r="BL834" s="125">
        <f t="shared" si="2491"/>
        <v>0</v>
      </c>
      <c r="BM834" s="126">
        <f t="shared" si="2492"/>
        <v>0.10522799883822248</v>
      </c>
      <c r="BN834" s="123">
        <f t="shared" si="2493"/>
        <v>7.052186177715092E-3</v>
      </c>
      <c r="BO834" s="124">
        <f t="shared" si="2494"/>
        <v>0.19671797850711586</v>
      </c>
      <c r="BP834" s="125">
        <f t="shared" si="2495"/>
        <v>8.9327691584391161E-2</v>
      </c>
      <c r="BQ834" s="126">
        <f t="shared" si="2496"/>
        <v>0.25294801045599768</v>
      </c>
      <c r="BR834" s="123">
        <f t="shared" si="2497"/>
        <v>3.3380347907851431E-2</v>
      </c>
      <c r="BS834" s="124">
        <f t="shared" si="2498"/>
        <v>1.222770839384258E-2</v>
      </c>
      <c r="BT834" s="125">
        <f t="shared" si="2499"/>
        <v>0.33944522802068644</v>
      </c>
      <c r="BU834" s="123">
        <f t="shared" si="2500"/>
        <v>1.9256462387452801E-2</v>
      </c>
      <c r="BV834" s="127">
        <f t="shared" si="2501"/>
        <v>0.20122237893747061</v>
      </c>
      <c r="BW834" s="128">
        <f t="shared" si="2502"/>
        <v>6.5001452221899514E-2</v>
      </c>
      <c r="BX834" s="123">
        <f t="shared" si="2503"/>
        <v>4.0902679830747531E-2</v>
      </c>
      <c r="BY834" s="124">
        <f t="shared" si="2504"/>
        <v>4.6064478652338078E-2</v>
      </c>
      <c r="BZ834" s="125">
        <f t="shared" si="2505"/>
        <v>5.6417489421720736E-2</v>
      </c>
      <c r="CA834" s="126">
        <f t="shared" si="2506"/>
        <v>4.1155968632006969E-2</v>
      </c>
      <c r="CB834" s="123">
        <f t="shared" si="2507"/>
        <v>6.5820404325340857E-3</v>
      </c>
      <c r="CC834" s="124">
        <f t="shared" si="2508"/>
        <v>1.4522218995062445E-3</v>
      </c>
      <c r="CD834" s="125">
        <f t="shared" si="2509"/>
        <v>0.19040902679830748</v>
      </c>
      <c r="CE834" s="126">
        <f t="shared" si="2510"/>
        <v>3.8048213767063604E-3</v>
      </c>
      <c r="CF834" s="123">
        <f t="shared" si="2511"/>
        <v>1.2693935119887164E-2</v>
      </c>
      <c r="CG834" s="124">
        <f t="shared" si="2512"/>
        <v>1.1617775196049957E-3</v>
      </c>
      <c r="CH834" s="125">
        <f t="shared" si="2513"/>
        <v>2.2566995768688293E-2</v>
      </c>
      <c r="CI834" s="123">
        <f t="shared" si="2514"/>
        <v>1.8123729305837933E-2</v>
      </c>
      <c r="CJ834" s="129">
        <f t="shared" ref="CJ834" si="2561">AB834/AB839</f>
        <v>8.9970432847879325E-3</v>
      </c>
      <c r="CK834" s="130">
        <f t="shared" ref="CK834" si="2562">AC834/AC839</f>
        <v>1.4610657589924714E-2</v>
      </c>
    </row>
    <row r="835" spans="1:89" x14ac:dyDescent="0.25">
      <c r="A835" s="139" t="s">
        <v>36</v>
      </c>
      <c r="B835" s="194">
        <v>0</v>
      </c>
      <c r="C835" s="188">
        <v>0</v>
      </c>
      <c r="D835" s="189">
        <v>0</v>
      </c>
      <c r="E835" s="190">
        <v>0</v>
      </c>
      <c r="F835" s="187">
        <v>0</v>
      </c>
      <c r="G835" s="191">
        <v>0</v>
      </c>
      <c r="H835" s="189">
        <v>4</v>
      </c>
      <c r="I835" s="190">
        <v>4</v>
      </c>
      <c r="J835" s="187">
        <v>1</v>
      </c>
      <c r="K835" s="191">
        <v>1</v>
      </c>
      <c r="L835" s="189">
        <v>0</v>
      </c>
      <c r="M835" s="187">
        <v>0</v>
      </c>
      <c r="N835" s="192">
        <v>0</v>
      </c>
      <c r="O835" s="195">
        <v>0</v>
      </c>
      <c r="P835" s="187">
        <v>0</v>
      </c>
      <c r="Q835" s="191">
        <v>0</v>
      </c>
      <c r="R835" s="189">
        <v>0</v>
      </c>
      <c r="S835" s="190">
        <v>0</v>
      </c>
      <c r="T835" s="187">
        <v>0</v>
      </c>
      <c r="U835" s="191">
        <v>0</v>
      </c>
      <c r="V835" s="189">
        <v>0</v>
      </c>
      <c r="W835" s="190">
        <v>0</v>
      </c>
      <c r="X835" s="187">
        <v>0</v>
      </c>
      <c r="Y835" s="191">
        <v>0</v>
      </c>
      <c r="Z835" s="189">
        <v>0</v>
      </c>
      <c r="AA835" s="187">
        <v>0</v>
      </c>
      <c r="AB835" s="162">
        <f t="shared" si="2487"/>
        <v>5</v>
      </c>
      <c r="AC835" s="165">
        <f t="shared" si="2517"/>
        <v>5</v>
      </c>
      <c r="BI835" s="139" t="s">
        <v>36</v>
      </c>
      <c r="BJ835" s="123">
        <f t="shared" si="2518"/>
        <v>0</v>
      </c>
      <c r="BK835" s="124">
        <f t="shared" si="2519"/>
        <v>0</v>
      </c>
      <c r="BL835" s="125">
        <f t="shared" si="2491"/>
        <v>0</v>
      </c>
      <c r="BM835" s="126">
        <f t="shared" si="2492"/>
        <v>0</v>
      </c>
      <c r="BN835" s="123">
        <f t="shared" si="2493"/>
        <v>0</v>
      </c>
      <c r="BO835" s="124">
        <f t="shared" si="2494"/>
        <v>0</v>
      </c>
      <c r="BP835" s="125">
        <f t="shared" si="2495"/>
        <v>0.8</v>
      </c>
      <c r="BQ835" s="126">
        <f t="shared" si="2496"/>
        <v>0.8</v>
      </c>
      <c r="BR835" s="123">
        <f t="shared" si="2497"/>
        <v>0.2</v>
      </c>
      <c r="BS835" s="124">
        <f t="shared" si="2498"/>
        <v>0.2</v>
      </c>
      <c r="BT835" s="125">
        <f t="shared" si="2499"/>
        <v>0</v>
      </c>
      <c r="BU835" s="123">
        <f t="shared" si="2500"/>
        <v>0</v>
      </c>
      <c r="BV835" s="127">
        <f t="shared" si="2501"/>
        <v>0</v>
      </c>
      <c r="BW835" s="128">
        <f t="shared" si="2502"/>
        <v>0</v>
      </c>
      <c r="BX835" s="123">
        <f t="shared" si="2503"/>
        <v>0</v>
      </c>
      <c r="BY835" s="124">
        <f t="shared" si="2504"/>
        <v>0</v>
      </c>
      <c r="BZ835" s="125">
        <f t="shared" si="2505"/>
        <v>0</v>
      </c>
      <c r="CA835" s="126">
        <f t="shared" si="2506"/>
        <v>0</v>
      </c>
      <c r="CB835" s="123">
        <f t="shared" si="2507"/>
        <v>0</v>
      </c>
      <c r="CC835" s="124">
        <f t="shared" si="2508"/>
        <v>0</v>
      </c>
      <c r="CD835" s="125">
        <f t="shared" si="2509"/>
        <v>0</v>
      </c>
      <c r="CE835" s="126">
        <f t="shared" si="2510"/>
        <v>0</v>
      </c>
      <c r="CF835" s="123">
        <f t="shared" si="2511"/>
        <v>0</v>
      </c>
      <c r="CG835" s="124">
        <f t="shared" si="2512"/>
        <v>0</v>
      </c>
      <c r="CH835" s="125">
        <f t="shared" si="2513"/>
        <v>0</v>
      </c>
      <c r="CI835" s="123">
        <f t="shared" si="2514"/>
        <v>0</v>
      </c>
      <c r="CJ835" s="129">
        <f t="shared" ref="CJ835" si="2563">AB835/AB839</f>
        <v>2.1149608097761948E-5</v>
      </c>
      <c r="CK835" s="130">
        <f t="shared" ref="CK835" si="2564">AC835/AC839</f>
        <v>2.12179169182758E-5</v>
      </c>
    </row>
    <row r="836" spans="1:89" x14ac:dyDescent="0.25">
      <c r="A836" s="131" t="s">
        <v>37</v>
      </c>
      <c r="B836" s="56"/>
      <c r="C836" s="57"/>
      <c r="D836" s="133"/>
      <c r="E836" s="134"/>
      <c r="F836" s="132"/>
      <c r="G836" s="135"/>
      <c r="H836" s="133"/>
      <c r="I836" s="134"/>
      <c r="J836" s="132"/>
      <c r="K836" s="135"/>
      <c r="L836" s="133"/>
      <c r="M836" s="132"/>
      <c r="N836" s="136"/>
      <c r="O836" s="137"/>
      <c r="P836" s="132"/>
      <c r="Q836" s="135"/>
      <c r="R836" s="133"/>
      <c r="S836" s="134"/>
      <c r="T836" s="132"/>
      <c r="U836" s="135"/>
      <c r="V836" s="133"/>
      <c r="W836" s="134"/>
      <c r="X836" s="132"/>
      <c r="Y836" s="135"/>
      <c r="Z836" s="138"/>
      <c r="AA836" s="2"/>
      <c r="AB836" s="162">
        <f t="shared" si="2487"/>
        <v>0</v>
      </c>
      <c r="AC836" s="165">
        <f t="shared" si="2517"/>
        <v>0</v>
      </c>
      <c r="BI836" s="131" t="s">
        <v>37</v>
      </c>
      <c r="BJ836" s="123" t="e">
        <f t="shared" si="2518"/>
        <v>#DIV/0!</v>
      </c>
      <c r="BK836" s="124" t="e">
        <f t="shared" si="2519"/>
        <v>#DIV/0!</v>
      </c>
      <c r="BL836" s="125" t="e">
        <f t="shared" si="2491"/>
        <v>#DIV/0!</v>
      </c>
      <c r="BM836" s="126" t="e">
        <f t="shared" si="2492"/>
        <v>#DIV/0!</v>
      </c>
      <c r="BN836" s="123" t="e">
        <f t="shared" si="2493"/>
        <v>#DIV/0!</v>
      </c>
      <c r="BO836" s="124" t="e">
        <f t="shared" si="2494"/>
        <v>#DIV/0!</v>
      </c>
      <c r="BP836" s="125" t="e">
        <f t="shared" si="2495"/>
        <v>#DIV/0!</v>
      </c>
      <c r="BQ836" s="126" t="e">
        <f t="shared" si="2496"/>
        <v>#DIV/0!</v>
      </c>
      <c r="BR836" s="123" t="e">
        <f t="shared" si="2497"/>
        <v>#DIV/0!</v>
      </c>
      <c r="BS836" s="124" t="e">
        <f t="shared" si="2498"/>
        <v>#DIV/0!</v>
      </c>
      <c r="BT836" s="125" t="e">
        <f t="shared" si="2499"/>
        <v>#DIV/0!</v>
      </c>
      <c r="BU836" s="123" t="e">
        <f t="shared" si="2500"/>
        <v>#DIV/0!</v>
      </c>
      <c r="BV836" s="127" t="e">
        <f t="shared" si="2501"/>
        <v>#DIV/0!</v>
      </c>
      <c r="BW836" s="128" t="e">
        <f t="shared" si="2502"/>
        <v>#DIV/0!</v>
      </c>
      <c r="BX836" s="123" t="e">
        <f t="shared" si="2503"/>
        <v>#DIV/0!</v>
      </c>
      <c r="BY836" s="124" t="e">
        <f t="shared" si="2504"/>
        <v>#DIV/0!</v>
      </c>
      <c r="BZ836" s="125" t="e">
        <f t="shared" si="2505"/>
        <v>#DIV/0!</v>
      </c>
      <c r="CA836" s="126" t="e">
        <f t="shared" si="2506"/>
        <v>#DIV/0!</v>
      </c>
      <c r="CB836" s="123" t="e">
        <f t="shared" si="2507"/>
        <v>#DIV/0!</v>
      </c>
      <c r="CC836" s="124" t="e">
        <f t="shared" si="2508"/>
        <v>#DIV/0!</v>
      </c>
      <c r="CD836" s="125" t="e">
        <f t="shared" si="2509"/>
        <v>#DIV/0!</v>
      </c>
      <c r="CE836" s="126" t="e">
        <f t="shared" si="2510"/>
        <v>#DIV/0!</v>
      </c>
      <c r="CF836" s="123" t="e">
        <f t="shared" si="2511"/>
        <v>#DIV/0!</v>
      </c>
      <c r="CG836" s="124" t="e">
        <f t="shared" si="2512"/>
        <v>#DIV/0!</v>
      </c>
      <c r="CH836" s="125" t="e">
        <f t="shared" si="2513"/>
        <v>#DIV/0!</v>
      </c>
      <c r="CI836" s="123" t="e">
        <f t="shared" si="2514"/>
        <v>#DIV/0!</v>
      </c>
      <c r="CJ836" s="129">
        <f t="shared" ref="CJ836" si="2565">AB836/AB839</f>
        <v>0</v>
      </c>
      <c r="CK836" s="130">
        <f t="shared" ref="CK836" si="2566">AC836/AC839</f>
        <v>0</v>
      </c>
    </row>
    <row r="837" spans="1:89" x14ac:dyDescent="0.25">
      <c r="A837" s="139" t="s">
        <v>38</v>
      </c>
      <c r="B837" s="54"/>
      <c r="C837" s="55"/>
      <c r="D837" s="144"/>
      <c r="E837" s="141"/>
      <c r="F837" s="142"/>
      <c r="G837" s="143"/>
      <c r="H837" s="144"/>
      <c r="I837" s="141"/>
      <c r="J837" s="142"/>
      <c r="K837" s="143"/>
      <c r="L837" s="144"/>
      <c r="M837" s="142"/>
      <c r="N837" s="146"/>
      <c r="O837" s="145"/>
      <c r="P837" s="142"/>
      <c r="Q837" s="143"/>
      <c r="R837" s="144"/>
      <c r="S837" s="141"/>
      <c r="T837" s="142"/>
      <c r="U837" s="143"/>
      <c r="V837" s="144"/>
      <c r="W837" s="141"/>
      <c r="X837" s="142"/>
      <c r="Y837" s="143"/>
      <c r="Z837" s="3"/>
      <c r="AA837" s="140"/>
      <c r="AB837" s="162">
        <f t="shared" si="2487"/>
        <v>0</v>
      </c>
      <c r="AC837" s="165">
        <f t="shared" si="2517"/>
        <v>0</v>
      </c>
      <c r="BI837" s="139" t="s">
        <v>38</v>
      </c>
      <c r="BJ837" s="123" t="e">
        <f t="shared" si="2518"/>
        <v>#DIV/0!</v>
      </c>
      <c r="BK837" s="124" t="e">
        <f t="shared" si="2519"/>
        <v>#DIV/0!</v>
      </c>
      <c r="BL837" s="125" t="e">
        <f t="shared" si="2491"/>
        <v>#DIV/0!</v>
      </c>
      <c r="BM837" s="126" t="e">
        <f t="shared" si="2492"/>
        <v>#DIV/0!</v>
      </c>
      <c r="BN837" s="123" t="e">
        <f t="shared" si="2493"/>
        <v>#DIV/0!</v>
      </c>
      <c r="BO837" s="124" t="e">
        <f t="shared" si="2494"/>
        <v>#DIV/0!</v>
      </c>
      <c r="BP837" s="125" t="e">
        <f t="shared" si="2495"/>
        <v>#DIV/0!</v>
      </c>
      <c r="BQ837" s="126" t="e">
        <f t="shared" si="2496"/>
        <v>#DIV/0!</v>
      </c>
      <c r="BR837" s="123" t="e">
        <f t="shared" si="2497"/>
        <v>#DIV/0!</v>
      </c>
      <c r="BS837" s="124" t="e">
        <f t="shared" si="2498"/>
        <v>#DIV/0!</v>
      </c>
      <c r="BT837" s="125" t="e">
        <f t="shared" si="2499"/>
        <v>#DIV/0!</v>
      </c>
      <c r="BU837" s="123" t="e">
        <f t="shared" si="2500"/>
        <v>#DIV/0!</v>
      </c>
      <c r="BV837" s="127" t="e">
        <f t="shared" si="2501"/>
        <v>#DIV/0!</v>
      </c>
      <c r="BW837" s="128" t="e">
        <f t="shared" si="2502"/>
        <v>#DIV/0!</v>
      </c>
      <c r="BX837" s="123" t="e">
        <f t="shared" si="2503"/>
        <v>#DIV/0!</v>
      </c>
      <c r="BY837" s="124" t="e">
        <f t="shared" si="2504"/>
        <v>#DIV/0!</v>
      </c>
      <c r="BZ837" s="125" t="e">
        <f t="shared" si="2505"/>
        <v>#DIV/0!</v>
      </c>
      <c r="CA837" s="126" t="e">
        <f t="shared" si="2506"/>
        <v>#DIV/0!</v>
      </c>
      <c r="CB837" s="123" t="e">
        <f t="shared" si="2507"/>
        <v>#DIV/0!</v>
      </c>
      <c r="CC837" s="124" t="e">
        <f t="shared" si="2508"/>
        <v>#DIV/0!</v>
      </c>
      <c r="CD837" s="125" t="e">
        <f t="shared" si="2509"/>
        <v>#DIV/0!</v>
      </c>
      <c r="CE837" s="126" t="e">
        <f t="shared" si="2510"/>
        <v>#DIV/0!</v>
      </c>
      <c r="CF837" s="123" t="e">
        <f t="shared" si="2511"/>
        <v>#DIV/0!</v>
      </c>
      <c r="CG837" s="124" t="e">
        <f t="shared" si="2512"/>
        <v>#DIV/0!</v>
      </c>
      <c r="CH837" s="125" t="e">
        <f t="shared" si="2513"/>
        <v>#DIV/0!</v>
      </c>
      <c r="CI837" s="123" t="e">
        <f t="shared" si="2514"/>
        <v>#DIV/0!</v>
      </c>
      <c r="CJ837" s="129">
        <f t="shared" ref="CJ837" si="2567">AB837/AB839</f>
        <v>0</v>
      </c>
      <c r="CK837" s="130">
        <f t="shared" ref="CK837" si="2568">AC837/AC839</f>
        <v>0</v>
      </c>
    </row>
    <row r="838" spans="1:89" ht="13.8" thickBot="1" x14ac:dyDescent="0.3">
      <c r="A838" s="131" t="s">
        <v>39</v>
      </c>
      <c r="B838" s="56"/>
      <c r="C838" s="57"/>
      <c r="D838" s="133"/>
      <c r="E838" s="134"/>
      <c r="F838" s="132"/>
      <c r="G838" s="135"/>
      <c r="H838" s="133"/>
      <c r="I838" s="134"/>
      <c r="J838" s="132"/>
      <c r="K838" s="135"/>
      <c r="L838" s="133"/>
      <c r="M838" s="132"/>
      <c r="N838" s="136"/>
      <c r="O838" s="137"/>
      <c r="P838" s="132"/>
      <c r="Q838" s="135"/>
      <c r="R838" s="133"/>
      <c r="S838" s="134"/>
      <c r="T838" s="132"/>
      <c r="U838" s="135"/>
      <c r="V838" s="133"/>
      <c r="W838" s="134"/>
      <c r="X838" s="132"/>
      <c r="Y838" s="135"/>
      <c r="Z838" s="138"/>
      <c r="AA838" s="2"/>
      <c r="AB838" s="162">
        <f t="shared" si="2487"/>
        <v>0</v>
      </c>
      <c r="AC838" s="165">
        <f t="shared" si="2517"/>
        <v>0</v>
      </c>
      <c r="BI838" s="131" t="s">
        <v>39</v>
      </c>
      <c r="BJ838" s="123" t="e">
        <f t="shared" si="2518"/>
        <v>#DIV/0!</v>
      </c>
      <c r="BK838" s="124" t="e">
        <f t="shared" si="2519"/>
        <v>#DIV/0!</v>
      </c>
      <c r="BL838" s="125" t="e">
        <f t="shared" si="2491"/>
        <v>#DIV/0!</v>
      </c>
      <c r="BM838" s="126" t="e">
        <f t="shared" si="2492"/>
        <v>#DIV/0!</v>
      </c>
      <c r="BN838" s="123" t="e">
        <f t="shared" si="2493"/>
        <v>#DIV/0!</v>
      </c>
      <c r="BO838" s="124" t="e">
        <f t="shared" si="2494"/>
        <v>#DIV/0!</v>
      </c>
      <c r="BP838" s="125" t="e">
        <f t="shared" si="2495"/>
        <v>#DIV/0!</v>
      </c>
      <c r="BQ838" s="126" t="e">
        <f t="shared" si="2496"/>
        <v>#DIV/0!</v>
      </c>
      <c r="BR838" s="123" t="e">
        <f t="shared" si="2497"/>
        <v>#DIV/0!</v>
      </c>
      <c r="BS838" s="124" t="e">
        <f t="shared" si="2498"/>
        <v>#DIV/0!</v>
      </c>
      <c r="BT838" s="125" t="e">
        <f t="shared" si="2499"/>
        <v>#DIV/0!</v>
      </c>
      <c r="BU838" s="123" t="e">
        <f t="shared" si="2500"/>
        <v>#DIV/0!</v>
      </c>
      <c r="BV838" s="127" t="e">
        <f t="shared" si="2501"/>
        <v>#DIV/0!</v>
      </c>
      <c r="BW838" s="128" t="e">
        <f t="shared" si="2502"/>
        <v>#DIV/0!</v>
      </c>
      <c r="BX838" s="123" t="e">
        <f t="shared" si="2503"/>
        <v>#DIV/0!</v>
      </c>
      <c r="BY838" s="124" t="e">
        <f t="shared" si="2504"/>
        <v>#DIV/0!</v>
      </c>
      <c r="BZ838" s="125" t="e">
        <f t="shared" si="2505"/>
        <v>#DIV/0!</v>
      </c>
      <c r="CA838" s="126" t="e">
        <f t="shared" si="2506"/>
        <v>#DIV/0!</v>
      </c>
      <c r="CB838" s="123" t="e">
        <f t="shared" si="2507"/>
        <v>#DIV/0!</v>
      </c>
      <c r="CC838" s="124" t="e">
        <f t="shared" si="2508"/>
        <v>#DIV/0!</v>
      </c>
      <c r="CD838" s="125" t="e">
        <f t="shared" si="2509"/>
        <v>#DIV/0!</v>
      </c>
      <c r="CE838" s="126" t="e">
        <f t="shared" si="2510"/>
        <v>#DIV/0!</v>
      </c>
      <c r="CF838" s="123" t="e">
        <f t="shared" si="2511"/>
        <v>#DIV/0!</v>
      </c>
      <c r="CG838" s="124" t="e">
        <f t="shared" si="2512"/>
        <v>#DIV/0!</v>
      </c>
      <c r="CH838" s="125" t="e">
        <f t="shared" si="2513"/>
        <v>#DIV/0!</v>
      </c>
      <c r="CI838" s="123" t="e">
        <f t="shared" si="2514"/>
        <v>#DIV/0!</v>
      </c>
      <c r="CJ838" s="129">
        <f t="shared" ref="CJ838" si="2569">AB838/AB839</f>
        <v>0</v>
      </c>
      <c r="CK838" s="130">
        <f t="shared" ref="CK838" si="2570">AC838/AC839</f>
        <v>0</v>
      </c>
    </row>
    <row r="839" spans="1:89" ht="14.4" thickTop="1" thickBot="1" x14ac:dyDescent="0.3">
      <c r="A839" s="251" t="s">
        <v>13</v>
      </c>
      <c r="B839" s="14">
        <f t="shared" ref="B839:AA839" si="2571">SUM(B816:B838)</f>
        <v>24604</v>
      </c>
      <c r="C839" s="1">
        <f t="shared" si="2571"/>
        <v>24360.700000000004</v>
      </c>
      <c r="D839" s="14">
        <f t="shared" si="2571"/>
        <v>10041</v>
      </c>
      <c r="E839" s="1">
        <f t="shared" si="2571"/>
        <v>9356.1999999999989</v>
      </c>
      <c r="F839" s="14">
        <f t="shared" si="2571"/>
        <v>16477</v>
      </c>
      <c r="G839" s="1">
        <f t="shared" si="2571"/>
        <v>16696.400000000001</v>
      </c>
      <c r="H839" s="14">
        <f t="shared" si="2571"/>
        <v>32467</v>
      </c>
      <c r="I839" s="1">
        <f t="shared" si="2571"/>
        <v>34203.500000000007</v>
      </c>
      <c r="J839" s="14">
        <f t="shared" si="2571"/>
        <v>3793</v>
      </c>
      <c r="K839" s="1">
        <f t="shared" si="2571"/>
        <v>3926.1999999999989</v>
      </c>
      <c r="L839" s="14">
        <f t="shared" si="2571"/>
        <v>11809</v>
      </c>
      <c r="M839" s="1">
        <f t="shared" si="2571"/>
        <v>14016.400000000003</v>
      </c>
      <c r="N839" s="14">
        <f t="shared" si="2571"/>
        <v>29370</v>
      </c>
      <c r="O839" s="1">
        <f t="shared" si="2571"/>
        <v>28368.699999999997</v>
      </c>
      <c r="P839" s="14">
        <f t="shared" si="2571"/>
        <v>15668</v>
      </c>
      <c r="Q839" s="1">
        <f t="shared" si="2571"/>
        <v>13902.699999999999</v>
      </c>
      <c r="R839" s="14">
        <f t="shared" si="2571"/>
        <v>21930</v>
      </c>
      <c r="S839" s="1">
        <f t="shared" si="2571"/>
        <v>20813.399999999994</v>
      </c>
      <c r="T839" s="14">
        <f t="shared" si="2571"/>
        <v>2864</v>
      </c>
      <c r="U839" s="1">
        <f t="shared" si="2571"/>
        <v>3167.5999999999995</v>
      </c>
      <c r="V839" s="14">
        <f t="shared" si="2571"/>
        <v>17159</v>
      </c>
      <c r="W839" s="1">
        <f t="shared" si="2571"/>
        <v>21730.799999999999</v>
      </c>
      <c r="X839" s="14">
        <f t="shared" si="2571"/>
        <v>11291</v>
      </c>
      <c r="Y839" s="1">
        <f t="shared" si="2571"/>
        <v>5770.2</v>
      </c>
      <c r="Z839" s="14">
        <f t="shared" si="2571"/>
        <v>38938</v>
      </c>
      <c r="AA839" s="1">
        <f t="shared" si="2571"/>
        <v>39337.1</v>
      </c>
      <c r="AB839" s="166">
        <f t="shared" ref="AB839:AC839" si="2572">SUM(AB815:AB838)</f>
        <v>236411</v>
      </c>
      <c r="AC839" s="167">
        <f t="shared" si="2572"/>
        <v>235649.9</v>
      </c>
      <c r="BI839" s="251" t="s">
        <v>13</v>
      </c>
      <c r="BJ839" s="147" t="e">
        <f>SUM(BJ815:BJ838)</f>
        <v>#DIV/0!</v>
      </c>
      <c r="BK839" s="148" t="e">
        <f t="shared" ref="BK839:CK839" si="2573">SUM(BK815:BK838)</f>
        <v>#DIV/0!</v>
      </c>
      <c r="BL839" s="147" t="e">
        <f t="shared" si="2573"/>
        <v>#DIV/0!</v>
      </c>
      <c r="BM839" s="148" t="e">
        <f t="shared" si="2573"/>
        <v>#DIV/0!</v>
      </c>
      <c r="BN839" s="147" t="e">
        <f t="shared" si="2573"/>
        <v>#DIV/0!</v>
      </c>
      <c r="BO839" s="148" t="e">
        <f t="shared" si="2573"/>
        <v>#DIV/0!</v>
      </c>
      <c r="BP839" s="147" t="e">
        <f t="shared" si="2573"/>
        <v>#DIV/0!</v>
      </c>
      <c r="BQ839" s="148" t="e">
        <f t="shared" si="2573"/>
        <v>#DIV/0!</v>
      </c>
      <c r="BR839" s="147" t="e">
        <f t="shared" si="2573"/>
        <v>#DIV/0!</v>
      </c>
      <c r="BS839" s="148" t="e">
        <f t="shared" si="2573"/>
        <v>#DIV/0!</v>
      </c>
      <c r="BT839" s="147" t="e">
        <f t="shared" si="2573"/>
        <v>#DIV/0!</v>
      </c>
      <c r="BU839" s="148" t="e">
        <f t="shared" si="2573"/>
        <v>#DIV/0!</v>
      </c>
      <c r="BV839" s="147" t="e">
        <f t="shared" si="2573"/>
        <v>#DIV/0!</v>
      </c>
      <c r="BW839" s="148" t="e">
        <f t="shared" si="2573"/>
        <v>#DIV/0!</v>
      </c>
      <c r="BX839" s="147" t="e">
        <f t="shared" si="2573"/>
        <v>#DIV/0!</v>
      </c>
      <c r="BY839" s="148" t="e">
        <f t="shared" si="2573"/>
        <v>#DIV/0!</v>
      </c>
      <c r="BZ839" s="147" t="e">
        <f t="shared" si="2573"/>
        <v>#DIV/0!</v>
      </c>
      <c r="CA839" s="148" t="e">
        <f t="shared" si="2573"/>
        <v>#DIV/0!</v>
      </c>
      <c r="CB839" s="147" t="e">
        <f t="shared" si="2573"/>
        <v>#DIV/0!</v>
      </c>
      <c r="CC839" s="148" t="e">
        <f t="shared" si="2573"/>
        <v>#DIV/0!</v>
      </c>
      <c r="CD839" s="147" t="e">
        <f t="shared" si="2573"/>
        <v>#DIV/0!</v>
      </c>
      <c r="CE839" s="148" t="e">
        <f t="shared" si="2573"/>
        <v>#DIV/0!</v>
      </c>
      <c r="CF839" s="147" t="e">
        <f t="shared" si="2573"/>
        <v>#DIV/0!</v>
      </c>
      <c r="CG839" s="148" t="e">
        <f t="shared" si="2573"/>
        <v>#DIV/0!</v>
      </c>
      <c r="CH839" s="147" t="e">
        <f t="shared" si="2573"/>
        <v>#DIV/0!</v>
      </c>
      <c r="CI839" s="148" t="e">
        <f t="shared" si="2573"/>
        <v>#DIV/0!</v>
      </c>
      <c r="CJ839" s="147">
        <f t="shared" si="2573"/>
        <v>0.99999999999999989</v>
      </c>
      <c r="CK839" s="148">
        <f t="shared" si="2573"/>
        <v>0.99999999999999989</v>
      </c>
    </row>
    <row r="840" spans="1:89" ht="13.8" thickTop="1" x14ac:dyDescent="0.25">
      <c r="A840" s="178"/>
    </row>
    <row r="841" spans="1:89" x14ac:dyDescent="0.25">
      <c r="A841" s="149"/>
    </row>
    <row r="842" spans="1:89" x14ac:dyDescent="0.25">
      <c r="A842" s="305">
        <f>+A811+1</f>
        <v>45166</v>
      </c>
      <c r="B842" s="305"/>
      <c r="C842" s="305"/>
      <c r="D842" s="305"/>
      <c r="BI842" s="304">
        <f>+BI780+2</f>
        <v>45166</v>
      </c>
      <c r="BJ842" s="304"/>
      <c r="BK842" s="304"/>
      <c r="BL842" s="304"/>
    </row>
    <row r="843" spans="1:89" ht="13.8" thickBot="1" x14ac:dyDescent="0.3">
      <c r="AE843" t="s">
        <v>84</v>
      </c>
    </row>
    <row r="844" spans="1:89" ht="14.4" thickTop="1" thickBot="1" x14ac:dyDescent="0.3">
      <c r="A844" s="296" t="s">
        <v>0</v>
      </c>
      <c r="B844" s="298" t="s">
        <v>1</v>
      </c>
      <c r="C844" s="299"/>
      <c r="D844" s="298" t="s">
        <v>2</v>
      </c>
      <c r="E844" s="299"/>
      <c r="F844" s="298" t="s">
        <v>3</v>
      </c>
      <c r="G844" s="299"/>
      <c r="H844" s="298" t="s">
        <v>4</v>
      </c>
      <c r="I844" s="299"/>
      <c r="J844" s="298" t="s">
        <v>5</v>
      </c>
      <c r="K844" s="299"/>
      <c r="L844" s="298" t="s">
        <v>6</v>
      </c>
      <c r="M844" s="299"/>
      <c r="N844" s="298" t="s">
        <v>7</v>
      </c>
      <c r="O844" s="299"/>
      <c r="P844" s="298" t="s">
        <v>8</v>
      </c>
      <c r="Q844" s="299"/>
      <c r="R844" s="298" t="s">
        <v>9</v>
      </c>
      <c r="S844" s="299"/>
      <c r="T844" s="298" t="s">
        <v>10</v>
      </c>
      <c r="U844" s="299"/>
      <c r="V844" s="298" t="s">
        <v>11</v>
      </c>
      <c r="W844" s="299"/>
      <c r="X844" s="298" t="s">
        <v>12</v>
      </c>
      <c r="Y844" s="299"/>
      <c r="Z844" s="300" t="s">
        <v>40</v>
      </c>
      <c r="AA844" s="301"/>
      <c r="AB844" s="302" t="s">
        <v>41</v>
      </c>
      <c r="AC844" s="303"/>
      <c r="AE844" s="296" t="s">
        <v>0</v>
      </c>
      <c r="AF844" s="298" t="s">
        <v>1</v>
      </c>
      <c r="AG844" s="299"/>
      <c r="AH844" s="298" t="s">
        <v>2</v>
      </c>
      <c r="AI844" s="299"/>
      <c r="AJ844" s="298" t="s">
        <v>3</v>
      </c>
      <c r="AK844" s="299"/>
      <c r="AL844" s="298" t="s">
        <v>4</v>
      </c>
      <c r="AM844" s="299"/>
      <c r="AN844" s="298" t="s">
        <v>5</v>
      </c>
      <c r="AO844" s="299"/>
      <c r="AP844" s="298" t="s">
        <v>6</v>
      </c>
      <c r="AQ844" s="299"/>
      <c r="AR844" s="298" t="s">
        <v>7</v>
      </c>
      <c r="AS844" s="299"/>
      <c r="AT844" s="298" t="s">
        <v>8</v>
      </c>
      <c r="AU844" s="299"/>
      <c r="AV844" s="298" t="s">
        <v>9</v>
      </c>
      <c r="AW844" s="299"/>
      <c r="AX844" s="298" t="s">
        <v>10</v>
      </c>
      <c r="AY844" s="299"/>
      <c r="AZ844" s="298" t="s">
        <v>11</v>
      </c>
      <c r="BA844" s="299"/>
      <c r="BB844" s="298" t="s">
        <v>12</v>
      </c>
      <c r="BC844" s="299"/>
      <c r="BD844" s="300" t="s">
        <v>40</v>
      </c>
      <c r="BE844" s="301"/>
      <c r="BF844" s="302" t="s">
        <v>41</v>
      </c>
      <c r="BG844" s="303"/>
      <c r="BI844" s="296" t="s">
        <v>0</v>
      </c>
      <c r="BJ844" s="298" t="s">
        <v>1</v>
      </c>
      <c r="BK844" s="299"/>
      <c r="BL844" s="298" t="s">
        <v>2</v>
      </c>
      <c r="BM844" s="299"/>
      <c r="BN844" s="298" t="s">
        <v>3</v>
      </c>
      <c r="BO844" s="299"/>
      <c r="BP844" s="298" t="s">
        <v>4</v>
      </c>
      <c r="BQ844" s="299"/>
      <c r="BR844" s="298" t="s">
        <v>5</v>
      </c>
      <c r="BS844" s="299"/>
      <c r="BT844" s="298" t="s">
        <v>6</v>
      </c>
      <c r="BU844" s="299"/>
      <c r="BV844" s="298" t="s">
        <v>7</v>
      </c>
      <c r="BW844" s="299"/>
      <c r="BX844" s="298" t="s">
        <v>8</v>
      </c>
      <c r="BY844" s="299"/>
      <c r="BZ844" s="298" t="s">
        <v>9</v>
      </c>
      <c r="CA844" s="299"/>
      <c r="CB844" s="298" t="s">
        <v>10</v>
      </c>
      <c r="CC844" s="299"/>
      <c r="CD844" s="298" t="s">
        <v>11</v>
      </c>
      <c r="CE844" s="299"/>
      <c r="CF844" s="298" t="s">
        <v>12</v>
      </c>
      <c r="CG844" s="299"/>
      <c r="CH844" s="300" t="s">
        <v>40</v>
      </c>
      <c r="CI844" s="301"/>
      <c r="CJ844" s="298" t="s">
        <v>41</v>
      </c>
      <c r="CK844" s="299"/>
    </row>
    <row r="845" spans="1:89" ht="15" thickTop="1" thickBot="1" x14ac:dyDescent="0.35">
      <c r="A845" s="297"/>
      <c r="B845" s="111" t="s">
        <v>14</v>
      </c>
      <c r="C845" s="112" t="s">
        <v>15</v>
      </c>
      <c r="D845" s="113" t="s">
        <v>14</v>
      </c>
      <c r="E845" s="114" t="s">
        <v>15</v>
      </c>
      <c r="F845" s="111" t="s">
        <v>14</v>
      </c>
      <c r="G845" s="112" t="s">
        <v>15</v>
      </c>
      <c r="H845" s="113" t="s">
        <v>14</v>
      </c>
      <c r="I845" s="114" t="s">
        <v>15</v>
      </c>
      <c r="J845" s="111" t="s">
        <v>14</v>
      </c>
      <c r="K845" s="112" t="s">
        <v>15</v>
      </c>
      <c r="L845" s="113" t="s">
        <v>14</v>
      </c>
      <c r="M845" s="111" t="s">
        <v>15</v>
      </c>
      <c r="N845" s="115" t="s">
        <v>14</v>
      </c>
      <c r="O845" s="116" t="s">
        <v>15</v>
      </c>
      <c r="P845" s="111" t="s">
        <v>14</v>
      </c>
      <c r="Q845" s="112" t="s">
        <v>15</v>
      </c>
      <c r="R845" s="113" t="s">
        <v>14</v>
      </c>
      <c r="S845" s="114" t="s">
        <v>15</v>
      </c>
      <c r="T845" s="111" t="s">
        <v>14</v>
      </c>
      <c r="U845" s="112" t="s">
        <v>15</v>
      </c>
      <c r="V845" s="113" t="s">
        <v>14</v>
      </c>
      <c r="W845" s="114" t="s">
        <v>15</v>
      </c>
      <c r="X845" s="111" t="s">
        <v>14</v>
      </c>
      <c r="Y845" s="112" t="s">
        <v>15</v>
      </c>
      <c r="Z845" s="26" t="s">
        <v>14</v>
      </c>
      <c r="AA845" s="117" t="s">
        <v>15</v>
      </c>
      <c r="AB845" s="168" t="s">
        <v>14</v>
      </c>
      <c r="AC845" s="169" t="s">
        <v>15</v>
      </c>
      <c r="AE845" s="297"/>
      <c r="AF845" s="111" t="s">
        <v>14</v>
      </c>
      <c r="AG845" s="112" t="s">
        <v>15</v>
      </c>
      <c r="AH845" s="113" t="s">
        <v>14</v>
      </c>
      <c r="AI845" s="114" t="s">
        <v>15</v>
      </c>
      <c r="AJ845" s="111" t="s">
        <v>14</v>
      </c>
      <c r="AK845" s="112" t="s">
        <v>15</v>
      </c>
      <c r="AL845" s="113" t="s">
        <v>14</v>
      </c>
      <c r="AM845" s="114" t="s">
        <v>15</v>
      </c>
      <c r="AN845" s="111" t="s">
        <v>14</v>
      </c>
      <c r="AO845" s="112" t="s">
        <v>15</v>
      </c>
      <c r="AP845" s="113" t="s">
        <v>14</v>
      </c>
      <c r="AQ845" s="111" t="s">
        <v>15</v>
      </c>
      <c r="AR845" s="115" t="s">
        <v>14</v>
      </c>
      <c r="AS845" s="116" t="s">
        <v>15</v>
      </c>
      <c r="AT845" s="111" t="s">
        <v>14</v>
      </c>
      <c r="AU845" s="112" t="s">
        <v>15</v>
      </c>
      <c r="AV845" s="113" t="s">
        <v>14</v>
      </c>
      <c r="AW845" s="114" t="s">
        <v>15</v>
      </c>
      <c r="AX845" s="111" t="s">
        <v>14</v>
      </c>
      <c r="AY845" s="112" t="s">
        <v>15</v>
      </c>
      <c r="AZ845" s="113" t="s">
        <v>14</v>
      </c>
      <c r="BA845" s="114" t="s">
        <v>15</v>
      </c>
      <c r="BB845" s="111" t="s">
        <v>14</v>
      </c>
      <c r="BC845" s="112" t="s">
        <v>15</v>
      </c>
      <c r="BD845" s="26" t="s">
        <v>14</v>
      </c>
      <c r="BE845" s="117" t="s">
        <v>15</v>
      </c>
      <c r="BF845" s="168" t="s">
        <v>14</v>
      </c>
      <c r="BG845" s="169" t="s">
        <v>15</v>
      </c>
      <c r="BI845" s="297"/>
      <c r="BJ845" s="111" t="s">
        <v>14</v>
      </c>
      <c r="BK845" s="112" t="s">
        <v>15</v>
      </c>
      <c r="BL845" s="113" t="s">
        <v>14</v>
      </c>
      <c r="BM845" s="114" t="s">
        <v>15</v>
      </c>
      <c r="BN845" s="111" t="s">
        <v>14</v>
      </c>
      <c r="BO845" s="112" t="s">
        <v>15</v>
      </c>
      <c r="BP845" s="113" t="s">
        <v>14</v>
      </c>
      <c r="BQ845" s="114" t="s">
        <v>15</v>
      </c>
      <c r="BR845" s="111" t="s">
        <v>14</v>
      </c>
      <c r="BS845" s="112" t="s">
        <v>15</v>
      </c>
      <c r="BT845" s="113" t="s">
        <v>14</v>
      </c>
      <c r="BU845" s="111" t="s">
        <v>15</v>
      </c>
      <c r="BV845" s="115" t="s">
        <v>14</v>
      </c>
      <c r="BW845" s="116" t="s">
        <v>15</v>
      </c>
      <c r="BX845" s="111" t="s">
        <v>14</v>
      </c>
      <c r="BY845" s="112" t="s">
        <v>15</v>
      </c>
      <c r="BZ845" s="113" t="s">
        <v>14</v>
      </c>
      <c r="CA845" s="114" t="s">
        <v>15</v>
      </c>
      <c r="CB845" s="111" t="s">
        <v>14</v>
      </c>
      <c r="CC845" s="112" t="s">
        <v>15</v>
      </c>
      <c r="CD845" s="113" t="s">
        <v>14</v>
      </c>
      <c r="CE845" s="114" t="s">
        <v>15</v>
      </c>
      <c r="CF845" s="111" t="s">
        <v>14</v>
      </c>
      <c r="CG845" s="112" t="s">
        <v>15</v>
      </c>
      <c r="CH845" s="26" t="s">
        <v>14</v>
      </c>
      <c r="CI845" s="117" t="s">
        <v>15</v>
      </c>
      <c r="CJ845" s="115" t="s">
        <v>14</v>
      </c>
      <c r="CK845" s="116" t="s">
        <v>15</v>
      </c>
    </row>
    <row r="846" spans="1:89" ht="13.8" thickTop="1" x14ac:dyDescent="0.25">
      <c r="A846" s="119" t="s">
        <v>16</v>
      </c>
      <c r="B846" s="120"/>
      <c r="C846" s="177"/>
      <c r="D846" s="121"/>
      <c r="E846" s="172"/>
      <c r="F846" s="120"/>
      <c r="G846" s="122"/>
      <c r="H846" s="121"/>
      <c r="I846" s="172"/>
      <c r="J846" s="120"/>
      <c r="K846" s="122"/>
      <c r="L846" s="121"/>
      <c r="M846" s="120"/>
      <c r="N846" s="171"/>
      <c r="O846" s="173"/>
      <c r="P846" s="120"/>
      <c r="Q846" s="122"/>
      <c r="R846" s="121"/>
      <c r="S846" s="172"/>
      <c r="T846" s="120"/>
      <c r="U846" s="122"/>
      <c r="V846" s="121"/>
      <c r="W846" s="172"/>
      <c r="X846" s="120"/>
      <c r="Y846" s="122"/>
      <c r="Z846" s="21"/>
      <c r="AA846" s="176"/>
      <c r="AB846" s="162">
        <f t="shared" ref="AB846:AB869" si="2574">B846+D846+F846+H846+J846+L846+N846+P846+R846+T846+V846+X846+Z846</f>
        <v>0</v>
      </c>
      <c r="AC846" s="163">
        <f>C846+E846+G846+I846+K846+M846+O846+Q846+S846+U846+W846+Y846+AA846</f>
        <v>0</v>
      </c>
      <c r="AE846" s="254" t="str">
        <f>$AE$9</f>
        <v>07:00 - 07:59</v>
      </c>
      <c r="AF846" s="120">
        <f t="shared" ref="AF846:AO848" si="2575">SUMIF($A$9:$A$32,$AE846,B$846:B$869)</f>
        <v>1347</v>
      </c>
      <c r="AG846" s="177">
        <f t="shared" si="2575"/>
        <v>902.7</v>
      </c>
      <c r="AH846" s="121">
        <f t="shared" si="2575"/>
        <v>609</v>
      </c>
      <c r="AI846" s="172">
        <f t="shared" si="2575"/>
        <v>436.4</v>
      </c>
      <c r="AJ846" s="120">
        <f t="shared" si="2575"/>
        <v>1329</v>
      </c>
      <c r="AK846" s="122">
        <f t="shared" si="2575"/>
        <v>786.7</v>
      </c>
      <c r="AL846" s="121">
        <f t="shared" si="2575"/>
        <v>1728</v>
      </c>
      <c r="AM846" s="172">
        <f t="shared" si="2575"/>
        <v>1345.2</v>
      </c>
      <c r="AN846" s="120">
        <f t="shared" si="2575"/>
        <v>102</v>
      </c>
      <c r="AO846" s="122">
        <f t="shared" si="2575"/>
        <v>326.2</v>
      </c>
      <c r="AP846" s="121">
        <f t="shared" ref="AP846:AY848" si="2576">SUMIF($A$9:$A$32,$AE846,L$846:L$869)</f>
        <v>352</v>
      </c>
      <c r="AQ846" s="120">
        <f t="shared" si="2576"/>
        <v>1187.7</v>
      </c>
      <c r="AR846" s="171">
        <f t="shared" si="2576"/>
        <v>1359</v>
      </c>
      <c r="AS846" s="173">
        <f t="shared" si="2576"/>
        <v>1755</v>
      </c>
      <c r="AT846" s="120">
        <f t="shared" si="2576"/>
        <v>677</v>
      </c>
      <c r="AU846" s="122">
        <f t="shared" si="2576"/>
        <v>746.6</v>
      </c>
      <c r="AV846" s="121">
        <f t="shared" si="2576"/>
        <v>1265</v>
      </c>
      <c r="AW846" s="172">
        <f t="shared" si="2576"/>
        <v>1080.7</v>
      </c>
      <c r="AX846" s="120">
        <f t="shared" si="2576"/>
        <v>196</v>
      </c>
      <c r="AY846" s="122">
        <f t="shared" si="2576"/>
        <v>404.2</v>
      </c>
      <c r="AZ846" s="121">
        <f t="shared" ref="AZ846:BE848" si="2577">SUMIF($A$9:$A$32,$AE846,V$846:V$869)</f>
        <v>617</v>
      </c>
      <c r="BA846" s="172">
        <f t="shared" si="2577"/>
        <v>1343.8</v>
      </c>
      <c r="BB846" s="120">
        <f t="shared" si="2577"/>
        <v>683</v>
      </c>
      <c r="BC846" s="122">
        <f t="shared" si="2577"/>
        <v>567.29999999999995</v>
      </c>
      <c r="BD846" s="21">
        <f t="shared" si="2577"/>
        <v>2072</v>
      </c>
      <c r="BE846" s="176">
        <f t="shared" si="2577"/>
        <v>1691.5</v>
      </c>
      <c r="BF846" s="162">
        <f>AF846+AH846+AJ846+AL846+AN846+AP846+AR846+AT846+AV846+AX846+AZ846+BB846+BD846</f>
        <v>12336</v>
      </c>
      <c r="BG846" s="163">
        <f>AG846+AI846+AK846+AM846+AO846+AQ846+AS846+AU846+AW846+AY846+BA846+BC846+BE846</f>
        <v>12574</v>
      </c>
      <c r="BI846" s="119" t="s">
        <v>16</v>
      </c>
      <c r="BJ846" s="290" t="e">
        <f>B846/$AB846</f>
        <v>#DIV/0!</v>
      </c>
      <c r="BK846" s="124" t="e">
        <f>C846/$AC846</f>
        <v>#DIV/0!</v>
      </c>
      <c r="BL846" s="125" t="e">
        <f t="shared" ref="BL846:BL869" si="2578">D846/$AB846</f>
        <v>#DIV/0!</v>
      </c>
      <c r="BM846" s="126" t="e">
        <f t="shared" ref="BM846:BM869" si="2579">E846/$AC846</f>
        <v>#DIV/0!</v>
      </c>
      <c r="BN846" s="123" t="e">
        <f t="shared" ref="BN846:BN869" si="2580">F846/$AB846</f>
        <v>#DIV/0!</v>
      </c>
      <c r="BO846" s="124" t="e">
        <f t="shared" ref="BO846:BO869" si="2581">G846/$AC846</f>
        <v>#DIV/0!</v>
      </c>
      <c r="BP846" s="125" t="e">
        <f t="shared" ref="BP846:BP869" si="2582">H846/$AB846</f>
        <v>#DIV/0!</v>
      </c>
      <c r="BQ846" s="126" t="e">
        <f t="shared" ref="BQ846:BQ869" si="2583">I846/$AC846</f>
        <v>#DIV/0!</v>
      </c>
      <c r="BR846" s="123" t="e">
        <f t="shared" ref="BR846:BR869" si="2584">J846/$AB846</f>
        <v>#DIV/0!</v>
      </c>
      <c r="BS846" s="124" t="e">
        <f t="shared" ref="BS846:BS869" si="2585">K846/$AC846</f>
        <v>#DIV/0!</v>
      </c>
      <c r="BT846" s="125" t="e">
        <f t="shared" ref="BT846:BT869" si="2586">L846/$AB846</f>
        <v>#DIV/0!</v>
      </c>
      <c r="BU846" s="123" t="e">
        <f t="shared" ref="BU846:BU869" si="2587">M846/$AC846</f>
        <v>#DIV/0!</v>
      </c>
      <c r="BV846" s="127" t="e">
        <f t="shared" ref="BV846:BV869" si="2588">N846/$AB846</f>
        <v>#DIV/0!</v>
      </c>
      <c r="BW846" s="128" t="e">
        <f t="shared" ref="BW846:BW869" si="2589">O846/$AC846</f>
        <v>#DIV/0!</v>
      </c>
      <c r="BX846" s="123" t="e">
        <f t="shared" ref="BX846:BX869" si="2590">P846/$AB846</f>
        <v>#DIV/0!</v>
      </c>
      <c r="BY846" s="124" t="e">
        <f t="shared" ref="BY846:BY869" si="2591">Q846/$AC846</f>
        <v>#DIV/0!</v>
      </c>
      <c r="BZ846" s="125" t="e">
        <f t="shared" ref="BZ846:BZ869" si="2592">R846/$AB846</f>
        <v>#DIV/0!</v>
      </c>
      <c r="CA846" s="126" t="e">
        <f t="shared" ref="CA846:CA869" si="2593">S846/$AC846</f>
        <v>#DIV/0!</v>
      </c>
      <c r="CB846" s="123" t="e">
        <f t="shared" ref="CB846:CB869" si="2594">T846/$AB846</f>
        <v>#DIV/0!</v>
      </c>
      <c r="CC846" s="124" t="e">
        <f t="shared" ref="CC846:CC869" si="2595">U846/$AC846</f>
        <v>#DIV/0!</v>
      </c>
      <c r="CD846" s="125" t="e">
        <f t="shared" ref="CD846:CD869" si="2596">V846/$AB846</f>
        <v>#DIV/0!</v>
      </c>
      <c r="CE846" s="126" t="e">
        <f t="shared" ref="CE846:CE869" si="2597">W846/$AC846</f>
        <v>#DIV/0!</v>
      </c>
      <c r="CF846" s="123" t="e">
        <f t="shared" ref="CF846:CF869" si="2598">X846/$AB846</f>
        <v>#DIV/0!</v>
      </c>
      <c r="CG846" s="124" t="e">
        <f t="shared" ref="CG846:CG869" si="2599">Y846/$AC846</f>
        <v>#DIV/0!</v>
      </c>
      <c r="CH846" s="123" t="e">
        <f t="shared" ref="CH846:CH869" si="2600">Z846/$AB846</f>
        <v>#DIV/0!</v>
      </c>
      <c r="CI846" s="124" t="e">
        <f t="shared" ref="CI846:CI869" si="2601">AA846/$AC846</f>
        <v>#DIV/0!</v>
      </c>
      <c r="CJ846" s="129">
        <f t="shared" ref="CJ846" si="2602">AB846/AB870</f>
        <v>0</v>
      </c>
      <c r="CK846" s="130">
        <f t="shared" ref="CK846" si="2603">AC846/AC870</f>
        <v>0</v>
      </c>
    </row>
    <row r="847" spans="1:89" x14ac:dyDescent="0.25">
      <c r="A847" s="131" t="s">
        <v>17</v>
      </c>
      <c r="B847" s="180">
        <v>302</v>
      </c>
      <c r="C847" s="181">
        <v>0</v>
      </c>
      <c r="D847" s="182">
        <v>212</v>
      </c>
      <c r="E847" s="183">
        <v>0</v>
      </c>
      <c r="F847" s="180">
        <v>510</v>
      </c>
      <c r="G847" s="184">
        <v>7</v>
      </c>
      <c r="H847" s="182">
        <v>394</v>
      </c>
      <c r="I847" s="183">
        <v>23</v>
      </c>
      <c r="J847" s="180">
        <v>6</v>
      </c>
      <c r="K847" s="184">
        <v>16</v>
      </c>
      <c r="L847" s="182">
        <v>27</v>
      </c>
      <c r="M847" s="180">
        <v>81</v>
      </c>
      <c r="N847" s="185">
        <v>178</v>
      </c>
      <c r="O847" s="186">
        <v>77</v>
      </c>
      <c r="P847" s="180">
        <v>47</v>
      </c>
      <c r="Q847" s="184">
        <v>55</v>
      </c>
      <c r="R847" s="182">
        <v>37</v>
      </c>
      <c r="S847" s="183">
        <v>81</v>
      </c>
      <c r="T847" s="180">
        <v>0</v>
      </c>
      <c r="U847" s="184">
        <v>22</v>
      </c>
      <c r="V847" s="182">
        <v>7</v>
      </c>
      <c r="W847" s="183">
        <v>3</v>
      </c>
      <c r="X847" s="180">
        <v>4</v>
      </c>
      <c r="Y847" s="184">
        <v>0</v>
      </c>
      <c r="Z847" s="182">
        <v>0</v>
      </c>
      <c r="AA847" s="180">
        <v>0</v>
      </c>
      <c r="AB847" s="162">
        <f t="shared" si="2574"/>
        <v>1724</v>
      </c>
      <c r="AC847" s="163">
        <f t="shared" ref="AC847:AC866" si="2604">C847+E847+G847+I847+K847+M847+O847+Q847+S847+U847+W847+Y847+AA847</f>
        <v>365</v>
      </c>
      <c r="AE847" s="256" t="str">
        <f>$AE$10</f>
        <v>08:00 - 08:59</v>
      </c>
      <c r="AF847" s="120">
        <f t="shared" si="2575"/>
        <v>1499</v>
      </c>
      <c r="AG847" s="181">
        <f t="shared" si="2575"/>
        <v>706.7</v>
      </c>
      <c r="AH847" s="182">
        <f t="shared" si="2575"/>
        <v>681</v>
      </c>
      <c r="AI847" s="183">
        <f t="shared" si="2575"/>
        <v>426.3</v>
      </c>
      <c r="AJ847" s="180">
        <f t="shared" si="2575"/>
        <v>1371</v>
      </c>
      <c r="AK847" s="184">
        <f t="shared" si="2575"/>
        <v>604.6</v>
      </c>
      <c r="AL847" s="182">
        <f t="shared" si="2575"/>
        <v>1749</v>
      </c>
      <c r="AM847" s="183">
        <f t="shared" si="2575"/>
        <v>1373.2</v>
      </c>
      <c r="AN847" s="180">
        <f t="shared" si="2575"/>
        <v>117</v>
      </c>
      <c r="AO847" s="184">
        <f t="shared" si="2575"/>
        <v>311.2</v>
      </c>
      <c r="AP847" s="182">
        <f t="shared" si="2576"/>
        <v>351</v>
      </c>
      <c r="AQ847" s="180">
        <f t="shared" si="2576"/>
        <v>1258.5999999999999</v>
      </c>
      <c r="AR847" s="185">
        <f t="shared" si="2576"/>
        <v>1238</v>
      </c>
      <c r="AS847" s="186">
        <f t="shared" si="2576"/>
        <v>1685.2</v>
      </c>
      <c r="AT847" s="180">
        <f t="shared" si="2576"/>
        <v>762</v>
      </c>
      <c r="AU847" s="184">
        <f t="shared" si="2576"/>
        <v>619.4</v>
      </c>
      <c r="AV847" s="182">
        <f t="shared" si="2576"/>
        <v>1363</v>
      </c>
      <c r="AW847" s="183">
        <f t="shared" si="2576"/>
        <v>1062.5999999999999</v>
      </c>
      <c r="AX847" s="180">
        <f t="shared" si="2576"/>
        <v>127</v>
      </c>
      <c r="AY847" s="184">
        <f t="shared" si="2576"/>
        <v>298.10000000000002</v>
      </c>
      <c r="AZ847" s="182">
        <f t="shared" si="2577"/>
        <v>467</v>
      </c>
      <c r="BA847" s="183">
        <f t="shared" si="2577"/>
        <v>1494.9</v>
      </c>
      <c r="BB847" s="180">
        <f t="shared" si="2577"/>
        <v>704</v>
      </c>
      <c r="BC847" s="184">
        <f t="shared" si="2577"/>
        <v>532.29999999999995</v>
      </c>
      <c r="BD847" s="182">
        <f t="shared" si="2577"/>
        <v>2087</v>
      </c>
      <c r="BE847" s="180">
        <f t="shared" si="2577"/>
        <v>1789.8</v>
      </c>
      <c r="BF847" s="164">
        <f>SUM(AF847,AH847,AJ847,AL847,AN847,AP847,AR847,AT847,AV847,AX847,AZ847,BB847,BD847)</f>
        <v>12516</v>
      </c>
      <c r="BG847" s="165">
        <f>SUM(AG847,AI847,AK847,AM847,AO847,AQ847,AS847,AU847,AW847,AY847,BA847,BC847,BE847)</f>
        <v>12162.899999999998</v>
      </c>
      <c r="BI847" s="131" t="s">
        <v>17</v>
      </c>
      <c r="BJ847" s="123">
        <f t="shared" ref="BJ847:BJ869" si="2605">B847/$AB847</f>
        <v>0.1751740139211137</v>
      </c>
      <c r="BK847" s="124">
        <f t="shared" ref="BK847:BK869" si="2606">C847/$AC847</f>
        <v>0</v>
      </c>
      <c r="BL847" s="125">
        <f t="shared" si="2578"/>
        <v>0.12296983758700696</v>
      </c>
      <c r="BM847" s="126">
        <f t="shared" si="2579"/>
        <v>0</v>
      </c>
      <c r="BN847" s="123">
        <f t="shared" si="2580"/>
        <v>0.29582366589327147</v>
      </c>
      <c r="BO847" s="124">
        <f t="shared" si="2581"/>
        <v>1.9178082191780823E-2</v>
      </c>
      <c r="BP847" s="125">
        <f t="shared" si="2582"/>
        <v>0.22853828306264501</v>
      </c>
      <c r="BQ847" s="126">
        <f t="shared" si="2583"/>
        <v>6.3013698630136991E-2</v>
      </c>
      <c r="BR847" s="123">
        <f t="shared" si="2584"/>
        <v>3.4802784222737818E-3</v>
      </c>
      <c r="BS847" s="124">
        <f t="shared" si="2585"/>
        <v>4.3835616438356165E-2</v>
      </c>
      <c r="BT847" s="125">
        <f t="shared" si="2586"/>
        <v>1.5661252900232018E-2</v>
      </c>
      <c r="BU847" s="123">
        <f t="shared" si="2587"/>
        <v>0.22191780821917809</v>
      </c>
      <c r="BV847" s="127">
        <f t="shared" si="2588"/>
        <v>0.10324825986078887</v>
      </c>
      <c r="BW847" s="128">
        <f t="shared" si="2589"/>
        <v>0.21095890410958903</v>
      </c>
      <c r="BX847" s="123">
        <f t="shared" si="2590"/>
        <v>2.7262180974477957E-2</v>
      </c>
      <c r="BY847" s="124">
        <f t="shared" si="2591"/>
        <v>0.15068493150684931</v>
      </c>
      <c r="BZ847" s="125">
        <f t="shared" si="2592"/>
        <v>2.1461716937354988E-2</v>
      </c>
      <c r="CA847" s="126">
        <f t="shared" si="2593"/>
        <v>0.22191780821917809</v>
      </c>
      <c r="CB847" s="123">
        <f t="shared" si="2594"/>
        <v>0</v>
      </c>
      <c r="CC847" s="124">
        <f t="shared" si="2595"/>
        <v>6.0273972602739728E-2</v>
      </c>
      <c r="CD847" s="125">
        <f t="shared" si="2596"/>
        <v>4.0603248259860787E-3</v>
      </c>
      <c r="CE847" s="126">
        <f t="shared" si="2597"/>
        <v>8.21917808219178E-3</v>
      </c>
      <c r="CF847" s="123">
        <f t="shared" si="2598"/>
        <v>2.3201856148491878E-3</v>
      </c>
      <c r="CG847" s="124">
        <f t="shared" si="2599"/>
        <v>0</v>
      </c>
      <c r="CH847" s="125">
        <f t="shared" si="2600"/>
        <v>0</v>
      </c>
      <c r="CI847" s="123">
        <f t="shared" si="2601"/>
        <v>0</v>
      </c>
      <c r="CJ847" s="129">
        <f t="shared" ref="CJ847" si="2607">AB847/AB870</f>
        <v>6.9723049048789959E-3</v>
      </c>
      <c r="CK847" s="130">
        <f t="shared" ref="CK847" si="2608">AC847/AC870</f>
        <v>1.4797883213483994E-3</v>
      </c>
    </row>
    <row r="848" spans="1:89" ht="13.8" thickBot="1" x14ac:dyDescent="0.3">
      <c r="A848" s="139" t="s">
        <v>18</v>
      </c>
      <c r="B848" s="187">
        <v>1139</v>
      </c>
      <c r="C848" s="188">
        <v>220</v>
      </c>
      <c r="D848" s="189">
        <v>617</v>
      </c>
      <c r="E848" s="190">
        <v>128</v>
      </c>
      <c r="F848" s="187">
        <v>1472</v>
      </c>
      <c r="G848" s="191">
        <v>261</v>
      </c>
      <c r="H848" s="189">
        <v>1385</v>
      </c>
      <c r="I848" s="190">
        <v>548</v>
      </c>
      <c r="J848" s="187">
        <v>50</v>
      </c>
      <c r="K848" s="191">
        <v>187</v>
      </c>
      <c r="L848" s="189">
        <v>187</v>
      </c>
      <c r="M848" s="187">
        <v>699</v>
      </c>
      <c r="N848" s="192">
        <v>988</v>
      </c>
      <c r="O848" s="193">
        <v>1123</v>
      </c>
      <c r="P848" s="187">
        <v>369</v>
      </c>
      <c r="Q848" s="191">
        <v>570</v>
      </c>
      <c r="R848" s="189">
        <v>684</v>
      </c>
      <c r="S848" s="190">
        <v>634</v>
      </c>
      <c r="T848" s="187">
        <v>93</v>
      </c>
      <c r="U848" s="191">
        <v>288</v>
      </c>
      <c r="V848" s="189">
        <v>282</v>
      </c>
      <c r="W848" s="190">
        <v>965</v>
      </c>
      <c r="X848" s="187">
        <v>492</v>
      </c>
      <c r="Y848" s="191">
        <v>489</v>
      </c>
      <c r="Z848" s="189">
        <v>1600</v>
      </c>
      <c r="AA848" s="187">
        <v>1269</v>
      </c>
      <c r="AB848" s="162">
        <f t="shared" si="2574"/>
        <v>9358</v>
      </c>
      <c r="AC848" s="163">
        <f t="shared" si="2604"/>
        <v>7381</v>
      </c>
      <c r="AE848" s="254">
        <f>$AE$11</f>
        <v>0</v>
      </c>
      <c r="AF848" s="120">
        <f t="shared" si="2575"/>
        <v>0</v>
      </c>
      <c r="AG848" s="188">
        <f t="shared" si="2575"/>
        <v>0</v>
      </c>
      <c r="AH848" s="189">
        <f t="shared" si="2575"/>
        <v>0</v>
      </c>
      <c r="AI848" s="190">
        <f t="shared" si="2575"/>
        <v>0</v>
      </c>
      <c r="AJ848" s="187">
        <f t="shared" si="2575"/>
        <v>0</v>
      </c>
      <c r="AK848" s="191">
        <f t="shared" si="2575"/>
        <v>0</v>
      </c>
      <c r="AL848" s="189">
        <f t="shared" si="2575"/>
        <v>0</v>
      </c>
      <c r="AM848" s="190">
        <f t="shared" si="2575"/>
        <v>0</v>
      </c>
      <c r="AN848" s="187">
        <f t="shared" si="2575"/>
        <v>0</v>
      </c>
      <c r="AO848" s="191">
        <f t="shared" si="2575"/>
        <v>0</v>
      </c>
      <c r="AP848" s="189">
        <f t="shared" si="2576"/>
        <v>0</v>
      </c>
      <c r="AQ848" s="187">
        <f t="shared" si="2576"/>
        <v>0</v>
      </c>
      <c r="AR848" s="192">
        <f t="shared" si="2576"/>
        <v>0</v>
      </c>
      <c r="AS848" s="193">
        <f t="shared" si="2576"/>
        <v>0</v>
      </c>
      <c r="AT848" s="187">
        <f t="shared" si="2576"/>
        <v>0</v>
      </c>
      <c r="AU848" s="191">
        <f t="shared" si="2576"/>
        <v>0</v>
      </c>
      <c r="AV848" s="189">
        <f t="shared" si="2576"/>
        <v>0</v>
      </c>
      <c r="AW848" s="190">
        <f t="shared" si="2576"/>
        <v>0</v>
      </c>
      <c r="AX848" s="187">
        <f t="shared" si="2576"/>
        <v>0</v>
      </c>
      <c r="AY848" s="191">
        <f t="shared" si="2576"/>
        <v>0</v>
      </c>
      <c r="AZ848" s="189">
        <f t="shared" si="2577"/>
        <v>0</v>
      </c>
      <c r="BA848" s="190">
        <f t="shared" si="2577"/>
        <v>0</v>
      </c>
      <c r="BB848" s="187">
        <f t="shared" si="2577"/>
        <v>0</v>
      </c>
      <c r="BC848" s="191">
        <f t="shared" si="2577"/>
        <v>0</v>
      </c>
      <c r="BD848" s="189">
        <f t="shared" si="2577"/>
        <v>0</v>
      </c>
      <c r="BE848" s="187">
        <f t="shared" si="2577"/>
        <v>0</v>
      </c>
      <c r="BF848" s="164">
        <f>SUM(AF848,AH848,AJ848,AL848,AN848,AP848,AR848,AT848,AV848,AX848,AZ848,BB848,BD848)</f>
        <v>0</v>
      </c>
      <c r="BG848" s="165">
        <f>SUM(AG848,AI848,AK848,AM848,AO848,AQ848,AS848,AU848,AW848,AY848,BA848,BC848,BE848)</f>
        <v>0</v>
      </c>
      <c r="BI848" s="139" t="s">
        <v>18</v>
      </c>
      <c r="BJ848" s="123">
        <f t="shared" si="2605"/>
        <v>0.12171404146185082</v>
      </c>
      <c r="BK848" s="124">
        <f t="shared" si="2606"/>
        <v>2.9806259314456036E-2</v>
      </c>
      <c r="BL848" s="125">
        <f t="shared" si="2578"/>
        <v>6.5932891643513569E-2</v>
      </c>
      <c r="BM848" s="126">
        <f t="shared" si="2579"/>
        <v>1.7341823601138059E-2</v>
      </c>
      <c r="BN848" s="123">
        <f t="shared" si="2580"/>
        <v>0.15729856807010045</v>
      </c>
      <c r="BO848" s="124">
        <f t="shared" si="2581"/>
        <v>3.5361062186695567E-2</v>
      </c>
      <c r="BP848" s="125">
        <f t="shared" si="2582"/>
        <v>0.14800170976704424</v>
      </c>
      <c r="BQ848" s="126">
        <f t="shared" si="2583"/>
        <v>7.4244682292372313E-2</v>
      </c>
      <c r="BR848" s="123">
        <f t="shared" si="2584"/>
        <v>5.3430220132506942E-3</v>
      </c>
      <c r="BS848" s="124">
        <f t="shared" si="2585"/>
        <v>2.533532041728763E-2</v>
      </c>
      <c r="BT848" s="125">
        <f t="shared" si="2586"/>
        <v>1.9982902329557597E-2</v>
      </c>
      <c r="BU848" s="123">
        <f t="shared" si="2587"/>
        <v>9.4702614821839864E-2</v>
      </c>
      <c r="BV848" s="127">
        <f t="shared" si="2588"/>
        <v>0.10557811498183373</v>
      </c>
      <c r="BW848" s="128">
        <f t="shared" si="2589"/>
        <v>0.15214740550060968</v>
      </c>
      <c r="BX848" s="123">
        <f t="shared" si="2590"/>
        <v>3.9431502457790125E-2</v>
      </c>
      <c r="BY848" s="124">
        <f t="shared" si="2591"/>
        <v>7.7225308223817915E-2</v>
      </c>
      <c r="BZ848" s="125">
        <f t="shared" si="2592"/>
        <v>7.3092541141269507E-2</v>
      </c>
      <c r="CA848" s="126">
        <f t="shared" si="2593"/>
        <v>8.5896220024386946E-2</v>
      </c>
      <c r="CB848" s="123">
        <f t="shared" si="2594"/>
        <v>9.9380209446462923E-3</v>
      </c>
      <c r="CC848" s="124">
        <f t="shared" si="2595"/>
        <v>3.9019103102560626E-2</v>
      </c>
      <c r="CD848" s="125">
        <f t="shared" si="2596"/>
        <v>3.0134644154733919E-2</v>
      </c>
      <c r="CE848" s="126">
        <f t="shared" si="2597"/>
        <v>0.13074109199295489</v>
      </c>
      <c r="CF848" s="123">
        <f t="shared" si="2598"/>
        <v>5.2575336610386832E-2</v>
      </c>
      <c r="CG848" s="124">
        <f t="shared" si="2599"/>
        <v>6.6251185476222732E-2</v>
      </c>
      <c r="CH848" s="125">
        <f t="shared" si="2600"/>
        <v>0.17097670442402221</v>
      </c>
      <c r="CI848" s="123">
        <f t="shared" si="2601"/>
        <v>0.17192792304565777</v>
      </c>
      <c r="CJ848" s="129">
        <f t="shared" ref="CJ848" si="2609">AB848/AB870</f>
        <v>3.7846188689012551E-2</v>
      </c>
      <c r="CK848" s="130">
        <f t="shared" ref="CK848" si="2610">AC848/AC870</f>
        <v>2.9924157807869962E-2</v>
      </c>
    </row>
    <row r="849" spans="1:89" ht="14.4" thickTop="1" thickBot="1" x14ac:dyDescent="0.3">
      <c r="A849" s="131" t="s">
        <v>19</v>
      </c>
      <c r="B849" s="180">
        <v>1323</v>
      </c>
      <c r="C849" s="181">
        <v>906.6</v>
      </c>
      <c r="D849" s="182">
        <v>680</v>
      </c>
      <c r="E849" s="183">
        <v>522.29999999999995</v>
      </c>
      <c r="F849" s="180">
        <v>1613</v>
      </c>
      <c r="G849" s="184">
        <v>722.6</v>
      </c>
      <c r="H849" s="182">
        <v>1704</v>
      </c>
      <c r="I849" s="183">
        <v>1171</v>
      </c>
      <c r="J849" s="180">
        <v>97</v>
      </c>
      <c r="K849" s="184">
        <v>268.10000000000002</v>
      </c>
      <c r="L849" s="182">
        <v>395</v>
      </c>
      <c r="M849" s="180">
        <v>1125.4000000000001</v>
      </c>
      <c r="N849" s="185">
        <v>1400</v>
      </c>
      <c r="O849" s="186">
        <v>1752.8</v>
      </c>
      <c r="P849" s="180">
        <v>703</v>
      </c>
      <c r="Q849" s="184">
        <v>750.6</v>
      </c>
      <c r="R849" s="182">
        <v>1099</v>
      </c>
      <c r="S849" s="183">
        <v>1031.5999999999999</v>
      </c>
      <c r="T849" s="180">
        <v>202</v>
      </c>
      <c r="U849" s="184">
        <v>424.2</v>
      </c>
      <c r="V849" s="182">
        <v>536</v>
      </c>
      <c r="W849" s="183">
        <v>1336.6</v>
      </c>
      <c r="X849" s="180">
        <v>796</v>
      </c>
      <c r="Y849" s="184">
        <v>503.3</v>
      </c>
      <c r="Z849" s="182">
        <v>1955</v>
      </c>
      <c r="AA849" s="180">
        <v>1537</v>
      </c>
      <c r="AB849" s="162">
        <f t="shared" si="2574"/>
        <v>12503</v>
      </c>
      <c r="AC849" s="163">
        <f t="shared" si="2604"/>
        <v>12052.1</v>
      </c>
      <c r="AE849" s="251" t="s">
        <v>13</v>
      </c>
      <c r="AF849" s="14">
        <f t="shared" ref="AF849:BG849" si="2611">SUM(AF846:AF848)</f>
        <v>2846</v>
      </c>
      <c r="AG849" s="1">
        <f t="shared" si="2611"/>
        <v>1609.4</v>
      </c>
      <c r="AH849" s="14">
        <f t="shared" si="2611"/>
        <v>1290</v>
      </c>
      <c r="AI849" s="1">
        <f t="shared" si="2611"/>
        <v>862.7</v>
      </c>
      <c r="AJ849" s="14">
        <f t="shared" si="2611"/>
        <v>2700</v>
      </c>
      <c r="AK849" s="1">
        <f t="shared" si="2611"/>
        <v>1391.3000000000002</v>
      </c>
      <c r="AL849" s="14">
        <f t="shared" si="2611"/>
        <v>3477</v>
      </c>
      <c r="AM849" s="1">
        <f t="shared" si="2611"/>
        <v>2718.4</v>
      </c>
      <c r="AN849" s="14">
        <f t="shared" si="2611"/>
        <v>219</v>
      </c>
      <c r="AO849" s="1">
        <f t="shared" si="2611"/>
        <v>637.4</v>
      </c>
      <c r="AP849" s="14">
        <f t="shared" si="2611"/>
        <v>703</v>
      </c>
      <c r="AQ849" s="1">
        <f t="shared" si="2611"/>
        <v>2446.3000000000002</v>
      </c>
      <c r="AR849" s="14">
        <f t="shared" si="2611"/>
        <v>2597</v>
      </c>
      <c r="AS849" s="1">
        <f t="shared" si="2611"/>
        <v>3440.2</v>
      </c>
      <c r="AT849" s="14">
        <f t="shared" si="2611"/>
        <v>1439</v>
      </c>
      <c r="AU849" s="1">
        <f t="shared" si="2611"/>
        <v>1366</v>
      </c>
      <c r="AV849" s="14">
        <f t="shared" si="2611"/>
        <v>2628</v>
      </c>
      <c r="AW849" s="1">
        <f t="shared" si="2611"/>
        <v>2143.3000000000002</v>
      </c>
      <c r="AX849" s="14">
        <f t="shared" si="2611"/>
        <v>323</v>
      </c>
      <c r="AY849" s="1">
        <f t="shared" si="2611"/>
        <v>702.3</v>
      </c>
      <c r="AZ849" s="14">
        <f t="shared" si="2611"/>
        <v>1084</v>
      </c>
      <c r="BA849" s="1">
        <f t="shared" si="2611"/>
        <v>2838.7</v>
      </c>
      <c r="BB849" s="14">
        <f t="shared" si="2611"/>
        <v>1387</v>
      </c>
      <c r="BC849" s="1">
        <f t="shared" si="2611"/>
        <v>1099.5999999999999</v>
      </c>
      <c r="BD849" s="14">
        <f t="shared" si="2611"/>
        <v>4159</v>
      </c>
      <c r="BE849" s="1">
        <f t="shared" si="2611"/>
        <v>3481.3</v>
      </c>
      <c r="BF849" s="166">
        <f t="shared" si="2611"/>
        <v>24852</v>
      </c>
      <c r="BG849" s="167">
        <f t="shared" si="2611"/>
        <v>24736.899999999998</v>
      </c>
      <c r="BI849" s="131" t="s">
        <v>19</v>
      </c>
      <c r="BJ849" s="123">
        <f t="shared" si="2605"/>
        <v>0.10581460449492122</v>
      </c>
      <c r="BK849" s="124">
        <f t="shared" si="2606"/>
        <v>7.522340504974237E-2</v>
      </c>
      <c r="BL849" s="125">
        <f t="shared" si="2578"/>
        <v>5.4386947132688157E-2</v>
      </c>
      <c r="BM849" s="126">
        <f t="shared" si="2579"/>
        <v>4.3336845860887312E-2</v>
      </c>
      <c r="BN849" s="123">
        <f t="shared" si="2580"/>
        <v>0.12900903783092058</v>
      </c>
      <c r="BO849" s="124">
        <f t="shared" si="2581"/>
        <v>5.9956356153699354E-2</v>
      </c>
      <c r="BP849" s="125">
        <f t="shared" si="2582"/>
        <v>0.13628729105014797</v>
      </c>
      <c r="BQ849" s="126">
        <f t="shared" si="2583"/>
        <v>9.7161490528621566E-2</v>
      </c>
      <c r="BR849" s="123">
        <f t="shared" si="2584"/>
        <v>7.7581380468687514E-3</v>
      </c>
      <c r="BS849" s="124">
        <f t="shared" si="2585"/>
        <v>2.2245085918636588E-2</v>
      </c>
      <c r="BT849" s="125">
        <f t="shared" si="2586"/>
        <v>3.1592417819723266E-2</v>
      </c>
      <c r="BU849" s="123">
        <f t="shared" si="2587"/>
        <v>9.3377917541341351E-2</v>
      </c>
      <c r="BV849" s="127">
        <f t="shared" si="2588"/>
        <v>0.11197312644965209</v>
      </c>
      <c r="BW849" s="128">
        <f t="shared" si="2589"/>
        <v>0.14543523535317496</v>
      </c>
      <c r="BX849" s="123">
        <f t="shared" si="2590"/>
        <v>5.6226505638646722E-2</v>
      </c>
      <c r="BY849" s="124">
        <f t="shared" si="2591"/>
        <v>6.2279602724836333E-2</v>
      </c>
      <c r="BZ849" s="125">
        <f t="shared" si="2592"/>
        <v>8.789890426297689E-2</v>
      </c>
      <c r="CA849" s="126">
        <f t="shared" si="2593"/>
        <v>8.5595041528032448E-2</v>
      </c>
      <c r="CB849" s="123">
        <f t="shared" si="2594"/>
        <v>1.6156122530592659E-2</v>
      </c>
      <c r="CC849" s="124">
        <f t="shared" si="2595"/>
        <v>3.5197185552725246E-2</v>
      </c>
      <c r="CD849" s="125">
        <f t="shared" si="2596"/>
        <v>4.2869711269295369E-2</v>
      </c>
      <c r="CE849" s="126">
        <f t="shared" si="2597"/>
        <v>0.11090183453506026</v>
      </c>
      <c r="CF849" s="123">
        <f t="shared" si="2598"/>
        <v>6.3664720467087904E-2</v>
      </c>
      <c r="CG849" s="124">
        <f t="shared" si="2599"/>
        <v>4.1760357116187218E-2</v>
      </c>
      <c r="CH849" s="125">
        <f t="shared" si="2600"/>
        <v>0.15636247300647846</v>
      </c>
      <c r="CI849" s="123">
        <f t="shared" si="2601"/>
        <v>0.12752964213705495</v>
      </c>
      <c r="CJ849" s="129">
        <f t="shared" ref="CJ849" si="2612">AB849/AB870</f>
        <v>5.0565387601915361E-2</v>
      </c>
      <c r="CK849" s="130">
        <f t="shared" ref="CK849" si="2613">AC849/AC870</f>
        <v>4.8861799528008343E-2</v>
      </c>
    </row>
    <row r="850" spans="1:89" ht="13.8" thickTop="1" x14ac:dyDescent="0.25">
      <c r="A850" s="139" t="s">
        <v>20</v>
      </c>
      <c r="B850" s="266">
        <v>1347</v>
      </c>
      <c r="C850" s="267">
        <v>902.7</v>
      </c>
      <c r="D850" s="268">
        <v>609</v>
      </c>
      <c r="E850" s="269">
        <v>436.4</v>
      </c>
      <c r="F850" s="266">
        <v>1329</v>
      </c>
      <c r="G850" s="270">
        <v>786.7</v>
      </c>
      <c r="H850" s="268">
        <v>1728</v>
      </c>
      <c r="I850" s="269">
        <v>1345.2</v>
      </c>
      <c r="J850" s="266">
        <v>102</v>
      </c>
      <c r="K850" s="270">
        <v>326.2</v>
      </c>
      <c r="L850" s="268">
        <v>352</v>
      </c>
      <c r="M850" s="266">
        <v>1187.7</v>
      </c>
      <c r="N850" s="271">
        <v>1359</v>
      </c>
      <c r="O850" s="272">
        <v>1755</v>
      </c>
      <c r="P850" s="266">
        <v>677</v>
      </c>
      <c r="Q850" s="270">
        <v>746.6</v>
      </c>
      <c r="R850" s="268">
        <v>1265</v>
      </c>
      <c r="S850" s="269">
        <v>1080.7</v>
      </c>
      <c r="T850" s="266">
        <v>196</v>
      </c>
      <c r="U850" s="270">
        <v>404.2</v>
      </c>
      <c r="V850" s="268">
        <v>617</v>
      </c>
      <c r="W850" s="269">
        <v>1343.8</v>
      </c>
      <c r="X850" s="266">
        <v>683</v>
      </c>
      <c r="Y850" s="270">
        <v>567.29999999999995</v>
      </c>
      <c r="Z850" s="268">
        <v>2072</v>
      </c>
      <c r="AA850" s="266">
        <v>1691.5</v>
      </c>
      <c r="AB850" s="162">
        <f t="shared" si="2574"/>
        <v>12336</v>
      </c>
      <c r="AC850" s="163">
        <f t="shared" si="2604"/>
        <v>12574</v>
      </c>
      <c r="BI850" s="139" t="s">
        <v>20</v>
      </c>
      <c r="BJ850" s="123">
        <f t="shared" si="2605"/>
        <v>0.10919260700389105</v>
      </c>
      <c r="BK850" s="124">
        <f t="shared" si="2606"/>
        <v>7.1790997296007644E-2</v>
      </c>
      <c r="BL850" s="125">
        <f t="shared" si="2578"/>
        <v>4.936770428015564E-2</v>
      </c>
      <c r="BM850" s="126">
        <f t="shared" si="2579"/>
        <v>3.4706537299188801E-2</v>
      </c>
      <c r="BN850" s="123">
        <f t="shared" si="2580"/>
        <v>0.10773346303501946</v>
      </c>
      <c r="BO850" s="124">
        <f t="shared" si="2581"/>
        <v>6.2565611579449662E-2</v>
      </c>
      <c r="BP850" s="125">
        <f t="shared" si="2582"/>
        <v>0.14007782101167315</v>
      </c>
      <c r="BQ850" s="126">
        <f t="shared" si="2583"/>
        <v>0.10698266263718785</v>
      </c>
      <c r="BR850" s="123">
        <f t="shared" si="2584"/>
        <v>8.2684824902723737E-3</v>
      </c>
      <c r="BS850" s="124">
        <f t="shared" si="2585"/>
        <v>2.5942420868458722E-2</v>
      </c>
      <c r="BT850" s="125">
        <f t="shared" si="2586"/>
        <v>2.8534370946822308E-2</v>
      </c>
      <c r="BU850" s="123">
        <f t="shared" si="2587"/>
        <v>9.4456815651344048E-2</v>
      </c>
      <c r="BV850" s="127">
        <f t="shared" si="2588"/>
        <v>0.11016536964980544</v>
      </c>
      <c r="BW850" s="128">
        <f t="shared" si="2589"/>
        <v>0.13957372355654526</v>
      </c>
      <c r="BX850" s="123">
        <f t="shared" si="2590"/>
        <v>5.4880025940337224E-2</v>
      </c>
      <c r="BY850" s="124">
        <f t="shared" si="2591"/>
        <v>5.9376491172260223E-2</v>
      </c>
      <c r="BZ850" s="125">
        <f t="shared" si="2592"/>
        <v>0.10254539559014267</v>
      </c>
      <c r="CA850" s="126">
        <f t="shared" si="2593"/>
        <v>8.5947192619691429E-2</v>
      </c>
      <c r="CB850" s="123">
        <f t="shared" si="2594"/>
        <v>1.5888456549935148E-2</v>
      </c>
      <c r="CC850" s="124">
        <f t="shared" si="2595"/>
        <v>3.2145697470971846E-2</v>
      </c>
      <c r="CD850" s="125">
        <f t="shared" si="2596"/>
        <v>5.0016212710765243E-2</v>
      </c>
      <c r="CE850" s="126">
        <f t="shared" si="2597"/>
        <v>0.10687132177509145</v>
      </c>
      <c r="CF850" s="123">
        <f t="shared" si="2598"/>
        <v>5.536640726329442E-2</v>
      </c>
      <c r="CG850" s="124">
        <f t="shared" si="2599"/>
        <v>4.5116907905201203E-2</v>
      </c>
      <c r="CH850" s="125">
        <f t="shared" si="2600"/>
        <v>0.16796368352788585</v>
      </c>
      <c r="CI850" s="123">
        <f t="shared" si="2601"/>
        <v>0.13452362016860187</v>
      </c>
      <c r="CJ850" s="129">
        <f t="shared" ref="CJ850" si="2614">AB850/AB870</f>
        <v>4.9889996117510028E-2</v>
      </c>
      <c r="CK850" s="130">
        <f t="shared" ref="CK850" si="2615">AC850/AC870</f>
        <v>5.0977694116807602E-2</v>
      </c>
    </row>
    <row r="851" spans="1:89" ht="13.8" thickBot="1" x14ac:dyDescent="0.3">
      <c r="A851" s="131" t="s">
        <v>21</v>
      </c>
      <c r="B851" s="273">
        <v>1499</v>
      </c>
      <c r="C851" s="274">
        <v>706.7</v>
      </c>
      <c r="D851" s="275">
        <v>681</v>
      </c>
      <c r="E851" s="276">
        <v>426.3</v>
      </c>
      <c r="F851" s="273">
        <v>1371</v>
      </c>
      <c r="G851" s="277">
        <v>604.6</v>
      </c>
      <c r="H851" s="275">
        <v>1749</v>
      </c>
      <c r="I851" s="276">
        <v>1373.2</v>
      </c>
      <c r="J851" s="273">
        <v>117</v>
      </c>
      <c r="K851" s="277">
        <v>311.2</v>
      </c>
      <c r="L851" s="275">
        <v>351</v>
      </c>
      <c r="M851" s="273">
        <v>1258.5999999999999</v>
      </c>
      <c r="N851" s="278">
        <v>1238</v>
      </c>
      <c r="O851" s="279">
        <v>1685.2</v>
      </c>
      <c r="P851" s="273">
        <v>762</v>
      </c>
      <c r="Q851" s="277">
        <v>619.4</v>
      </c>
      <c r="R851" s="275">
        <v>1363</v>
      </c>
      <c r="S851" s="276">
        <v>1062.5999999999999</v>
      </c>
      <c r="T851" s="273">
        <v>127</v>
      </c>
      <c r="U851" s="277">
        <v>298.10000000000002</v>
      </c>
      <c r="V851" s="275">
        <v>467</v>
      </c>
      <c r="W851" s="276">
        <v>1494.9</v>
      </c>
      <c r="X851" s="273">
        <v>704</v>
      </c>
      <c r="Y851" s="277">
        <v>532.29999999999995</v>
      </c>
      <c r="Z851" s="275">
        <v>2087</v>
      </c>
      <c r="AA851" s="273">
        <v>1789.8</v>
      </c>
      <c r="AB851" s="162">
        <f t="shared" si="2574"/>
        <v>12516</v>
      </c>
      <c r="AC851" s="163">
        <f t="shared" si="2604"/>
        <v>12162.899999999998</v>
      </c>
      <c r="AE851" t="s">
        <v>85</v>
      </c>
      <c r="BI851" s="131" t="s">
        <v>21</v>
      </c>
      <c r="BJ851" s="123">
        <f t="shared" si="2605"/>
        <v>0.11976669862575903</v>
      </c>
      <c r="BK851" s="124">
        <f t="shared" si="2606"/>
        <v>5.8102919533992728E-2</v>
      </c>
      <c r="BL851" s="125">
        <f t="shared" si="2578"/>
        <v>5.4410354745925218E-2</v>
      </c>
      <c r="BM851" s="126">
        <f t="shared" si="2579"/>
        <v>3.5049207014774444E-2</v>
      </c>
      <c r="BN851" s="123">
        <f t="shared" si="2580"/>
        <v>0.10953978906999041</v>
      </c>
      <c r="BO851" s="124">
        <f t="shared" si="2581"/>
        <v>4.9708539904134715E-2</v>
      </c>
      <c r="BP851" s="125">
        <f t="shared" si="2582"/>
        <v>0.13974113135186961</v>
      </c>
      <c r="BQ851" s="126">
        <f t="shared" si="2583"/>
        <v>0.11290070624604331</v>
      </c>
      <c r="BR851" s="123">
        <f t="shared" si="2584"/>
        <v>9.3480345158197514E-3</v>
      </c>
      <c r="BS851" s="124">
        <f t="shared" si="2585"/>
        <v>2.5586003338019719E-2</v>
      </c>
      <c r="BT851" s="125">
        <f t="shared" si="2586"/>
        <v>2.8044103547459252E-2</v>
      </c>
      <c r="BU851" s="123">
        <f t="shared" si="2587"/>
        <v>0.10347861118647692</v>
      </c>
      <c r="BV851" s="127">
        <f t="shared" si="2588"/>
        <v>9.8913390859699579E-2</v>
      </c>
      <c r="BW851" s="128">
        <f t="shared" si="2589"/>
        <v>0.13855248337156437</v>
      </c>
      <c r="BX851" s="123">
        <f t="shared" si="2590"/>
        <v>6.0882070949185046E-2</v>
      </c>
      <c r="BY851" s="124">
        <f t="shared" si="2591"/>
        <v>5.0925354972909426E-2</v>
      </c>
      <c r="BZ851" s="125">
        <f t="shared" si="2592"/>
        <v>0.10890060722275488</v>
      </c>
      <c r="CA851" s="126">
        <f t="shared" si="2593"/>
        <v>8.7364033248649595E-2</v>
      </c>
      <c r="CB851" s="123">
        <f t="shared" si="2594"/>
        <v>1.0147011824864174E-2</v>
      </c>
      <c r="CC851" s="124">
        <f t="shared" si="2595"/>
        <v>2.4508957567685345E-2</v>
      </c>
      <c r="CD851" s="125">
        <f t="shared" si="2596"/>
        <v>3.7312240332374562E-2</v>
      </c>
      <c r="CE851" s="126">
        <f t="shared" si="2597"/>
        <v>0.12290654366968407</v>
      </c>
      <c r="CF851" s="123">
        <f t="shared" si="2598"/>
        <v>5.6248002556727392E-2</v>
      </c>
      <c r="CG851" s="124">
        <f t="shared" si="2599"/>
        <v>4.3764233858701464E-2</v>
      </c>
      <c r="CH851" s="125">
        <f t="shared" si="2600"/>
        <v>0.1667465643975711</v>
      </c>
      <c r="CI851" s="123">
        <f t="shared" si="2601"/>
        <v>0.14715240608736405</v>
      </c>
      <c r="CJ851" s="129">
        <f t="shared" ref="CJ851" si="2616">AB851/AB870</f>
        <v>5.0617962986928951E-2</v>
      </c>
      <c r="CK851" s="130">
        <f t="shared" ref="CK851" si="2617">AC851/AC870</f>
        <v>4.9311006503365597E-2</v>
      </c>
    </row>
    <row r="852" spans="1:89" ht="14.4" thickTop="1" thickBot="1" x14ac:dyDescent="0.3">
      <c r="A852" s="139" t="s">
        <v>22</v>
      </c>
      <c r="B852" s="187">
        <v>1618</v>
      </c>
      <c r="C852" s="188">
        <v>1075.9000000000001</v>
      </c>
      <c r="D852" s="189">
        <v>673</v>
      </c>
      <c r="E852" s="190">
        <v>412.3</v>
      </c>
      <c r="F852" s="187">
        <v>1384</v>
      </c>
      <c r="G852" s="191">
        <v>494.4</v>
      </c>
      <c r="H852" s="189">
        <v>2046</v>
      </c>
      <c r="I852" s="190">
        <v>1466.2</v>
      </c>
      <c r="J852" s="187">
        <v>153</v>
      </c>
      <c r="K852" s="191">
        <v>493.3</v>
      </c>
      <c r="L852" s="189">
        <v>311</v>
      </c>
      <c r="M852" s="187">
        <v>1223.9000000000001</v>
      </c>
      <c r="N852" s="192">
        <v>1265</v>
      </c>
      <c r="O852" s="193">
        <v>2078.4</v>
      </c>
      <c r="P852" s="187">
        <v>824</v>
      </c>
      <c r="Q852" s="191">
        <v>613.5</v>
      </c>
      <c r="R852" s="189">
        <v>1389</v>
      </c>
      <c r="S852" s="190">
        <v>1027.7</v>
      </c>
      <c r="T852" s="187">
        <v>147</v>
      </c>
      <c r="U852" s="191">
        <v>255.1</v>
      </c>
      <c r="V852" s="189">
        <v>481</v>
      </c>
      <c r="W852" s="190">
        <v>1890.2</v>
      </c>
      <c r="X852" s="187">
        <v>663</v>
      </c>
      <c r="Y852" s="191">
        <v>546.20000000000005</v>
      </c>
      <c r="Z852" s="189">
        <v>2247</v>
      </c>
      <c r="AA852" s="187">
        <v>1795.7</v>
      </c>
      <c r="AB852" s="162">
        <f t="shared" si="2574"/>
        <v>13201</v>
      </c>
      <c r="AC852" s="163">
        <f t="shared" si="2604"/>
        <v>13372.800000000003</v>
      </c>
      <c r="AE852" s="296" t="s">
        <v>0</v>
      </c>
      <c r="AF852" s="298" t="s">
        <v>1</v>
      </c>
      <c r="AG852" s="299"/>
      <c r="AH852" s="298" t="s">
        <v>2</v>
      </c>
      <c r="AI852" s="299"/>
      <c r="AJ852" s="298" t="s">
        <v>3</v>
      </c>
      <c r="AK852" s="299"/>
      <c r="AL852" s="298" t="s">
        <v>4</v>
      </c>
      <c r="AM852" s="299"/>
      <c r="AN852" s="298" t="s">
        <v>5</v>
      </c>
      <c r="AO852" s="299"/>
      <c r="AP852" s="298" t="s">
        <v>6</v>
      </c>
      <c r="AQ852" s="299"/>
      <c r="AR852" s="298" t="s">
        <v>7</v>
      </c>
      <c r="AS852" s="299"/>
      <c r="AT852" s="298" t="s">
        <v>8</v>
      </c>
      <c r="AU852" s="299"/>
      <c r="AV852" s="298" t="s">
        <v>9</v>
      </c>
      <c r="AW852" s="299"/>
      <c r="AX852" s="298" t="s">
        <v>10</v>
      </c>
      <c r="AY852" s="299"/>
      <c r="AZ852" s="298" t="s">
        <v>11</v>
      </c>
      <c r="BA852" s="299"/>
      <c r="BB852" s="298" t="s">
        <v>12</v>
      </c>
      <c r="BC852" s="299"/>
      <c r="BD852" s="300" t="s">
        <v>40</v>
      </c>
      <c r="BE852" s="301"/>
      <c r="BF852" s="302" t="s">
        <v>41</v>
      </c>
      <c r="BG852" s="303"/>
      <c r="BI852" s="139" t="s">
        <v>22</v>
      </c>
      <c r="BJ852" s="123">
        <f t="shared" si="2605"/>
        <v>0.12256647223695175</v>
      </c>
      <c r="BK852" s="124">
        <f t="shared" si="2606"/>
        <v>8.0454355108877718E-2</v>
      </c>
      <c r="BL852" s="125">
        <f t="shared" si="2578"/>
        <v>5.0980986288917507E-2</v>
      </c>
      <c r="BM852" s="126">
        <f t="shared" si="2579"/>
        <v>3.0831239530988271E-2</v>
      </c>
      <c r="BN852" s="123">
        <f t="shared" si="2580"/>
        <v>0.1048405423831528</v>
      </c>
      <c r="BO852" s="124">
        <f t="shared" si="2581"/>
        <v>3.697056712132088E-2</v>
      </c>
      <c r="BP852" s="125">
        <f t="shared" si="2582"/>
        <v>0.15498825846526779</v>
      </c>
      <c r="BQ852" s="126">
        <f t="shared" si="2583"/>
        <v>0.10964046422589134</v>
      </c>
      <c r="BR852" s="123">
        <f t="shared" si="2584"/>
        <v>1.1590031058253163E-2</v>
      </c>
      <c r="BS852" s="124">
        <f t="shared" si="2585"/>
        <v>3.688831060062215E-2</v>
      </c>
      <c r="BT852" s="125">
        <f t="shared" si="2586"/>
        <v>2.3558821301416559E-2</v>
      </c>
      <c r="BU852" s="123">
        <f t="shared" si="2587"/>
        <v>9.1521596075616163E-2</v>
      </c>
      <c r="BV852" s="127">
        <f t="shared" si="2588"/>
        <v>9.5826073782289217E-2</v>
      </c>
      <c r="BW852" s="128">
        <f t="shared" si="2589"/>
        <v>0.15541995692749458</v>
      </c>
      <c r="BX852" s="123">
        <f t="shared" si="2590"/>
        <v>6.2419513673206577E-2</v>
      </c>
      <c r="BY852" s="124">
        <f t="shared" si="2591"/>
        <v>4.5876704953338107E-2</v>
      </c>
      <c r="BZ852" s="125">
        <f t="shared" si="2592"/>
        <v>0.10521930156806303</v>
      </c>
      <c r="CA852" s="126">
        <f t="shared" si="2593"/>
        <v>7.6850023929169647E-2</v>
      </c>
      <c r="CB852" s="123">
        <f t="shared" si="2594"/>
        <v>1.1135520036360883E-2</v>
      </c>
      <c r="CC852" s="124">
        <f t="shared" si="2595"/>
        <v>1.9076034936587695E-2</v>
      </c>
      <c r="CD852" s="125">
        <f t="shared" si="2596"/>
        <v>3.643663358836452E-2</v>
      </c>
      <c r="CE852" s="126">
        <f t="shared" si="2597"/>
        <v>0.14134661402249341</v>
      </c>
      <c r="CF852" s="123">
        <f t="shared" si="2598"/>
        <v>5.0223467919097035E-2</v>
      </c>
      <c r="CG852" s="124">
        <f t="shared" si="2599"/>
        <v>4.0844101459679344E-2</v>
      </c>
      <c r="CH852" s="125">
        <f t="shared" si="2600"/>
        <v>0.17021437769865919</v>
      </c>
      <c r="CI852" s="123">
        <f t="shared" si="2601"/>
        <v>0.13428003110792053</v>
      </c>
      <c r="CJ852" s="129">
        <f t="shared" ref="CJ852" si="2618">AB852/AB870</f>
        <v>5.3388281351106508E-2</v>
      </c>
      <c r="CK852" s="130">
        <f t="shared" ref="CK852" si="2619">AC852/AC870</f>
        <v>5.4216200722542136E-2</v>
      </c>
    </row>
    <row r="853" spans="1:89" ht="15" thickTop="1" thickBot="1" x14ac:dyDescent="0.35">
      <c r="A853" s="131" t="s">
        <v>23</v>
      </c>
      <c r="B853" s="180">
        <v>1434</v>
      </c>
      <c r="C853" s="181">
        <v>1055.2</v>
      </c>
      <c r="D853" s="182">
        <v>618</v>
      </c>
      <c r="E853" s="183">
        <v>375.4</v>
      </c>
      <c r="F853" s="180">
        <v>1132</v>
      </c>
      <c r="G853" s="184">
        <v>548.6</v>
      </c>
      <c r="H853" s="182">
        <v>1866</v>
      </c>
      <c r="I853" s="183">
        <v>1602.7</v>
      </c>
      <c r="J853" s="180">
        <v>147</v>
      </c>
      <c r="K853" s="184">
        <v>362.3</v>
      </c>
      <c r="L853" s="182">
        <v>377</v>
      </c>
      <c r="M853" s="180">
        <v>1050.0999999999999</v>
      </c>
      <c r="N853" s="185">
        <v>1147</v>
      </c>
      <c r="O853" s="186">
        <v>1463.6</v>
      </c>
      <c r="P853" s="180">
        <v>860</v>
      </c>
      <c r="Q853" s="184">
        <v>523.5</v>
      </c>
      <c r="R853" s="182">
        <v>1344</v>
      </c>
      <c r="S853" s="183">
        <v>953.8</v>
      </c>
      <c r="T853" s="180">
        <v>144</v>
      </c>
      <c r="U853" s="184">
        <v>211.1</v>
      </c>
      <c r="V853" s="182">
        <v>454</v>
      </c>
      <c r="W853" s="183">
        <v>1665.4</v>
      </c>
      <c r="X853" s="180">
        <v>658</v>
      </c>
      <c r="Y853" s="184">
        <v>496.2</v>
      </c>
      <c r="Z853" s="182">
        <v>2144</v>
      </c>
      <c r="AA853" s="180">
        <v>1921.1</v>
      </c>
      <c r="AB853" s="162">
        <f t="shared" si="2574"/>
        <v>12325</v>
      </c>
      <c r="AC853" s="163">
        <f t="shared" si="2604"/>
        <v>12229.000000000002</v>
      </c>
      <c r="AE853" s="297"/>
      <c r="AF853" s="111" t="s">
        <v>14</v>
      </c>
      <c r="AG853" s="112" t="s">
        <v>15</v>
      </c>
      <c r="AH853" s="113" t="s">
        <v>14</v>
      </c>
      <c r="AI853" s="114" t="s">
        <v>15</v>
      </c>
      <c r="AJ853" s="111" t="s">
        <v>14</v>
      </c>
      <c r="AK853" s="112" t="s">
        <v>15</v>
      </c>
      <c r="AL853" s="113" t="s">
        <v>14</v>
      </c>
      <c r="AM853" s="114" t="s">
        <v>15</v>
      </c>
      <c r="AN853" s="111" t="s">
        <v>14</v>
      </c>
      <c r="AO853" s="112" t="s">
        <v>15</v>
      </c>
      <c r="AP853" s="113" t="s">
        <v>14</v>
      </c>
      <c r="AQ853" s="111" t="s">
        <v>15</v>
      </c>
      <c r="AR853" s="115" t="s">
        <v>14</v>
      </c>
      <c r="AS853" s="116" t="s">
        <v>15</v>
      </c>
      <c r="AT853" s="111" t="s">
        <v>14</v>
      </c>
      <c r="AU853" s="112" t="s">
        <v>15</v>
      </c>
      <c r="AV853" s="113" t="s">
        <v>14</v>
      </c>
      <c r="AW853" s="114" t="s">
        <v>15</v>
      </c>
      <c r="AX853" s="111" t="s">
        <v>14</v>
      </c>
      <c r="AY853" s="112" t="s">
        <v>15</v>
      </c>
      <c r="AZ853" s="113" t="s">
        <v>14</v>
      </c>
      <c r="BA853" s="114" t="s">
        <v>15</v>
      </c>
      <c r="BB853" s="111" t="s">
        <v>14</v>
      </c>
      <c r="BC853" s="112" t="s">
        <v>15</v>
      </c>
      <c r="BD853" s="26" t="s">
        <v>14</v>
      </c>
      <c r="BE853" s="117" t="s">
        <v>15</v>
      </c>
      <c r="BF853" s="168" t="s">
        <v>14</v>
      </c>
      <c r="BG853" s="169" t="s">
        <v>15</v>
      </c>
      <c r="BI853" s="131" t="s">
        <v>23</v>
      </c>
      <c r="BJ853" s="123">
        <f t="shared" si="2605"/>
        <v>0.11634888438133874</v>
      </c>
      <c r="BK853" s="124">
        <f t="shared" si="2606"/>
        <v>8.6286695559735047E-2</v>
      </c>
      <c r="BL853" s="125">
        <f t="shared" si="2578"/>
        <v>5.0141987829614605E-2</v>
      </c>
      <c r="BM853" s="126">
        <f t="shared" si="2579"/>
        <v>3.069752228309755E-2</v>
      </c>
      <c r="BN853" s="123">
        <f t="shared" si="2580"/>
        <v>9.1845841784989862E-2</v>
      </c>
      <c r="BO853" s="124">
        <f t="shared" si="2581"/>
        <v>4.4860577316215546E-2</v>
      </c>
      <c r="BP853" s="125">
        <f t="shared" si="2582"/>
        <v>0.1513995943204868</v>
      </c>
      <c r="BQ853" s="126">
        <f t="shared" si="2583"/>
        <v>0.13105732275738</v>
      </c>
      <c r="BR853" s="123">
        <f t="shared" si="2584"/>
        <v>1.1926977687626775E-2</v>
      </c>
      <c r="BS853" s="124">
        <f t="shared" si="2585"/>
        <v>2.9626298143756641E-2</v>
      </c>
      <c r="BT853" s="125">
        <f t="shared" si="2586"/>
        <v>3.0588235294117649E-2</v>
      </c>
      <c r="BU853" s="123">
        <f t="shared" si="2587"/>
        <v>8.5869654100907661E-2</v>
      </c>
      <c r="BV853" s="127">
        <f t="shared" si="2588"/>
        <v>9.3062880324543615E-2</v>
      </c>
      <c r="BW853" s="128">
        <f t="shared" si="2589"/>
        <v>0.11968272139995091</v>
      </c>
      <c r="BX853" s="123">
        <f t="shared" si="2590"/>
        <v>6.9776876267748478E-2</v>
      </c>
      <c r="BY853" s="124">
        <f t="shared" si="2591"/>
        <v>4.2808079156104337E-2</v>
      </c>
      <c r="BZ853" s="125">
        <f t="shared" si="2592"/>
        <v>0.10904665314401622</v>
      </c>
      <c r="CA853" s="126">
        <f t="shared" si="2593"/>
        <v>7.7994930084226005E-2</v>
      </c>
      <c r="CB853" s="123">
        <f t="shared" si="2594"/>
        <v>1.1683569979716025E-2</v>
      </c>
      <c r="CC853" s="124">
        <f t="shared" si="2595"/>
        <v>1.726224548205086E-2</v>
      </c>
      <c r="CD853" s="125">
        <f t="shared" si="2596"/>
        <v>3.683569979716024E-2</v>
      </c>
      <c r="CE853" s="126">
        <f t="shared" si="2597"/>
        <v>0.13618447951590482</v>
      </c>
      <c r="CF853" s="123">
        <f t="shared" si="2598"/>
        <v>5.3387423935091279E-2</v>
      </c>
      <c r="CG853" s="124">
        <f t="shared" si="2599"/>
        <v>4.0575680758851901E-2</v>
      </c>
      <c r="CH853" s="125">
        <f t="shared" si="2600"/>
        <v>0.1739553752535497</v>
      </c>
      <c r="CI853" s="123">
        <f t="shared" si="2601"/>
        <v>0.15709379344181859</v>
      </c>
      <c r="CJ853" s="129">
        <f t="shared" ref="CJ853" si="2620">AB853/AB870</f>
        <v>4.9845509253267764E-2</v>
      </c>
      <c r="CK853" s="130">
        <f t="shared" ref="CK853" si="2621">AC853/AC870</f>
        <v>4.9578990087039941E-2</v>
      </c>
    </row>
    <row r="854" spans="1:89" ht="13.8" thickTop="1" x14ac:dyDescent="0.25">
      <c r="A854" s="139" t="s">
        <v>24</v>
      </c>
      <c r="B854" s="194">
        <v>1662</v>
      </c>
      <c r="C854" s="188">
        <v>1277.8</v>
      </c>
      <c r="D854" s="189">
        <v>705</v>
      </c>
      <c r="E854" s="190">
        <v>442.5</v>
      </c>
      <c r="F854" s="187">
        <v>1257</v>
      </c>
      <c r="G854" s="191">
        <v>564.70000000000005</v>
      </c>
      <c r="H854" s="189">
        <v>2225</v>
      </c>
      <c r="I854" s="190">
        <v>1590</v>
      </c>
      <c r="J854" s="187">
        <v>161</v>
      </c>
      <c r="K854" s="191">
        <v>345.3</v>
      </c>
      <c r="L854" s="189">
        <v>366</v>
      </c>
      <c r="M854" s="187">
        <v>1155.4000000000001</v>
      </c>
      <c r="N854" s="192">
        <v>1272</v>
      </c>
      <c r="O854" s="195">
        <v>1944.1</v>
      </c>
      <c r="P854" s="187">
        <v>801</v>
      </c>
      <c r="Q854" s="191">
        <v>537.6</v>
      </c>
      <c r="R854" s="189">
        <v>1411</v>
      </c>
      <c r="S854" s="190">
        <v>1020.2</v>
      </c>
      <c r="T854" s="187">
        <v>104</v>
      </c>
      <c r="U854" s="191">
        <v>202.2</v>
      </c>
      <c r="V854" s="189">
        <v>541</v>
      </c>
      <c r="W854" s="196">
        <v>1805.6</v>
      </c>
      <c r="X854" s="187">
        <v>629</v>
      </c>
      <c r="Y854" s="191">
        <v>374.3</v>
      </c>
      <c r="Z854" s="189">
        <v>2452</v>
      </c>
      <c r="AA854" s="187">
        <v>2090.6</v>
      </c>
      <c r="AB854" s="162">
        <f t="shared" si="2574"/>
        <v>13586</v>
      </c>
      <c r="AC854" s="163">
        <f t="shared" si="2604"/>
        <v>13350.300000000003</v>
      </c>
      <c r="AE854" s="254" t="str">
        <f>$AE$17</f>
        <v>17:00 - 17:59</v>
      </c>
      <c r="AF854" s="120">
        <f t="shared" ref="AF854:AO856" si="2622">SUMIF($A$9:$A$32,$AE854,B$846:B$869)</f>
        <v>2268</v>
      </c>
      <c r="AG854" s="177">
        <f t="shared" si="2622"/>
        <v>2174.9</v>
      </c>
      <c r="AH854" s="121">
        <f t="shared" si="2622"/>
        <v>735</v>
      </c>
      <c r="AI854" s="172">
        <f t="shared" si="2622"/>
        <v>777.4</v>
      </c>
      <c r="AJ854" s="120">
        <f t="shared" si="2622"/>
        <v>1263</v>
      </c>
      <c r="AK854" s="122">
        <f t="shared" si="2622"/>
        <v>1412.7</v>
      </c>
      <c r="AL854" s="121">
        <f t="shared" si="2622"/>
        <v>2534</v>
      </c>
      <c r="AM854" s="172">
        <f t="shared" si="2622"/>
        <v>2688.4</v>
      </c>
      <c r="AN854" s="120">
        <f t="shared" si="2622"/>
        <v>411</v>
      </c>
      <c r="AO854" s="122">
        <f t="shared" si="2622"/>
        <v>231.1</v>
      </c>
      <c r="AP854" s="121">
        <f t="shared" ref="AP854:AY856" si="2623">SUMIF($A$9:$A$32,$AE854,L$846:L$869)</f>
        <v>1358</v>
      </c>
      <c r="AQ854" s="120">
        <f t="shared" si="2623"/>
        <v>905.4</v>
      </c>
      <c r="AR854" s="171">
        <f t="shared" si="2623"/>
        <v>2367</v>
      </c>
      <c r="AS854" s="173">
        <f t="shared" si="2623"/>
        <v>1910.9</v>
      </c>
      <c r="AT854" s="120">
        <f t="shared" si="2623"/>
        <v>931</v>
      </c>
      <c r="AU854" s="122">
        <f t="shared" si="2623"/>
        <v>1227.5</v>
      </c>
      <c r="AV854" s="121">
        <f t="shared" si="2623"/>
        <v>1408</v>
      </c>
      <c r="AW854" s="172">
        <f t="shared" si="2623"/>
        <v>2220</v>
      </c>
      <c r="AX854" s="120">
        <f t="shared" si="2623"/>
        <v>330</v>
      </c>
      <c r="AY854" s="122">
        <f t="shared" si="2623"/>
        <v>291.10000000000002</v>
      </c>
      <c r="AZ854" s="121">
        <f t="shared" ref="AZ854:BE856" si="2624">SUMIF($A$9:$A$32,$AE854,V$846:V$869)</f>
        <v>1486</v>
      </c>
      <c r="BA854" s="172">
        <f t="shared" si="2624"/>
        <v>1615.8</v>
      </c>
      <c r="BB854" s="120">
        <f t="shared" si="2624"/>
        <v>1156</v>
      </c>
      <c r="BC854" s="122">
        <f t="shared" si="2624"/>
        <v>603.20000000000005</v>
      </c>
      <c r="BD854" s="21">
        <f t="shared" si="2624"/>
        <v>2937</v>
      </c>
      <c r="BE854" s="176">
        <f t="shared" si="2624"/>
        <v>3051.5</v>
      </c>
      <c r="BF854" s="162">
        <f>AF854+AH854+AJ854+AL854+AN854+AP854+AR854+AT854+AV854+AX854+AZ854+BB854+BD854</f>
        <v>19184</v>
      </c>
      <c r="BG854" s="163">
        <f>AG854+AI854+AK854+AM854+AO854+AQ854+AS854+AU854+AW854+AY854+BA854+BC854+BE854</f>
        <v>19109.900000000001</v>
      </c>
      <c r="BI854" s="139" t="s">
        <v>24</v>
      </c>
      <c r="BJ854" s="123">
        <f t="shared" si="2605"/>
        <v>0.12233181215957603</v>
      </c>
      <c r="BK854" s="124">
        <f t="shared" si="2606"/>
        <v>9.5713204946705294E-2</v>
      </c>
      <c r="BL854" s="125">
        <f t="shared" si="2578"/>
        <v>5.1891653172383333E-2</v>
      </c>
      <c r="BM854" s="126">
        <f t="shared" si="2579"/>
        <v>3.3145322577020735E-2</v>
      </c>
      <c r="BN854" s="123">
        <f t="shared" si="2580"/>
        <v>9.2521713528632421E-2</v>
      </c>
      <c r="BO854" s="124">
        <f t="shared" si="2581"/>
        <v>4.2298674936143754E-2</v>
      </c>
      <c r="BP854" s="125">
        <f t="shared" si="2582"/>
        <v>0.16377152951567792</v>
      </c>
      <c r="BQ854" s="126">
        <f t="shared" si="2583"/>
        <v>0.11909844722590501</v>
      </c>
      <c r="BR854" s="123">
        <f t="shared" si="2584"/>
        <v>1.1850434270572648E-2</v>
      </c>
      <c r="BS854" s="124">
        <f t="shared" si="2585"/>
        <v>2.5864587312644655E-2</v>
      </c>
      <c r="BT854" s="125">
        <f t="shared" si="2586"/>
        <v>2.6939496540556454E-2</v>
      </c>
      <c r="BU854" s="123">
        <f t="shared" si="2587"/>
        <v>8.654487165082432E-2</v>
      </c>
      <c r="BV854" s="127">
        <f t="shared" si="2588"/>
        <v>9.3625791255704402E-2</v>
      </c>
      <c r="BW854" s="128">
        <f t="shared" si="2589"/>
        <v>0.14562219575590057</v>
      </c>
      <c r="BX854" s="123">
        <f t="shared" si="2590"/>
        <v>5.8957750625644047E-2</v>
      </c>
      <c r="BY854" s="124">
        <f t="shared" si="2591"/>
        <v>4.0268758005438075E-2</v>
      </c>
      <c r="BZ854" s="125">
        <f t="shared" si="2592"/>
        <v>0.10385691152657148</v>
      </c>
      <c r="CA854" s="126">
        <f t="shared" si="2593"/>
        <v>7.6417758402432895E-2</v>
      </c>
      <c r="CB854" s="123">
        <f t="shared" si="2594"/>
        <v>7.6549389076991017E-3</v>
      </c>
      <c r="CC854" s="124">
        <f t="shared" si="2595"/>
        <v>1.5145727062313203E-2</v>
      </c>
      <c r="CD854" s="125">
        <f t="shared" si="2596"/>
        <v>3.9820403356396292E-2</v>
      </c>
      <c r="CE854" s="126">
        <f t="shared" si="2597"/>
        <v>0.13524789705100257</v>
      </c>
      <c r="CF854" s="123">
        <f t="shared" si="2598"/>
        <v>4.6297659355218609E-2</v>
      </c>
      <c r="CG854" s="124">
        <f t="shared" si="2599"/>
        <v>2.8036823142551098E-2</v>
      </c>
      <c r="CH854" s="125">
        <f t="shared" si="2600"/>
        <v>0.1804799057853673</v>
      </c>
      <c r="CI854" s="123">
        <f t="shared" si="2601"/>
        <v>0.15659573193111762</v>
      </c>
      <c r="CJ854" s="129">
        <f t="shared" ref="CJ854" si="2625">AB854/AB870</f>
        <v>5.4945321599585865E-2</v>
      </c>
      <c r="CK854" s="130">
        <f t="shared" ref="CK854" si="2626">AC854/AC870</f>
        <v>5.4124980894513806E-2</v>
      </c>
    </row>
    <row r="855" spans="1:89" x14ac:dyDescent="0.25">
      <c r="A855" s="131" t="s">
        <v>25</v>
      </c>
      <c r="B855" s="197">
        <v>1535</v>
      </c>
      <c r="C855" s="181">
        <v>1399.2</v>
      </c>
      <c r="D855" s="182">
        <v>686</v>
      </c>
      <c r="E855" s="183">
        <v>407.7</v>
      </c>
      <c r="F855" s="180">
        <v>1125</v>
      </c>
      <c r="G855" s="184">
        <v>573.9</v>
      </c>
      <c r="H855" s="182">
        <v>2130</v>
      </c>
      <c r="I855" s="183">
        <v>1607.6</v>
      </c>
      <c r="J855" s="180">
        <v>167</v>
      </c>
      <c r="K855" s="181">
        <v>242.4</v>
      </c>
      <c r="L855" s="182">
        <v>381</v>
      </c>
      <c r="M855" s="180">
        <v>1147.8</v>
      </c>
      <c r="N855" s="185">
        <v>1380</v>
      </c>
      <c r="O855" s="198">
        <v>1821.7</v>
      </c>
      <c r="P855" s="180">
        <v>812</v>
      </c>
      <c r="Q855" s="181">
        <v>649.9</v>
      </c>
      <c r="R855" s="182">
        <v>1265</v>
      </c>
      <c r="S855" s="183">
        <v>1067.5</v>
      </c>
      <c r="T855" s="189">
        <v>108</v>
      </c>
      <c r="U855" s="180">
        <v>198.2</v>
      </c>
      <c r="V855" s="182">
        <v>586</v>
      </c>
      <c r="W855" s="199">
        <v>1512.6</v>
      </c>
      <c r="X855" s="180">
        <v>687</v>
      </c>
      <c r="Y855" s="184">
        <v>336.5</v>
      </c>
      <c r="Z855" s="182">
        <v>2373</v>
      </c>
      <c r="AA855" s="180">
        <v>2135.1</v>
      </c>
      <c r="AB855" s="162">
        <f t="shared" si="2574"/>
        <v>13235</v>
      </c>
      <c r="AC855" s="163">
        <f t="shared" si="2604"/>
        <v>13100.100000000002</v>
      </c>
      <c r="AE855" s="256" t="str">
        <f>$AE$18</f>
        <v>18:00 - 18:59</v>
      </c>
      <c r="AF855" s="120">
        <f t="shared" si="2622"/>
        <v>2490</v>
      </c>
      <c r="AG855" s="181">
        <f t="shared" si="2622"/>
        <v>1531.5</v>
      </c>
      <c r="AH855" s="182">
        <f t="shared" si="2622"/>
        <v>659</v>
      </c>
      <c r="AI855" s="183">
        <f t="shared" si="2622"/>
        <v>754.2</v>
      </c>
      <c r="AJ855" s="180">
        <f t="shared" si="2622"/>
        <v>1191</v>
      </c>
      <c r="AK855" s="184">
        <f t="shared" si="2622"/>
        <v>1340.3</v>
      </c>
      <c r="AL855" s="182">
        <f t="shared" si="2622"/>
        <v>2569</v>
      </c>
      <c r="AM855" s="183">
        <f t="shared" si="2622"/>
        <v>2842.6</v>
      </c>
      <c r="AN855" s="180">
        <f t="shared" si="2622"/>
        <v>362</v>
      </c>
      <c r="AO855" s="184">
        <f t="shared" si="2622"/>
        <v>178</v>
      </c>
      <c r="AP855" s="182">
        <f t="shared" si="2623"/>
        <v>1365</v>
      </c>
      <c r="AQ855" s="180">
        <f t="shared" si="2623"/>
        <v>940.2</v>
      </c>
      <c r="AR855" s="185">
        <f t="shared" si="2623"/>
        <v>2189</v>
      </c>
      <c r="AS855" s="186">
        <f t="shared" si="2623"/>
        <v>2111.4</v>
      </c>
      <c r="AT855" s="180">
        <f t="shared" si="2623"/>
        <v>893</v>
      </c>
      <c r="AU855" s="184">
        <f t="shared" si="2623"/>
        <v>1437.3</v>
      </c>
      <c r="AV855" s="182">
        <f t="shared" si="2623"/>
        <v>1268</v>
      </c>
      <c r="AW855" s="183">
        <f t="shared" si="2623"/>
        <v>2138.5</v>
      </c>
      <c r="AX855" s="180">
        <f t="shared" si="2623"/>
        <v>366</v>
      </c>
      <c r="AY855" s="184">
        <f t="shared" si="2623"/>
        <v>285.10000000000002</v>
      </c>
      <c r="AZ855" s="182">
        <f t="shared" si="2624"/>
        <v>1806</v>
      </c>
      <c r="BA855" s="183">
        <f t="shared" si="2624"/>
        <v>1479.3</v>
      </c>
      <c r="BB855" s="180">
        <f t="shared" si="2624"/>
        <v>1217</v>
      </c>
      <c r="BC855" s="184">
        <f t="shared" si="2624"/>
        <v>676.1</v>
      </c>
      <c r="BD855" s="182">
        <f t="shared" si="2624"/>
        <v>2865</v>
      </c>
      <c r="BE855" s="180">
        <f t="shared" si="2624"/>
        <v>3018.6</v>
      </c>
      <c r="BF855" s="164">
        <f>SUM(AF855,AH855,AJ855,AL855,AN855,AP855,AR855,AT855,AV855,AX855,AZ855,BB855,BD855)</f>
        <v>19240</v>
      </c>
      <c r="BG855" s="165">
        <f>SUM(AG855,AI855,AK855,AM855,AO855,AQ855,AS855,AU855,AW855,AY855,BA855,BC855,BE855)</f>
        <v>18733.099999999999</v>
      </c>
      <c r="BI855" s="131" t="s">
        <v>25</v>
      </c>
      <c r="BJ855" s="123">
        <f t="shared" si="2605"/>
        <v>0.11598035511900265</v>
      </c>
      <c r="BK855" s="124">
        <f t="shared" si="2606"/>
        <v>0.10680834497446583</v>
      </c>
      <c r="BL855" s="125">
        <f t="shared" si="2578"/>
        <v>5.1832262939176428E-2</v>
      </c>
      <c r="BM855" s="126">
        <f t="shared" si="2579"/>
        <v>3.1121899832825699E-2</v>
      </c>
      <c r="BN855" s="123">
        <f t="shared" si="2580"/>
        <v>8.5001888930865133E-2</v>
      </c>
      <c r="BO855" s="124">
        <f t="shared" si="2581"/>
        <v>4.3808825886825283E-2</v>
      </c>
      <c r="BP855" s="125">
        <f t="shared" si="2582"/>
        <v>0.16093690970910465</v>
      </c>
      <c r="BQ855" s="126">
        <f t="shared" si="2583"/>
        <v>0.12271662048381307</v>
      </c>
      <c r="BR855" s="123">
        <f t="shared" si="2584"/>
        <v>1.2618058179070645E-2</v>
      </c>
      <c r="BS855" s="124">
        <f t="shared" si="2585"/>
        <v>1.850367554446149E-2</v>
      </c>
      <c r="BT855" s="125">
        <f t="shared" si="2586"/>
        <v>2.8787306384586323E-2</v>
      </c>
      <c r="BU855" s="123">
        <f t="shared" si="2587"/>
        <v>8.7617651773650565E-2</v>
      </c>
      <c r="BV855" s="127">
        <f t="shared" si="2588"/>
        <v>0.10426898375519456</v>
      </c>
      <c r="BW855" s="128">
        <f t="shared" si="2589"/>
        <v>0.13906000717551772</v>
      </c>
      <c r="BX855" s="123">
        <f t="shared" si="2590"/>
        <v>6.1352474499433318E-2</v>
      </c>
      <c r="BY855" s="124">
        <f t="shared" si="2591"/>
        <v>4.96103083182571E-2</v>
      </c>
      <c r="BZ855" s="125">
        <f t="shared" si="2592"/>
        <v>9.5579901775595014E-2</v>
      </c>
      <c r="CA855" s="126">
        <f t="shared" si="2593"/>
        <v>8.1487927573071953E-2</v>
      </c>
      <c r="CB855" s="123">
        <f t="shared" si="2594"/>
        <v>8.1601813373630532E-3</v>
      </c>
      <c r="CC855" s="124">
        <f t="shared" si="2595"/>
        <v>1.5129655498812983E-2</v>
      </c>
      <c r="CD855" s="125">
        <f t="shared" si="2596"/>
        <v>4.4276539478655084E-2</v>
      </c>
      <c r="CE855" s="126">
        <f t="shared" si="2597"/>
        <v>0.1154647674445233</v>
      </c>
      <c r="CF855" s="123">
        <f t="shared" si="2598"/>
        <v>5.1907820173781642E-2</v>
      </c>
      <c r="CG855" s="124">
        <f t="shared" si="2599"/>
        <v>2.5686826818115887E-2</v>
      </c>
      <c r="CH855" s="125">
        <f t="shared" si="2600"/>
        <v>0.17929731771817151</v>
      </c>
      <c r="CI855" s="123">
        <f t="shared" si="2601"/>
        <v>0.16298348867565893</v>
      </c>
      <c r="CJ855" s="129">
        <f t="shared" ref="CJ855" si="2627">AB855/AB870</f>
        <v>5.3525786204218974E-2</v>
      </c>
      <c r="CK855" s="130">
        <f t="shared" ref="CK855" si="2628">AC855/AC870</f>
        <v>5.3110616406838819E-2</v>
      </c>
    </row>
    <row r="856" spans="1:89" ht="13.8" thickBot="1" x14ac:dyDescent="0.3">
      <c r="A856" s="139" t="s">
        <v>26</v>
      </c>
      <c r="B856" s="194">
        <v>1556</v>
      </c>
      <c r="C856" s="188">
        <v>1276.5999999999999</v>
      </c>
      <c r="D856" s="189">
        <v>521</v>
      </c>
      <c r="E856" s="190">
        <v>385.2</v>
      </c>
      <c r="F856" s="187">
        <v>983</v>
      </c>
      <c r="G856" s="191">
        <v>543.29999999999995</v>
      </c>
      <c r="H856" s="189">
        <v>1975</v>
      </c>
      <c r="I856" s="190">
        <v>1745.8</v>
      </c>
      <c r="J856" s="187">
        <v>163</v>
      </c>
      <c r="K856" s="188">
        <v>298.10000000000002</v>
      </c>
      <c r="L856" s="189">
        <v>457</v>
      </c>
      <c r="M856" s="187">
        <v>952.5</v>
      </c>
      <c r="N856" s="192">
        <v>1368</v>
      </c>
      <c r="O856" s="195">
        <v>1553.7</v>
      </c>
      <c r="P856" s="187">
        <v>831</v>
      </c>
      <c r="Q856" s="188">
        <v>653.4</v>
      </c>
      <c r="R856" s="189">
        <v>1173</v>
      </c>
      <c r="S856" s="190">
        <v>1177.4000000000001</v>
      </c>
      <c r="T856" s="187">
        <v>118</v>
      </c>
      <c r="U856" s="191">
        <v>211.1</v>
      </c>
      <c r="V856" s="189">
        <v>705</v>
      </c>
      <c r="W856" s="196">
        <v>1333.6</v>
      </c>
      <c r="X856" s="187">
        <v>781</v>
      </c>
      <c r="Y856" s="191">
        <v>415.1</v>
      </c>
      <c r="Z856" s="189">
        <v>2334</v>
      </c>
      <c r="AA856" s="187">
        <v>2141.1999999999998</v>
      </c>
      <c r="AB856" s="162">
        <f t="shared" si="2574"/>
        <v>12965</v>
      </c>
      <c r="AC856" s="163">
        <f t="shared" si="2604"/>
        <v>12687</v>
      </c>
      <c r="AE856" s="254">
        <f>$AE$19</f>
        <v>0</v>
      </c>
      <c r="AF856" s="120">
        <f t="shared" si="2622"/>
        <v>0</v>
      </c>
      <c r="AG856" s="188">
        <f t="shared" si="2622"/>
        <v>0</v>
      </c>
      <c r="AH856" s="189">
        <f t="shared" si="2622"/>
        <v>0</v>
      </c>
      <c r="AI856" s="190">
        <f t="shared" si="2622"/>
        <v>0</v>
      </c>
      <c r="AJ856" s="187">
        <f t="shared" si="2622"/>
        <v>0</v>
      </c>
      <c r="AK856" s="191">
        <f t="shared" si="2622"/>
        <v>0</v>
      </c>
      <c r="AL856" s="189">
        <f t="shared" si="2622"/>
        <v>0</v>
      </c>
      <c r="AM856" s="190">
        <f t="shared" si="2622"/>
        <v>0</v>
      </c>
      <c r="AN856" s="187">
        <f t="shared" si="2622"/>
        <v>0</v>
      </c>
      <c r="AO856" s="191">
        <f t="shared" si="2622"/>
        <v>0</v>
      </c>
      <c r="AP856" s="189">
        <f t="shared" si="2623"/>
        <v>0</v>
      </c>
      <c r="AQ856" s="187">
        <f t="shared" si="2623"/>
        <v>0</v>
      </c>
      <c r="AR856" s="192">
        <f t="shared" si="2623"/>
        <v>0</v>
      </c>
      <c r="AS856" s="193">
        <f t="shared" si="2623"/>
        <v>0</v>
      </c>
      <c r="AT856" s="187">
        <f t="shared" si="2623"/>
        <v>0</v>
      </c>
      <c r="AU856" s="191">
        <f t="shared" si="2623"/>
        <v>0</v>
      </c>
      <c r="AV856" s="189">
        <f t="shared" si="2623"/>
        <v>0</v>
      </c>
      <c r="AW856" s="190">
        <f t="shared" si="2623"/>
        <v>0</v>
      </c>
      <c r="AX856" s="187">
        <f t="shared" si="2623"/>
        <v>0</v>
      </c>
      <c r="AY856" s="191">
        <f t="shared" si="2623"/>
        <v>0</v>
      </c>
      <c r="AZ856" s="189">
        <f t="shared" si="2624"/>
        <v>0</v>
      </c>
      <c r="BA856" s="190">
        <f t="shared" si="2624"/>
        <v>0</v>
      </c>
      <c r="BB856" s="187">
        <f t="shared" si="2624"/>
        <v>0</v>
      </c>
      <c r="BC856" s="191">
        <f t="shared" si="2624"/>
        <v>0</v>
      </c>
      <c r="BD856" s="189">
        <f t="shared" si="2624"/>
        <v>0</v>
      </c>
      <c r="BE856" s="187">
        <f t="shared" si="2624"/>
        <v>0</v>
      </c>
      <c r="BF856" s="164">
        <f>SUM(AF856,AH856,AJ856,AL856,AN856,AP856,AR856,AT856,AV856,AX856,AZ856,BB856,BD856)</f>
        <v>0</v>
      </c>
      <c r="BG856" s="165">
        <f>SUM(AG856,AI856,AK856,AM856,AO856,AQ856,AS856,AU856,AW856,AY856,BA856,BC856,BE856)</f>
        <v>0</v>
      </c>
      <c r="BI856" s="139" t="s">
        <v>26</v>
      </c>
      <c r="BJ856" s="123">
        <f t="shared" si="2605"/>
        <v>0.12001542614731971</v>
      </c>
      <c r="BK856" s="124">
        <f t="shared" si="2606"/>
        <v>0.10062268463781823</v>
      </c>
      <c r="BL856" s="125">
        <f t="shared" si="2578"/>
        <v>4.0185113767836483E-2</v>
      </c>
      <c r="BM856" s="126">
        <f t="shared" si="2579"/>
        <v>3.0361787656656418E-2</v>
      </c>
      <c r="BN856" s="123">
        <f t="shared" si="2580"/>
        <v>7.5819514076359423E-2</v>
      </c>
      <c r="BO856" s="124">
        <f t="shared" si="2581"/>
        <v>4.2823362497044215E-2</v>
      </c>
      <c r="BP856" s="125">
        <f t="shared" si="2582"/>
        <v>0.15233320478210566</v>
      </c>
      <c r="BQ856" s="126">
        <f t="shared" si="2583"/>
        <v>0.13760542287380784</v>
      </c>
      <c r="BR856" s="123">
        <f t="shared" si="2584"/>
        <v>1.2572310065561126E-2</v>
      </c>
      <c r="BS856" s="124">
        <f t="shared" si="2585"/>
        <v>2.3496492472609761E-2</v>
      </c>
      <c r="BT856" s="125">
        <f t="shared" si="2586"/>
        <v>3.5248746625530271E-2</v>
      </c>
      <c r="BU856" s="123">
        <f t="shared" si="2587"/>
        <v>7.5076850319224397E-2</v>
      </c>
      <c r="BV856" s="127">
        <f t="shared" si="2588"/>
        <v>0.10551484766679521</v>
      </c>
      <c r="BW856" s="128">
        <f t="shared" si="2589"/>
        <v>0.12246393946559471</v>
      </c>
      <c r="BX856" s="123">
        <f t="shared" si="2590"/>
        <v>6.4095642113382187E-2</v>
      </c>
      <c r="BY856" s="124">
        <f t="shared" si="2591"/>
        <v>5.1501537006384483E-2</v>
      </c>
      <c r="BZ856" s="125">
        <f t="shared" si="2592"/>
        <v>9.0474354030080986E-2</v>
      </c>
      <c r="CA856" s="126">
        <f t="shared" si="2593"/>
        <v>9.2803657286986682E-2</v>
      </c>
      <c r="CB856" s="123">
        <f t="shared" si="2594"/>
        <v>9.101426918627073E-3</v>
      </c>
      <c r="CC856" s="124">
        <f t="shared" si="2595"/>
        <v>1.6639079372586112E-2</v>
      </c>
      <c r="CD856" s="125">
        <f t="shared" si="2596"/>
        <v>5.4377169301966836E-2</v>
      </c>
      <c r="CE856" s="126">
        <f t="shared" si="2597"/>
        <v>0.10511547253093717</v>
      </c>
      <c r="CF856" s="123">
        <f t="shared" si="2598"/>
        <v>6.0239105283455455E-2</v>
      </c>
      <c r="CG856" s="124">
        <f t="shared" si="2599"/>
        <v>3.271853077953811E-2</v>
      </c>
      <c r="CH856" s="125">
        <f t="shared" si="2600"/>
        <v>0.18002313922097957</v>
      </c>
      <c r="CI856" s="123">
        <f t="shared" si="2601"/>
        <v>0.16877118310081185</v>
      </c>
      <c r="CJ856" s="129">
        <f t="shared" ref="CJ856" si="2629">AB856/AB870</f>
        <v>5.243383590009059E-2</v>
      </c>
      <c r="CK856" s="130">
        <f t="shared" ref="CK856" si="2630">AC856/AC870</f>
        <v>5.143582036423875E-2</v>
      </c>
    </row>
    <row r="857" spans="1:89" ht="14.4" thickTop="1" thickBot="1" x14ac:dyDescent="0.3">
      <c r="A857" s="131" t="s">
        <v>27</v>
      </c>
      <c r="B857" s="197">
        <v>1524</v>
      </c>
      <c r="C857" s="181">
        <v>1376.1</v>
      </c>
      <c r="D857" s="182">
        <v>491</v>
      </c>
      <c r="E857" s="183">
        <v>497.4</v>
      </c>
      <c r="F857" s="180">
        <v>895</v>
      </c>
      <c r="G857" s="184">
        <v>779.5</v>
      </c>
      <c r="H857" s="182">
        <v>1971</v>
      </c>
      <c r="I857" s="183">
        <v>1961.4</v>
      </c>
      <c r="J857" s="180">
        <v>216</v>
      </c>
      <c r="K857" s="181">
        <v>225.2</v>
      </c>
      <c r="L857" s="182">
        <v>612</v>
      </c>
      <c r="M857" s="180">
        <v>769.7</v>
      </c>
      <c r="N857" s="185">
        <v>1586</v>
      </c>
      <c r="O857" s="198">
        <v>1409.1</v>
      </c>
      <c r="P857" s="180">
        <v>970</v>
      </c>
      <c r="Q857" s="181">
        <v>726.5</v>
      </c>
      <c r="R857" s="182">
        <v>1166</v>
      </c>
      <c r="S857" s="183">
        <v>1297.9000000000001</v>
      </c>
      <c r="T857" s="180">
        <v>137</v>
      </c>
      <c r="U857" s="184">
        <v>154.1</v>
      </c>
      <c r="V857" s="182">
        <v>1012</v>
      </c>
      <c r="W857" s="199">
        <v>1303</v>
      </c>
      <c r="X857" s="180">
        <v>687</v>
      </c>
      <c r="Y857" s="184">
        <v>367.2</v>
      </c>
      <c r="Z857" s="182">
        <v>2322</v>
      </c>
      <c r="AA857" s="180">
        <v>2535</v>
      </c>
      <c r="AB857" s="162">
        <f t="shared" si="2574"/>
        <v>13589</v>
      </c>
      <c r="AC857" s="163">
        <f t="shared" si="2604"/>
        <v>13402.1</v>
      </c>
      <c r="AE857" s="251" t="s">
        <v>13</v>
      </c>
      <c r="AF857" s="14">
        <f t="shared" ref="AF857:BG857" si="2631">SUM(AF854:AF856)</f>
        <v>4758</v>
      </c>
      <c r="AG857" s="1">
        <f t="shared" si="2631"/>
        <v>3706.4</v>
      </c>
      <c r="AH857" s="14">
        <f t="shared" si="2631"/>
        <v>1394</v>
      </c>
      <c r="AI857" s="1">
        <f t="shared" si="2631"/>
        <v>1531.6</v>
      </c>
      <c r="AJ857" s="14">
        <f t="shared" si="2631"/>
        <v>2454</v>
      </c>
      <c r="AK857" s="1">
        <f t="shared" si="2631"/>
        <v>2753</v>
      </c>
      <c r="AL857" s="14">
        <f t="shared" si="2631"/>
        <v>5103</v>
      </c>
      <c r="AM857" s="1">
        <f t="shared" si="2631"/>
        <v>5531</v>
      </c>
      <c r="AN857" s="14">
        <f t="shared" si="2631"/>
        <v>773</v>
      </c>
      <c r="AO857" s="1">
        <f t="shared" si="2631"/>
        <v>409.1</v>
      </c>
      <c r="AP857" s="14">
        <f t="shared" si="2631"/>
        <v>2723</v>
      </c>
      <c r="AQ857" s="1">
        <f t="shared" si="2631"/>
        <v>1845.6</v>
      </c>
      <c r="AR857" s="14">
        <f t="shared" si="2631"/>
        <v>4556</v>
      </c>
      <c r="AS857" s="1">
        <f t="shared" si="2631"/>
        <v>4022.3</v>
      </c>
      <c r="AT857" s="14">
        <f t="shared" si="2631"/>
        <v>1824</v>
      </c>
      <c r="AU857" s="1">
        <f t="shared" si="2631"/>
        <v>2664.8</v>
      </c>
      <c r="AV857" s="14">
        <f t="shared" si="2631"/>
        <v>2676</v>
      </c>
      <c r="AW857" s="1">
        <f t="shared" si="2631"/>
        <v>4358.5</v>
      </c>
      <c r="AX857" s="14">
        <f t="shared" si="2631"/>
        <v>696</v>
      </c>
      <c r="AY857" s="1">
        <f t="shared" si="2631"/>
        <v>576.20000000000005</v>
      </c>
      <c r="AZ857" s="14">
        <f t="shared" si="2631"/>
        <v>3292</v>
      </c>
      <c r="BA857" s="1">
        <f t="shared" si="2631"/>
        <v>3095.1</v>
      </c>
      <c r="BB857" s="14">
        <f t="shared" si="2631"/>
        <v>2373</v>
      </c>
      <c r="BC857" s="1">
        <f t="shared" si="2631"/>
        <v>1279.3000000000002</v>
      </c>
      <c r="BD857" s="14">
        <f t="shared" si="2631"/>
        <v>5802</v>
      </c>
      <c r="BE857" s="1">
        <f t="shared" si="2631"/>
        <v>6070.1</v>
      </c>
      <c r="BF857" s="166">
        <f t="shared" si="2631"/>
        <v>38424</v>
      </c>
      <c r="BG857" s="167">
        <f t="shared" si="2631"/>
        <v>37843</v>
      </c>
      <c r="BI857" s="131" t="s">
        <v>27</v>
      </c>
      <c r="BJ857" s="123">
        <f t="shared" si="2605"/>
        <v>0.11214953271028037</v>
      </c>
      <c r="BK857" s="124">
        <f t="shared" si="2606"/>
        <v>0.10267793853202109</v>
      </c>
      <c r="BL857" s="125">
        <f t="shared" si="2578"/>
        <v>3.6132165722275372E-2</v>
      </c>
      <c r="BM857" s="126">
        <f t="shared" si="2579"/>
        <v>3.7113586676714841E-2</v>
      </c>
      <c r="BN857" s="123">
        <f t="shared" si="2580"/>
        <v>6.5862094341011118E-2</v>
      </c>
      <c r="BO857" s="124">
        <f t="shared" si="2581"/>
        <v>5.8162526768193043E-2</v>
      </c>
      <c r="BP857" s="125">
        <f t="shared" si="2582"/>
        <v>0.14504378541467364</v>
      </c>
      <c r="BQ857" s="126">
        <f t="shared" si="2583"/>
        <v>0.14635019884943404</v>
      </c>
      <c r="BR857" s="123">
        <f t="shared" si="2584"/>
        <v>1.589520936051218E-2</v>
      </c>
      <c r="BS857" s="124">
        <f t="shared" si="2585"/>
        <v>1.6803336790502981E-2</v>
      </c>
      <c r="BT857" s="125">
        <f t="shared" si="2586"/>
        <v>4.5036426521451171E-2</v>
      </c>
      <c r="BU857" s="123">
        <f t="shared" si="2587"/>
        <v>5.743129808015162E-2</v>
      </c>
      <c r="BV857" s="127">
        <f t="shared" si="2588"/>
        <v>0.11671204650820517</v>
      </c>
      <c r="BW857" s="128">
        <f t="shared" si="2589"/>
        <v>0.10514023921624222</v>
      </c>
      <c r="BX857" s="123">
        <f t="shared" si="2590"/>
        <v>7.1381264257855612E-2</v>
      </c>
      <c r="BY857" s="124">
        <f t="shared" si="2591"/>
        <v>5.4207922638989409E-2</v>
      </c>
      <c r="BZ857" s="125">
        <f t="shared" si="2592"/>
        <v>8.5804694973875925E-2</v>
      </c>
      <c r="CA857" s="126">
        <f t="shared" si="2593"/>
        <v>9.6843032062139525E-2</v>
      </c>
      <c r="CB857" s="123">
        <f t="shared" si="2594"/>
        <v>1.0081683714769299E-2</v>
      </c>
      <c r="CC857" s="124">
        <f t="shared" si="2595"/>
        <v>1.1498198043590183E-2</v>
      </c>
      <c r="CD857" s="125">
        <f t="shared" si="2596"/>
        <v>7.4471999411288542E-2</v>
      </c>
      <c r="CE857" s="126">
        <f t="shared" si="2597"/>
        <v>9.7223569440610044E-2</v>
      </c>
      <c r="CF857" s="123">
        <f t="shared" si="2598"/>
        <v>5.0555596438295679E-2</v>
      </c>
      <c r="CG857" s="124">
        <f t="shared" si="2599"/>
        <v>2.7398691249878749E-2</v>
      </c>
      <c r="CH857" s="125">
        <f t="shared" si="2600"/>
        <v>0.17087350062550594</v>
      </c>
      <c r="CI857" s="123">
        <f t="shared" si="2601"/>
        <v>0.18914946165153221</v>
      </c>
      <c r="CJ857" s="129">
        <f t="shared" ref="CJ857" si="2632">AB857/AB870</f>
        <v>5.495745438074285E-2</v>
      </c>
      <c r="CK857" s="130">
        <f t="shared" ref="CK857" si="2633">AC857/AC870</f>
        <v>5.4334989209707904E-2</v>
      </c>
    </row>
    <row r="858" spans="1:89" ht="13.8" thickTop="1" x14ac:dyDescent="0.25">
      <c r="A858" s="139" t="s">
        <v>28</v>
      </c>
      <c r="B858" s="194">
        <v>1657</v>
      </c>
      <c r="C858" s="188">
        <v>1844.3</v>
      </c>
      <c r="D858" s="189">
        <v>671</v>
      </c>
      <c r="E858" s="190">
        <v>688.4</v>
      </c>
      <c r="F858" s="187">
        <v>895</v>
      </c>
      <c r="G858" s="191">
        <v>1034.7</v>
      </c>
      <c r="H858" s="189">
        <v>2124</v>
      </c>
      <c r="I858" s="190">
        <v>2394.4</v>
      </c>
      <c r="J858" s="187">
        <v>256</v>
      </c>
      <c r="K858" s="188">
        <v>209.2</v>
      </c>
      <c r="L858" s="189">
        <v>1124</v>
      </c>
      <c r="M858" s="187">
        <v>769.5</v>
      </c>
      <c r="N858" s="192">
        <v>1921</v>
      </c>
      <c r="O858" s="195">
        <v>1826.1</v>
      </c>
      <c r="P858" s="187">
        <v>972</v>
      </c>
      <c r="Q858" s="188">
        <v>840.6</v>
      </c>
      <c r="R858" s="189">
        <v>1280</v>
      </c>
      <c r="S858" s="190">
        <v>1503.9</v>
      </c>
      <c r="T858" s="187">
        <v>211</v>
      </c>
      <c r="U858" s="191">
        <v>122.1</v>
      </c>
      <c r="V858" s="189">
        <v>1388</v>
      </c>
      <c r="W858" s="196">
        <v>1262.8</v>
      </c>
      <c r="X858" s="187">
        <v>923</v>
      </c>
      <c r="Y858" s="191">
        <v>409.2</v>
      </c>
      <c r="Z858" s="189">
        <v>2618</v>
      </c>
      <c r="AA858" s="187">
        <v>2745.8</v>
      </c>
      <c r="AB858" s="162">
        <f t="shared" si="2574"/>
        <v>16040</v>
      </c>
      <c r="AC858" s="163">
        <f t="shared" si="2604"/>
        <v>15651</v>
      </c>
      <c r="BI858" s="139" t="s">
        <v>28</v>
      </c>
      <c r="BJ858" s="123">
        <f t="shared" si="2605"/>
        <v>0.10330423940149626</v>
      </c>
      <c r="BK858" s="124">
        <f t="shared" si="2606"/>
        <v>0.11783911571145614</v>
      </c>
      <c r="BL858" s="125">
        <f t="shared" si="2578"/>
        <v>4.1832917705735662E-2</v>
      </c>
      <c r="BM858" s="126">
        <f t="shared" si="2579"/>
        <v>4.3984409941856747E-2</v>
      </c>
      <c r="BN858" s="123">
        <f t="shared" si="2580"/>
        <v>5.5798004987531173E-2</v>
      </c>
      <c r="BO858" s="124">
        <f t="shared" si="2581"/>
        <v>6.6110791642706543E-2</v>
      </c>
      <c r="BP858" s="125">
        <f t="shared" si="2582"/>
        <v>0.13241895261845388</v>
      </c>
      <c r="BQ858" s="126">
        <f t="shared" si="2583"/>
        <v>0.15298702958277427</v>
      </c>
      <c r="BR858" s="123">
        <f t="shared" si="2584"/>
        <v>1.596009975062344E-2</v>
      </c>
      <c r="BS858" s="124">
        <f t="shared" si="2585"/>
        <v>1.336655804740911E-2</v>
      </c>
      <c r="BT858" s="125">
        <f t="shared" si="2586"/>
        <v>7.0074812967581043E-2</v>
      </c>
      <c r="BU858" s="123">
        <f t="shared" si="2587"/>
        <v>4.9166187464059805E-2</v>
      </c>
      <c r="BV858" s="127">
        <f t="shared" si="2588"/>
        <v>0.11976309226932669</v>
      </c>
      <c r="BW858" s="128">
        <f t="shared" si="2589"/>
        <v>0.1166762507188039</v>
      </c>
      <c r="BX858" s="123">
        <f t="shared" si="2590"/>
        <v>6.0598503740648381E-2</v>
      </c>
      <c r="BY858" s="124">
        <f t="shared" si="2591"/>
        <v>5.3709028177113288E-2</v>
      </c>
      <c r="BZ858" s="125">
        <f t="shared" si="2592"/>
        <v>7.9800498753117205E-2</v>
      </c>
      <c r="CA858" s="126">
        <f t="shared" si="2593"/>
        <v>9.6089706728004612E-2</v>
      </c>
      <c r="CB858" s="123">
        <f t="shared" si="2594"/>
        <v>1.3154613466334165E-2</v>
      </c>
      <c r="CC858" s="124">
        <f t="shared" si="2595"/>
        <v>7.801418439716312E-3</v>
      </c>
      <c r="CD858" s="125">
        <f t="shared" si="2596"/>
        <v>8.6533665835411472E-2</v>
      </c>
      <c r="CE858" s="126">
        <f t="shared" si="2597"/>
        <v>8.0684940259408339E-2</v>
      </c>
      <c r="CF858" s="123">
        <f t="shared" si="2598"/>
        <v>5.7543640897755613E-2</v>
      </c>
      <c r="CG858" s="124">
        <f t="shared" si="2599"/>
        <v>2.6145294230400611E-2</v>
      </c>
      <c r="CH858" s="125">
        <f t="shared" si="2600"/>
        <v>0.16321695760598504</v>
      </c>
      <c r="CI858" s="123">
        <f t="shared" si="2601"/>
        <v>0.17543926905629034</v>
      </c>
      <c r="CJ858" s="129">
        <f t="shared" ref="CJ858" si="2634">AB858/AB870</f>
        <v>6.4869936585997157E-2</v>
      </c>
      <c r="CK858" s="130">
        <f t="shared" ref="CK858" si="2635">AC858/AC870</f>
        <v>6.3452512376503553E-2</v>
      </c>
    </row>
    <row r="859" spans="1:89" x14ac:dyDescent="0.25">
      <c r="A859" s="131" t="s">
        <v>29</v>
      </c>
      <c r="B859" s="197">
        <v>1925</v>
      </c>
      <c r="C859" s="181">
        <v>1793.6</v>
      </c>
      <c r="D859" s="182">
        <v>638</v>
      </c>
      <c r="E859" s="183">
        <v>744.2</v>
      </c>
      <c r="F859" s="180">
        <v>1096</v>
      </c>
      <c r="G859" s="184">
        <v>1332.4</v>
      </c>
      <c r="H859" s="182">
        <v>2323</v>
      </c>
      <c r="I859" s="183">
        <v>2552.6999999999998</v>
      </c>
      <c r="J859" s="180">
        <v>412</v>
      </c>
      <c r="K859" s="181">
        <v>203.1</v>
      </c>
      <c r="L859" s="182">
        <v>1204</v>
      </c>
      <c r="M859" s="180">
        <v>737.2</v>
      </c>
      <c r="N859" s="185">
        <v>2156</v>
      </c>
      <c r="O859" s="198">
        <v>1803.5</v>
      </c>
      <c r="P859" s="180">
        <v>985</v>
      </c>
      <c r="Q859" s="181">
        <v>1037.2</v>
      </c>
      <c r="R859" s="182">
        <v>1408</v>
      </c>
      <c r="S859" s="183">
        <v>1818.5</v>
      </c>
      <c r="T859" s="180">
        <v>271</v>
      </c>
      <c r="U859" s="184">
        <v>180</v>
      </c>
      <c r="V859" s="182">
        <v>1552</v>
      </c>
      <c r="W859" s="199">
        <v>1307.4000000000001</v>
      </c>
      <c r="X859" s="180">
        <v>1156</v>
      </c>
      <c r="Y859" s="184">
        <v>483.1</v>
      </c>
      <c r="Z859" s="182">
        <v>2766</v>
      </c>
      <c r="AA859" s="180">
        <v>2778</v>
      </c>
      <c r="AB859" s="162">
        <f t="shared" si="2574"/>
        <v>17892</v>
      </c>
      <c r="AC859" s="163">
        <f t="shared" si="2604"/>
        <v>16770.900000000001</v>
      </c>
      <c r="BI859" s="131" t="s">
        <v>29</v>
      </c>
      <c r="BJ859" s="123">
        <f t="shared" si="2605"/>
        <v>0.10758998435054773</v>
      </c>
      <c r="BK859" s="124">
        <f t="shared" si="2606"/>
        <v>0.10694715250821361</v>
      </c>
      <c r="BL859" s="125">
        <f t="shared" si="2578"/>
        <v>3.565839481332439E-2</v>
      </c>
      <c r="BM859" s="126">
        <f t="shared" si="2579"/>
        <v>4.437448198963681E-2</v>
      </c>
      <c r="BN859" s="123">
        <f t="shared" si="2580"/>
        <v>6.1256427453610554E-2</v>
      </c>
      <c r="BO859" s="124">
        <f t="shared" si="2581"/>
        <v>7.9447137601440593E-2</v>
      </c>
      <c r="BP859" s="125">
        <f t="shared" si="2582"/>
        <v>0.12983456293315448</v>
      </c>
      <c r="BQ859" s="126">
        <f t="shared" si="2583"/>
        <v>0.15221007817111781</v>
      </c>
      <c r="BR859" s="123">
        <f t="shared" si="2584"/>
        <v>2.3027051196065282E-2</v>
      </c>
      <c r="BS859" s="124">
        <f t="shared" si="2585"/>
        <v>1.211026241883262E-2</v>
      </c>
      <c r="BT859" s="125">
        <f t="shared" si="2586"/>
        <v>6.729264475743349E-2</v>
      </c>
      <c r="BU859" s="123">
        <f t="shared" si="2587"/>
        <v>4.3957092344477637E-2</v>
      </c>
      <c r="BV859" s="127">
        <f t="shared" si="2588"/>
        <v>0.12050078247261346</v>
      </c>
      <c r="BW859" s="128">
        <f t="shared" si="2589"/>
        <v>0.10753746072065302</v>
      </c>
      <c r="BX859" s="123">
        <f t="shared" si="2590"/>
        <v>5.5052537446903645E-2</v>
      </c>
      <c r="BY859" s="124">
        <f t="shared" si="2591"/>
        <v>6.1845219994156542E-2</v>
      </c>
      <c r="BZ859" s="125">
        <f t="shared" si="2592"/>
        <v>7.8694388553543479E-2</v>
      </c>
      <c r="CA859" s="126">
        <f t="shared" si="2593"/>
        <v>0.10843186710313697</v>
      </c>
      <c r="CB859" s="123">
        <f t="shared" si="2594"/>
        <v>1.5146434160518668E-2</v>
      </c>
      <c r="CC859" s="124">
        <f t="shared" si="2595"/>
        <v>1.0732876589807344E-2</v>
      </c>
      <c r="CD859" s="125">
        <f t="shared" si="2596"/>
        <v>8.6742678291974074E-2</v>
      </c>
      <c r="CE859" s="126">
        <f t="shared" si="2597"/>
        <v>7.7956460297300675E-2</v>
      </c>
      <c r="CF859" s="123">
        <f t="shared" si="2598"/>
        <v>6.4609881511289963E-2</v>
      </c>
      <c r="CG859" s="124">
        <f t="shared" si="2599"/>
        <v>2.8805848225199601E-2</v>
      </c>
      <c r="CH859" s="125">
        <f t="shared" si="2600"/>
        <v>0.15459423205902079</v>
      </c>
      <c r="CI859" s="123">
        <f t="shared" si="2601"/>
        <v>0.16564406203602666</v>
      </c>
      <c r="CJ859" s="129">
        <f t="shared" ref="CJ859" si="2636">AB859/AB870</f>
        <v>7.235990682024071E-2</v>
      </c>
      <c r="CK859" s="130">
        <f t="shared" ref="CK859" si="2637">AC859/AC870</f>
        <v>6.7992827283566773E-2</v>
      </c>
    </row>
    <row r="860" spans="1:89" x14ac:dyDescent="0.25">
      <c r="A860" s="139" t="s">
        <v>30</v>
      </c>
      <c r="B860" s="280">
        <v>2268</v>
      </c>
      <c r="C860" s="267">
        <v>2174.9</v>
      </c>
      <c r="D860" s="268">
        <v>735</v>
      </c>
      <c r="E860" s="269">
        <v>777.4</v>
      </c>
      <c r="F860" s="266">
        <v>1263</v>
      </c>
      <c r="G860" s="270">
        <v>1412.7</v>
      </c>
      <c r="H860" s="268">
        <v>2534</v>
      </c>
      <c r="I860" s="269">
        <v>2688.4</v>
      </c>
      <c r="J860" s="266">
        <v>411</v>
      </c>
      <c r="K860" s="267">
        <v>231.1</v>
      </c>
      <c r="L860" s="268">
        <v>1358</v>
      </c>
      <c r="M860" s="266">
        <v>905.4</v>
      </c>
      <c r="N860" s="271">
        <v>2367</v>
      </c>
      <c r="O860" s="281">
        <v>1910.9</v>
      </c>
      <c r="P860" s="266">
        <v>931</v>
      </c>
      <c r="Q860" s="267">
        <v>1227.5</v>
      </c>
      <c r="R860" s="268">
        <v>1408</v>
      </c>
      <c r="S860" s="269">
        <v>2220</v>
      </c>
      <c r="T860" s="266">
        <v>330</v>
      </c>
      <c r="U860" s="270">
        <v>291.10000000000002</v>
      </c>
      <c r="V860" s="268">
        <v>1486</v>
      </c>
      <c r="W860" s="282">
        <v>1615.8</v>
      </c>
      <c r="X860" s="266">
        <v>1156</v>
      </c>
      <c r="Y860" s="270">
        <v>603.20000000000005</v>
      </c>
      <c r="Z860" s="268">
        <v>2937</v>
      </c>
      <c r="AA860" s="266">
        <v>3051.5</v>
      </c>
      <c r="AB860" s="162">
        <f t="shared" si="2574"/>
        <v>19184</v>
      </c>
      <c r="AC860" s="163">
        <f t="shared" si="2604"/>
        <v>19109.900000000001</v>
      </c>
      <c r="BI860" s="139" t="s">
        <v>30</v>
      </c>
      <c r="BJ860" s="123">
        <f t="shared" si="2605"/>
        <v>0.11822351959966639</v>
      </c>
      <c r="BK860" s="124">
        <f t="shared" si="2606"/>
        <v>0.1138101193622154</v>
      </c>
      <c r="BL860" s="125">
        <f t="shared" si="2578"/>
        <v>3.8313177648040035E-2</v>
      </c>
      <c r="BM860" s="126">
        <f t="shared" si="2579"/>
        <v>4.0680484984222831E-2</v>
      </c>
      <c r="BN860" s="123">
        <f t="shared" si="2580"/>
        <v>6.5836113427856544E-2</v>
      </c>
      <c r="BO860" s="124">
        <f t="shared" si="2581"/>
        <v>7.3925033621316694E-2</v>
      </c>
      <c r="BP860" s="125">
        <f t="shared" si="2582"/>
        <v>0.13208924103419517</v>
      </c>
      <c r="BQ860" s="126">
        <f t="shared" si="2583"/>
        <v>0.14068100827319871</v>
      </c>
      <c r="BR860" s="123">
        <f t="shared" si="2584"/>
        <v>2.1424103419516262E-2</v>
      </c>
      <c r="BS860" s="124">
        <f t="shared" si="2585"/>
        <v>1.2093208232382167E-2</v>
      </c>
      <c r="BT860" s="125">
        <f t="shared" si="2586"/>
        <v>7.0788156797331109E-2</v>
      </c>
      <c r="BU860" s="123">
        <f t="shared" si="2587"/>
        <v>4.7378583875373491E-2</v>
      </c>
      <c r="BV860" s="127">
        <f t="shared" si="2588"/>
        <v>0.12338407005838198</v>
      </c>
      <c r="BW860" s="128">
        <f t="shared" si="2589"/>
        <v>9.999529039921716E-2</v>
      </c>
      <c r="BX860" s="123">
        <f t="shared" si="2590"/>
        <v>4.8530025020850708E-2</v>
      </c>
      <c r="BY860" s="124">
        <f t="shared" si="2591"/>
        <v>6.4233721788183082E-2</v>
      </c>
      <c r="BZ860" s="125">
        <f t="shared" si="2592"/>
        <v>7.3394495412844041E-2</v>
      </c>
      <c r="CA860" s="126">
        <f t="shared" si="2593"/>
        <v>0.11617015264339425</v>
      </c>
      <c r="CB860" s="123">
        <f t="shared" si="2594"/>
        <v>1.7201834862385322E-2</v>
      </c>
      <c r="CC860" s="124">
        <f t="shared" si="2595"/>
        <v>1.5232942087609041E-2</v>
      </c>
      <c r="CD860" s="125">
        <f t="shared" si="2596"/>
        <v>7.746038365304421E-2</v>
      </c>
      <c r="CE860" s="126">
        <f t="shared" si="2597"/>
        <v>8.4553032721259649E-2</v>
      </c>
      <c r="CF860" s="123">
        <f t="shared" si="2598"/>
        <v>6.0258548790658881E-2</v>
      </c>
      <c r="CG860" s="124">
        <f t="shared" si="2599"/>
        <v>3.1564791024547484E-2</v>
      </c>
      <c r="CH860" s="125">
        <f t="shared" si="2600"/>
        <v>0.15309633027522937</v>
      </c>
      <c r="CI860" s="123">
        <f t="shared" si="2601"/>
        <v>0.15968163098707999</v>
      </c>
      <c r="CJ860" s="129">
        <f t="shared" ref="CJ860" si="2638">AB860/AB870</f>
        <v>7.75850912385143E-2</v>
      </c>
      <c r="CK860" s="130">
        <f t="shared" ref="CK860" si="2639">AC860/AC870</f>
        <v>7.7475635183933647E-2</v>
      </c>
    </row>
    <row r="861" spans="1:89" x14ac:dyDescent="0.25">
      <c r="A861" s="131" t="s">
        <v>31</v>
      </c>
      <c r="B861" s="283">
        <v>2490</v>
      </c>
      <c r="C861" s="274">
        <v>1531.5</v>
      </c>
      <c r="D861" s="275">
        <v>659</v>
      </c>
      <c r="E861" s="276">
        <v>754.2</v>
      </c>
      <c r="F861" s="273">
        <v>1191</v>
      </c>
      <c r="G861" s="277">
        <v>1340.3</v>
      </c>
      <c r="H861" s="275">
        <v>2569</v>
      </c>
      <c r="I861" s="276">
        <v>2842.6</v>
      </c>
      <c r="J861" s="273">
        <v>362</v>
      </c>
      <c r="K861" s="274">
        <v>178</v>
      </c>
      <c r="L861" s="275">
        <v>1365</v>
      </c>
      <c r="M861" s="273">
        <v>940.2</v>
      </c>
      <c r="N861" s="278">
        <v>2189</v>
      </c>
      <c r="O861" s="284">
        <v>2111.4</v>
      </c>
      <c r="P861" s="273">
        <v>893</v>
      </c>
      <c r="Q861" s="274">
        <v>1437.3</v>
      </c>
      <c r="R861" s="275">
        <v>1268</v>
      </c>
      <c r="S861" s="276">
        <v>2138.5</v>
      </c>
      <c r="T861" s="273">
        <v>366</v>
      </c>
      <c r="U861" s="277">
        <v>285.10000000000002</v>
      </c>
      <c r="V861" s="275">
        <v>1806</v>
      </c>
      <c r="W861" s="285">
        <v>1479.3</v>
      </c>
      <c r="X861" s="273">
        <v>1217</v>
      </c>
      <c r="Y861" s="277">
        <v>676.1</v>
      </c>
      <c r="Z861" s="275">
        <v>2865</v>
      </c>
      <c r="AA861" s="273">
        <v>3018.6</v>
      </c>
      <c r="AB861" s="162">
        <f t="shared" si="2574"/>
        <v>19240</v>
      </c>
      <c r="AC861" s="163">
        <f t="shared" si="2604"/>
        <v>18733.099999999999</v>
      </c>
      <c r="BI861" s="131" t="s">
        <v>31</v>
      </c>
      <c r="BJ861" s="123">
        <f t="shared" si="2605"/>
        <v>0.12941787941787941</v>
      </c>
      <c r="BK861" s="124">
        <f t="shared" si="2606"/>
        <v>8.1753687323507601E-2</v>
      </c>
      <c r="BL861" s="125">
        <f t="shared" si="2578"/>
        <v>3.4251559251559253E-2</v>
      </c>
      <c r="BM861" s="126">
        <f t="shared" si="2579"/>
        <v>4.0260287939529502E-2</v>
      </c>
      <c r="BN861" s="123">
        <f t="shared" si="2580"/>
        <v>6.1902286902286906E-2</v>
      </c>
      <c r="BO861" s="124">
        <f t="shared" si="2581"/>
        <v>7.1547154501924407E-2</v>
      </c>
      <c r="BP861" s="125">
        <f t="shared" si="2582"/>
        <v>0.13352390852390852</v>
      </c>
      <c r="BQ861" s="126">
        <f t="shared" si="2583"/>
        <v>0.15174210354933249</v>
      </c>
      <c r="BR861" s="123">
        <f t="shared" si="2584"/>
        <v>1.8814968814968816E-2</v>
      </c>
      <c r="BS861" s="124">
        <f t="shared" si="2585"/>
        <v>9.5018977104697044E-3</v>
      </c>
      <c r="BT861" s="125">
        <f t="shared" si="2586"/>
        <v>7.0945945945945943E-2</v>
      </c>
      <c r="BU861" s="123">
        <f t="shared" si="2587"/>
        <v>5.0189237232492225E-2</v>
      </c>
      <c r="BV861" s="127">
        <f t="shared" si="2588"/>
        <v>0.11377338877338877</v>
      </c>
      <c r="BW861" s="128">
        <f t="shared" si="2589"/>
        <v>0.11270958890947042</v>
      </c>
      <c r="BX861" s="123">
        <f t="shared" si="2590"/>
        <v>4.6413721413721416E-2</v>
      </c>
      <c r="BY861" s="124">
        <f t="shared" si="2591"/>
        <v>7.6725154939652276E-2</v>
      </c>
      <c r="BZ861" s="125">
        <f t="shared" si="2592"/>
        <v>6.5904365904365908E-2</v>
      </c>
      <c r="CA861" s="126">
        <f t="shared" si="2593"/>
        <v>0.11415622614516552</v>
      </c>
      <c r="CB861" s="123">
        <f t="shared" si="2594"/>
        <v>1.9022869022869024E-2</v>
      </c>
      <c r="CC861" s="124">
        <f t="shared" si="2595"/>
        <v>1.5219050771095016E-2</v>
      </c>
      <c r="CD861" s="125">
        <f t="shared" si="2596"/>
        <v>9.3866943866943872E-2</v>
      </c>
      <c r="CE861" s="126">
        <f t="shared" si="2597"/>
        <v>7.8967175747740634E-2</v>
      </c>
      <c r="CF861" s="123">
        <f t="shared" si="2598"/>
        <v>6.325363825363825E-2</v>
      </c>
      <c r="CG861" s="124">
        <f t="shared" si="2599"/>
        <v>3.6091196865441391E-2</v>
      </c>
      <c r="CH861" s="125">
        <f t="shared" si="2600"/>
        <v>0.14890852390852391</v>
      </c>
      <c r="CI861" s="123">
        <f t="shared" si="2601"/>
        <v>0.16113723836417893</v>
      </c>
      <c r="CJ861" s="129">
        <f t="shared" ref="CJ861" si="2640">AB861/AB870</f>
        <v>7.7811569820111295E-2</v>
      </c>
      <c r="CK861" s="130">
        <f t="shared" ref="CK861" si="2641">AC861/AC870</f>
        <v>7.5948007130552594E-2</v>
      </c>
    </row>
    <row r="862" spans="1:89" x14ac:dyDescent="0.25">
      <c r="A862" s="139" t="s">
        <v>32</v>
      </c>
      <c r="B862" s="194">
        <v>2559</v>
      </c>
      <c r="C862" s="188">
        <v>1888.5</v>
      </c>
      <c r="D862" s="189">
        <v>676</v>
      </c>
      <c r="E862" s="190">
        <v>837.2</v>
      </c>
      <c r="F862" s="187">
        <v>1137</v>
      </c>
      <c r="G862" s="191">
        <v>1280.4000000000001</v>
      </c>
      <c r="H862" s="189">
        <v>2536</v>
      </c>
      <c r="I862" s="190">
        <v>2746.9</v>
      </c>
      <c r="J862" s="187">
        <v>363</v>
      </c>
      <c r="K862" s="188">
        <v>147</v>
      </c>
      <c r="L862" s="189">
        <v>1240</v>
      </c>
      <c r="M862" s="187">
        <v>1038.2</v>
      </c>
      <c r="N862" s="192">
        <v>2094</v>
      </c>
      <c r="O862" s="195">
        <v>2439.5</v>
      </c>
      <c r="P862" s="187">
        <v>738</v>
      </c>
      <c r="Q862" s="188">
        <v>1570.4</v>
      </c>
      <c r="R862" s="189">
        <v>1276</v>
      </c>
      <c r="S862" s="190">
        <v>2068.5</v>
      </c>
      <c r="T862" s="187">
        <v>244</v>
      </c>
      <c r="U862" s="191">
        <v>297.10000000000002</v>
      </c>
      <c r="V862" s="189">
        <v>1714</v>
      </c>
      <c r="W862" s="196">
        <v>1615.3</v>
      </c>
      <c r="X862" s="187">
        <v>1002</v>
      </c>
      <c r="Y862" s="191">
        <v>604.1</v>
      </c>
      <c r="Z862" s="189">
        <v>3039</v>
      </c>
      <c r="AA862" s="187">
        <v>2676.8</v>
      </c>
      <c r="AB862" s="162">
        <f t="shared" si="2574"/>
        <v>18618</v>
      </c>
      <c r="AC862" s="163">
        <f t="shared" si="2604"/>
        <v>19209.899999999998</v>
      </c>
      <c r="BI862" s="139" t="s">
        <v>32</v>
      </c>
      <c r="BJ862" s="123">
        <f t="shared" si="2605"/>
        <v>0.13744763132452464</v>
      </c>
      <c r="BK862" s="124">
        <f t="shared" si="2606"/>
        <v>9.8308684584511127E-2</v>
      </c>
      <c r="BL862" s="125">
        <f t="shared" si="2578"/>
        <v>3.6308948329573529E-2</v>
      </c>
      <c r="BM862" s="126">
        <f t="shared" si="2579"/>
        <v>4.3581694855256932E-2</v>
      </c>
      <c r="BN862" s="123">
        <f t="shared" si="2580"/>
        <v>6.1069932323557848E-2</v>
      </c>
      <c r="BO862" s="124">
        <f t="shared" si="2581"/>
        <v>6.6653131978823429E-2</v>
      </c>
      <c r="BP862" s="125">
        <f t="shared" si="2582"/>
        <v>0.13621226769792674</v>
      </c>
      <c r="BQ862" s="126">
        <f t="shared" si="2583"/>
        <v>0.14299397706390979</v>
      </c>
      <c r="BR862" s="123">
        <f t="shared" si="2584"/>
        <v>1.9497260715436674E-2</v>
      </c>
      <c r="BS862" s="124">
        <f t="shared" si="2585"/>
        <v>7.6523042806053137E-3</v>
      </c>
      <c r="BT862" s="125">
        <f t="shared" si="2586"/>
        <v>6.6602212912235476E-2</v>
      </c>
      <c r="BU862" s="123">
        <f t="shared" si="2587"/>
        <v>5.4045049687921343E-2</v>
      </c>
      <c r="BV862" s="127">
        <f t="shared" si="2588"/>
        <v>0.11247180148243635</v>
      </c>
      <c r="BW862" s="128">
        <f t="shared" si="2589"/>
        <v>0.12699181151385486</v>
      </c>
      <c r="BX862" s="123">
        <f t="shared" si="2590"/>
        <v>3.9639058975185305E-2</v>
      </c>
      <c r="BY862" s="124">
        <f t="shared" si="2591"/>
        <v>8.1749514573214874E-2</v>
      </c>
      <c r="BZ862" s="125">
        <f t="shared" si="2592"/>
        <v>6.8535825545171333E-2</v>
      </c>
      <c r="CA862" s="126">
        <f t="shared" si="2593"/>
        <v>0.10767885309137477</v>
      </c>
      <c r="CB862" s="123">
        <f t="shared" si="2594"/>
        <v>1.3105596734343109E-2</v>
      </c>
      <c r="CC862" s="124">
        <f t="shared" si="2595"/>
        <v>1.5465983685495503E-2</v>
      </c>
      <c r="CD862" s="125">
        <f t="shared" si="2596"/>
        <v>9.2061445912557743E-2</v>
      </c>
      <c r="CE862" s="126">
        <f t="shared" si="2597"/>
        <v>8.4086851050760289E-2</v>
      </c>
      <c r="CF862" s="123">
        <f t="shared" si="2598"/>
        <v>5.3818884950048343E-2</v>
      </c>
      <c r="CG862" s="124">
        <f t="shared" si="2599"/>
        <v>3.1447326638868504E-2</v>
      </c>
      <c r="CH862" s="125">
        <f t="shared" si="2600"/>
        <v>0.1632291330970029</v>
      </c>
      <c r="CI862" s="123">
        <f t="shared" si="2601"/>
        <v>0.13934481699540344</v>
      </c>
      <c r="CJ862" s="129">
        <f t="shared" ref="CJ862" si="2642">AB862/AB870</f>
        <v>7.5296039860230354E-2</v>
      </c>
      <c r="CK862" s="130">
        <f t="shared" ref="CK862" si="2643">AC862/AC870</f>
        <v>7.7881056641837296E-2</v>
      </c>
    </row>
    <row r="863" spans="1:89" x14ac:dyDescent="0.25">
      <c r="A863" s="131" t="s">
        <v>33</v>
      </c>
      <c r="B863" s="197">
        <v>2371</v>
      </c>
      <c r="C863" s="181">
        <v>1394.5</v>
      </c>
      <c r="D863" s="182">
        <v>618</v>
      </c>
      <c r="E863" s="183">
        <v>715.3</v>
      </c>
      <c r="F863" s="180">
        <v>1065</v>
      </c>
      <c r="G863" s="184">
        <v>1131.4000000000001</v>
      </c>
      <c r="H863" s="182">
        <v>2286</v>
      </c>
      <c r="I863" s="183">
        <v>2329.6999999999998</v>
      </c>
      <c r="J863" s="180">
        <v>330</v>
      </c>
      <c r="K863" s="181">
        <v>155</v>
      </c>
      <c r="L863" s="182">
        <v>1028</v>
      </c>
      <c r="M863" s="180">
        <v>1074.2</v>
      </c>
      <c r="N863" s="185">
        <v>1752</v>
      </c>
      <c r="O863" s="198">
        <v>2316.6</v>
      </c>
      <c r="P863" s="180">
        <v>559</v>
      </c>
      <c r="Q863" s="181">
        <v>1365.4</v>
      </c>
      <c r="R863" s="182">
        <v>1126</v>
      </c>
      <c r="S863" s="183">
        <v>1742.5</v>
      </c>
      <c r="T863" s="180">
        <v>142</v>
      </c>
      <c r="U863" s="184">
        <v>349.1</v>
      </c>
      <c r="V863" s="182">
        <v>1538</v>
      </c>
      <c r="W863" s="199">
        <v>1444.3</v>
      </c>
      <c r="X863" s="180">
        <v>785</v>
      </c>
      <c r="Y863" s="184">
        <v>596.20000000000005</v>
      </c>
      <c r="Z863" s="182">
        <v>2467</v>
      </c>
      <c r="AA863" s="180">
        <v>2449.9</v>
      </c>
      <c r="AB863" s="162">
        <f t="shared" si="2574"/>
        <v>16067</v>
      </c>
      <c r="AC863" s="163">
        <f t="shared" si="2604"/>
        <v>17064.099999999999</v>
      </c>
      <c r="BI863" s="131" t="s">
        <v>33</v>
      </c>
      <c r="BJ863" s="123">
        <f t="shared" si="2605"/>
        <v>0.14756955249891082</v>
      </c>
      <c r="BK863" s="124">
        <f t="shared" si="2606"/>
        <v>8.1721274488546131E-2</v>
      </c>
      <c r="BL863" s="125">
        <f t="shared" si="2578"/>
        <v>3.8463932283562582E-2</v>
      </c>
      <c r="BM863" s="126">
        <f t="shared" si="2579"/>
        <v>4.1918413511406988E-2</v>
      </c>
      <c r="BN863" s="123">
        <f t="shared" si="2580"/>
        <v>6.6284931847886974E-2</v>
      </c>
      <c r="BO863" s="124">
        <f t="shared" si="2581"/>
        <v>6.6302940090599574E-2</v>
      </c>
      <c r="BP863" s="125">
        <f t="shared" si="2582"/>
        <v>0.14227920582560527</v>
      </c>
      <c r="BQ863" s="126">
        <f t="shared" si="2583"/>
        <v>0.13652639166437139</v>
      </c>
      <c r="BR863" s="123">
        <f t="shared" si="2584"/>
        <v>2.0538992966950893E-2</v>
      </c>
      <c r="BS863" s="124">
        <f t="shared" si="2585"/>
        <v>9.0833973077982435E-3</v>
      </c>
      <c r="BT863" s="125">
        <f t="shared" si="2586"/>
        <v>6.3982075060683388E-2</v>
      </c>
      <c r="BU863" s="123">
        <f t="shared" si="2587"/>
        <v>6.2950873471205634E-2</v>
      </c>
      <c r="BV863" s="127">
        <f t="shared" si="2588"/>
        <v>0.10904338084272111</v>
      </c>
      <c r="BW863" s="128">
        <f t="shared" si="2589"/>
        <v>0.13575869808545427</v>
      </c>
      <c r="BX863" s="123">
        <f t="shared" si="2590"/>
        <v>3.4791809298562272E-2</v>
      </c>
      <c r="BY863" s="124">
        <f t="shared" si="2591"/>
        <v>8.0015939897211119E-2</v>
      </c>
      <c r="BZ863" s="125">
        <f t="shared" si="2592"/>
        <v>7.0081533578141536E-2</v>
      </c>
      <c r="CA863" s="126">
        <f t="shared" si="2593"/>
        <v>0.10211496650863509</v>
      </c>
      <c r="CB863" s="123">
        <f t="shared" si="2594"/>
        <v>8.8379909130515966E-3</v>
      </c>
      <c r="CC863" s="124">
        <f t="shared" si="2595"/>
        <v>2.045815483969269E-2</v>
      </c>
      <c r="CD863" s="125">
        <f t="shared" si="2596"/>
        <v>9.5724155100516586E-2</v>
      </c>
      <c r="CE863" s="126">
        <f t="shared" si="2597"/>
        <v>8.463968213969679E-2</v>
      </c>
      <c r="CF863" s="123">
        <f t="shared" si="2598"/>
        <v>4.8857907512292277E-2</v>
      </c>
      <c r="CG863" s="124">
        <f t="shared" si="2599"/>
        <v>3.4938848225221378E-2</v>
      </c>
      <c r="CH863" s="125">
        <f t="shared" si="2600"/>
        <v>0.1535445322711147</v>
      </c>
      <c r="CI863" s="123">
        <f t="shared" si="2601"/>
        <v>0.14357041977016077</v>
      </c>
      <c r="CJ863" s="129">
        <f t="shared" ref="CJ863" si="2644">AB863/AB870</f>
        <v>6.4979131616409988E-2</v>
      </c>
      <c r="CK863" s="130">
        <f t="shared" ref="CK863" si="2645">AC863/AC870</f>
        <v>6.918152299814033E-2</v>
      </c>
    </row>
    <row r="864" spans="1:89" x14ac:dyDescent="0.25">
      <c r="A864" s="139" t="s">
        <v>34</v>
      </c>
      <c r="B864" s="194">
        <v>820</v>
      </c>
      <c r="C864" s="188">
        <v>1263.7</v>
      </c>
      <c r="D864" s="189">
        <v>310</v>
      </c>
      <c r="E864" s="190">
        <v>698.8</v>
      </c>
      <c r="F864" s="187">
        <v>520</v>
      </c>
      <c r="G864" s="191">
        <v>1254.5</v>
      </c>
      <c r="H864" s="189">
        <v>1206</v>
      </c>
      <c r="I864" s="190">
        <v>2093.6</v>
      </c>
      <c r="J864" s="187">
        <v>276</v>
      </c>
      <c r="K864" s="188">
        <v>102.1</v>
      </c>
      <c r="L864" s="189">
        <v>869</v>
      </c>
      <c r="M864" s="187">
        <v>679.4</v>
      </c>
      <c r="N864" s="192">
        <v>1662</v>
      </c>
      <c r="O864" s="195">
        <v>1827.5</v>
      </c>
      <c r="P864" s="187">
        <v>408</v>
      </c>
      <c r="Q864" s="188">
        <v>1208.2</v>
      </c>
      <c r="R864" s="189">
        <v>756</v>
      </c>
      <c r="S864" s="190">
        <v>1584.8</v>
      </c>
      <c r="T864" s="187">
        <v>144</v>
      </c>
      <c r="U864" s="191">
        <v>257.2</v>
      </c>
      <c r="V864" s="189">
        <v>1994</v>
      </c>
      <c r="W864" s="196">
        <v>1119</v>
      </c>
      <c r="X864" s="187">
        <v>558</v>
      </c>
      <c r="Y864" s="191">
        <v>429.4</v>
      </c>
      <c r="Z864" s="189">
        <v>1720</v>
      </c>
      <c r="AA864" s="187">
        <v>1935.6</v>
      </c>
      <c r="AB864" s="162">
        <f t="shared" si="2574"/>
        <v>11243</v>
      </c>
      <c r="AC864" s="163">
        <f t="shared" si="2604"/>
        <v>14453.800000000001</v>
      </c>
      <c r="BI864" s="139" t="s">
        <v>34</v>
      </c>
      <c r="BJ864" s="123">
        <f t="shared" si="2605"/>
        <v>7.2934270212576716E-2</v>
      </c>
      <c r="BK864" s="124">
        <f t="shared" si="2606"/>
        <v>8.7430295147296902E-2</v>
      </c>
      <c r="BL864" s="125">
        <f t="shared" si="2578"/>
        <v>2.7572711909632661E-2</v>
      </c>
      <c r="BM864" s="126">
        <f t="shared" si="2579"/>
        <v>4.8347147462950914E-2</v>
      </c>
      <c r="BN864" s="123">
        <f t="shared" si="2580"/>
        <v>4.6251000622609624E-2</v>
      </c>
      <c r="BO864" s="124">
        <f t="shared" si="2581"/>
        <v>8.6793784333531659E-2</v>
      </c>
      <c r="BP864" s="125">
        <f t="shared" si="2582"/>
        <v>0.1072667437516677</v>
      </c>
      <c r="BQ864" s="126">
        <f t="shared" si="2583"/>
        <v>0.14484772170640245</v>
      </c>
      <c r="BR864" s="123">
        <f t="shared" si="2584"/>
        <v>2.4548608022769723E-2</v>
      </c>
      <c r="BS864" s="124">
        <f t="shared" si="2585"/>
        <v>7.063886313633784E-3</v>
      </c>
      <c r="BT864" s="125">
        <f t="shared" si="2586"/>
        <v>7.7292537578938003E-2</v>
      </c>
      <c r="BU864" s="123">
        <f t="shared" si="2587"/>
        <v>4.700493987740248E-2</v>
      </c>
      <c r="BV864" s="127">
        <f t="shared" si="2588"/>
        <v>0.14782531352841768</v>
      </c>
      <c r="BW864" s="128">
        <f t="shared" si="2589"/>
        <v>0.12643733827782314</v>
      </c>
      <c r="BX864" s="123">
        <f t="shared" si="2590"/>
        <v>3.6289246642355243E-2</v>
      </c>
      <c r="BY864" s="124">
        <f t="shared" si="2591"/>
        <v>8.3590474477300086E-2</v>
      </c>
      <c r="BZ864" s="125">
        <f t="shared" si="2592"/>
        <v>6.7241839366717071E-2</v>
      </c>
      <c r="CA864" s="126">
        <f t="shared" si="2593"/>
        <v>0.10964590626686406</v>
      </c>
      <c r="CB864" s="123">
        <f t="shared" si="2594"/>
        <v>1.2807969403184204E-2</v>
      </c>
      <c r="CC864" s="124">
        <f t="shared" si="2595"/>
        <v>1.7794628402219483E-2</v>
      </c>
      <c r="CD864" s="125">
        <f t="shared" si="2596"/>
        <v>0.17735479854131458</v>
      </c>
      <c r="CE864" s="126">
        <f t="shared" si="2597"/>
        <v>7.7419087022097988E-2</v>
      </c>
      <c r="CF864" s="123">
        <f t="shared" si="2598"/>
        <v>4.9630881437338792E-2</v>
      </c>
      <c r="CG864" s="124">
        <f t="shared" si="2599"/>
        <v>2.970845037291231E-2</v>
      </c>
      <c r="CH864" s="125">
        <f t="shared" si="2600"/>
        <v>0.15298407898247798</v>
      </c>
      <c r="CI864" s="123">
        <f t="shared" si="2601"/>
        <v>0.13391634033956468</v>
      </c>
      <c r="CJ864" s="129">
        <f t="shared" ref="CJ864" si="2646">AB864/AB870</f>
        <v>4.5469619515982919E-2</v>
      </c>
      <c r="CK864" s="130">
        <f t="shared" ref="CK864" si="2647">AC864/AC870</f>
        <v>5.8598806682480811E-2</v>
      </c>
    </row>
    <row r="865" spans="1:89" x14ac:dyDescent="0.25">
      <c r="A865" s="131" t="s">
        <v>35</v>
      </c>
      <c r="B865" s="197">
        <v>0</v>
      </c>
      <c r="C865" s="181">
        <v>598</v>
      </c>
      <c r="D865" s="182">
        <v>2</v>
      </c>
      <c r="E865" s="183">
        <v>378</v>
      </c>
      <c r="F865" s="180">
        <v>15</v>
      </c>
      <c r="G865" s="184">
        <v>619.6</v>
      </c>
      <c r="H865" s="182">
        <v>88</v>
      </c>
      <c r="I865" s="183">
        <v>663.6</v>
      </c>
      <c r="J865" s="180">
        <v>53</v>
      </c>
      <c r="K865" s="181">
        <v>31.2</v>
      </c>
      <c r="L865" s="182">
        <v>628</v>
      </c>
      <c r="M865" s="180">
        <v>93.4</v>
      </c>
      <c r="N865" s="185">
        <v>370</v>
      </c>
      <c r="O865" s="198">
        <v>219.3</v>
      </c>
      <c r="P865" s="180">
        <v>105</v>
      </c>
      <c r="Q865" s="181">
        <v>153.9</v>
      </c>
      <c r="R865" s="182">
        <v>119</v>
      </c>
      <c r="S865" s="183">
        <v>119</v>
      </c>
      <c r="T865" s="180">
        <v>23</v>
      </c>
      <c r="U865" s="184">
        <v>3.1</v>
      </c>
      <c r="V865" s="182">
        <v>132</v>
      </c>
      <c r="W865" s="199">
        <v>33.1</v>
      </c>
      <c r="X865" s="180">
        <v>48</v>
      </c>
      <c r="Y865" s="184">
        <v>9</v>
      </c>
      <c r="Z865" s="182">
        <v>59</v>
      </c>
      <c r="AA865" s="180">
        <v>66.7</v>
      </c>
      <c r="AB865" s="162">
        <f t="shared" si="2574"/>
        <v>1642</v>
      </c>
      <c r="AC865" s="163">
        <f t="shared" si="2604"/>
        <v>2987.8999999999996</v>
      </c>
      <c r="BI865" s="131" t="s">
        <v>35</v>
      </c>
      <c r="BJ865" s="123">
        <f t="shared" si="2605"/>
        <v>0</v>
      </c>
      <c r="BK865" s="124">
        <f t="shared" si="2606"/>
        <v>0.20014056695337865</v>
      </c>
      <c r="BL865" s="125">
        <f t="shared" si="2578"/>
        <v>1.2180267965895249E-3</v>
      </c>
      <c r="BM865" s="126">
        <f t="shared" si="2579"/>
        <v>0.12651025804076443</v>
      </c>
      <c r="BN865" s="123">
        <f t="shared" si="2580"/>
        <v>9.1352009744214372E-3</v>
      </c>
      <c r="BO865" s="124">
        <f t="shared" si="2581"/>
        <v>0.20736972455570807</v>
      </c>
      <c r="BP865" s="125">
        <f t="shared" si="2582"/>
        <v>5.3593179049939099E-2</v>
      </c>
      <c r="BQ865" s="126">
        <f t="shared" si="2583"/>
        <v>0.2220957863382309</v>
      </c>
      <c r="BR865" s="123">
        <f t="shared" si="2584"/>
        <v>3.2277710109622409E-2</v>
      </c>
      <c r="BS865" s="124">
        <f t="shared" si="2585"/>
        <v>1.0442116536698017E-2</v>
      </c>
      <c r="BT865" s="125">
        <f t="shared" si="2586"/>
        <v>0.38246041412911086</v>
      </c>
      <c r="BU865" s="123">
        <f t="shared" si="2587"/>
        <v>3.1259412965628036E-2</v>
      </c>
      <c r="BV865" s="127">
        <f t="shared" si="2588"/>
        <v>0.22533495736906212</v>
      </c>
      <c r="BW865" s="128">
        <f t="shared" si="2589"/>
        <v>7.3396030656983177E-2</v>
      </c>
      <c r="BX865" s="123">
        <f t="shared" si="2590"/>
        <v>6.3946406820950055E-2</v>
      </c>
      <c r="BY865" s="124">
        <f t="shared" si="2591"/>
        <v>5.1507747916596951E-2</v>
      </c>
      <c r="BZ865" s="125">
        <f t="shared" si="2592"/>
        <v>7.2472594397076734E-2</v>
      </c>
      <c r="CA865" s="126">
        <f t="shared" si="2593"/>
        <v>3.9827303457277689E-2</v>
      </c>
      <c r="CB865" s="123">
        <f t="shared" si="2594"/>
        <v>1.4007308160779537E-2</v>
      </c>
      <c r="CC865" s="124">
        <f t="shared" si="2595"/>
        <v>1.0375179892232005E-3</v>
      </c>
      <c r="CD865" s="125">
        <f t="shared" si="2596"/>
        <v>8.0389768574908649E-2</v>
      </c>
      <c r="CE865" s="126">
        <f t="shared" si="2597"/>
        <v>1.107801465912514E-2</v>
      </c>
      <c r="CF865" s="123">
        <f t="shared" si="2598"/>
        <v>2.9232643118148598E-2</v>
      </c>
      <c r="CG865" s="124">
        <f t="shared" si="2599"/>
        <v>3.0121490009705817E-3</v>
      </c>
      <c r="CH865" s="125">
        <f t="shared" si="2600"/>
        <v>3.5931790499390985E-2</v>
      </c>
      <c r="CI865" s="123">
        <f t="shared" si="2601"/>
        <v>2.2323370929415311E-2</v>
      </c>
      <c r="CJ865" s="129">
        <f t="shared" ref="CJ865" si="2648">AB865/AB870</f>
        <v>6.6406755532548208E-3</v>
      </c>
      <c r="CK865" s="130">
        <f t="shared" ref="CK865" si="2649">AC865/AC870</f>
        <v>1.2113587740703787E-2</v>
      </c>
    </row>
    <row r="866" spans="1:89" x14ac:dyDescent="0.25">
      <c r="A866" s="139" t="s">
        <v>36</v>
      </c>
      <c r="B866" s="194">
        <v>0</v>
      </c>
      <c r="C866" s="188">
        <v>0</v>
      </c>
      <c r="D866" s="189">
        <v>0</v>
      </c>
      <c r="E866" s="190">
        <v>0</v>
      </c>
      <c r="F866" s="187">
        <v>0</v>
      </c>
      <c r="G866" s="191">
        <v>0</v>
      </c>
      <c r="H866" s="189">
        <v>0</v>
      </c>
      <c r="I866" s="190">
        <v>0</v>
      </c>
      <c r="J866" s="187">
        <v>0</v>
      </c>
      <c r="K866" s="191">
        <v>0</v>
      </c>
      <c r="L866" s="189">
        <v>0</v>
      </c>
      <c r="M866" s="187">
        <v>0</v>
      </c>
      <c r="N866" s="192">
        <v>0</v>
      </c>
      <c r="O866" s="195">
        <v>0</v>
      </c>
      <c r="P866" s="187">
        <v>0</v>
      </c>
      <c r="Q866" s="191">
        <v>0</v>
      </c>
      <c r="R866" s="189">
        <v>0</v>
      </c>
      <c r="S866" s="190">
        <v>0</v>
      </c>
      <c r="T866" s="187">
        <v>0</v>
      </c>
      <c r="U866" s="191">
        <v>0</v>
      </c>
      <c r="V866" s="189">
        <v>0</v>
      </c>
      <c r="W866" s="190">
        <v>0</v>
      </c>
      <c r="X866" s="187">
        <v>0</v>
      </c>
      <c r="Y866" s="191">
        <v>0</v>
      </c>
      <c r="Z866" s="189">
        <v>0</v>
      </c>
      <c r="AA866" s="187">
        <v>0</v>
      </c>
      <c r="AB866" s="162">
        <f t="shared" si="2574"/>
        <v>0</v>
      </c>
      <c r="AC866" s="163">
        <f t="shared" si="2604"/>
        <v>0</v>
      </c>
      <c r="BI866" s="139" t="s">
        <v>36</v>
      </c>
      <c r="BJ866" s="123" t="e">
        <f t="shared" si="2605"/>
        <v>#DIV/0!</v>
      </c>
      <c r="BK866" s="124" t="e">
        <f t="shared" si="2606"/>
        <v>#DIV/0!</v>
      </c>
      <c r="BL866" s="125" t="e">
        <f t="shared" si="2578"/>
        <v>#DIV/0!</v>
      </c>
      <c r="BM866" s="126" t="e">
        <f t="shared" si="2579"/>
        <v>#DIV/0!</v>
      </c>
      <c r="BN866" s="123" t="e">
        <f t="shared" si="2580"/>
        <v>#DIV/0!</v>
      </c>
      <c r="BO866" s="124" t="e">
        <f t="shared" si="2581"/>
        <v>#DIV/0!</v>
      </c>
      <c r="BP866" s="125" t="e">
        <f t="shared" si="2582"/>
        <v>#DIV/0!</v>
      </c>
      <c r="BQ866" s="126" t="e">
        <f t="shared" si="2583"/>
        <v>#DIV/0!</v>
      </c>
      <c r="BR866" s="123" t="e">
        <f t="shared" si="2584"/>
        <v>#DIV/0!</v>
      </c>
      <c r="BS866" s="124" t="e">
        <f t="shared" si="2585"/>
        <v>#DIV/0!</v>
      </c>
      <c r="BT866" s="125" t="e">
        <f t="shared" si="2586"/>
        <v>#DIV/0!</v>
      </c>
      <c r="BU866" s="123" t="e">
        <f t="shared" si="2587"/>
        <v>#DIV/0!</v>
      </c>
      <c r="BV866" s="127" t="e">
        <f t="shared" si="2588"/>
        <v>#DIV/0!</v>
      </c>
      <c r="BW866" s="128" t="e">
        <f t="shared" si="2589"/>
        <v>#DIV/0!</v>
      </c>
      <c r="BX866" s="123" t="e">
        <f t="shared" si="2590"/>
        <v>#DIV/0!</v>
      </c>
      <c r="BY866" s="124" t="e">
        <f t="shared" si="2591"/>
        <v>#DIV/0!</v>
      </c>
      <c r="BZ866" s="125" t="e">
        <f t="shared" si="2592"/>
        <v>#DIV/0!</v>
      </c>
      <c r="CA866" s="126" t="e">
        <f t="shared" si="2593"/>
        <v>#DIV/0!</v>
      </c>
      <c r="CB866" s="123" t="e">
        <f t="shared" si="2594"/>
        <v>#DIV/0!</v>
      </c>
      <c r="CC866" s="124" t="e">
        <f t="shared" si="2595"/>
        <v>#DIV/0!</v>
      </c>
      <c r="CD866" s="125" t="e">
        <f t="shared" si="2596"/>
        <v>#DIV/0!</v>
      </c>
      <c r="CE866" s="126" t="e">
        <f t="shared" si="2597"/>
        <v>#DIV/0!</v>
      </c>
      <c r="CF866" s="123" t="e">
        <f t="shared" si="2598"/>
        <v>#DIV/0!</v>
      </c>
      <c r="CG866" s="124" t="e">
        <f t="shared" si="2599"/>
        <v>#DIV/0!</v>
      </c>
      <c r="CH866" s="125" t="e">
        <f t="shared" si="2600"/>
        <v>#DIV/0!</v>
      </c>
      <c r="CI866" s="123" t="e">
        <f t="shared" si="2601"/>
        <v>#DIV/0!</v>
      </c>
      <c r="CJ866" s="129">
        <f t="shared" ref="CJ866" si="2650">AB866/AB870</f>
        <v>0</v>
      </c>
      <c r="CK866" s="130">
        <f t="shared" ref="CK866" si="2651">AC866/AC870</f>
        <v>0</v>
      </c>
    </row>
    <row r="867" spans="1:89" x14ac:dyDescent="0.25">
      <c r="A867" s="131" t="s">
        <v>37</v>
      </c>
      <c r="B867" s="56"/>
      <c r="C867" s="57"/>
      <c r="D867" s="133"/>
      <c r="E867" s="134"/>
      <c r="F867" s="132"/>
      <c r="G867" s="135"/>
      <c r="H867" s="133"/>
      <c r="I867" s="134"/>
      <c r="J867" s="132"/>
      <c r="K867" s="135"/>
      <c r="L867" s="133"/>
      <c r="M867" s="132"/>
      <c r="N867" s="136"/>
      <c r="O867" s="137"/>
      <c r="P867" s="132"/>
      <c r="Q867" s="135"/>
      <c r="R867" s="133"/>
      <c r="S867" s="134"/>
      <c r="T867" s="132"/>
      <c r="U867" s="135"/>
      <c r="V867" s="133"/>
      <c r="W867" s="134"/>
      <c r="X867" s="132"/>
      <c r="Y867" s="135"/>
      <c r="Z867" s="138"/>
      <c r="AA867" s="2"/>
      <c r="AB867" s="162">
        <f t="shared" si="2574"/>
        <v>0</v>
      </c>
      <c r="AC867" s="165">
        <f t="shared" ref="AC867:AC869" si="2652">SUM(C867,E867,G867,I867,K867,M867,O867,Q867,S867,U867,W867,Y867,AA867)</f>
        <v>0</v>
      </c>
      <c r="BI867" s="131" t="s">
        <v>37</v>
      </c>
      <c r="BJ867" s="123" t="e">
        <f t="shared" si="2605"/>
        <v>#DIV/0!</v>
      </c>
      <c r="BK867" s="124" t="e">
        <f t="shared" si="2606"/>
        <v>#DIV/0!</v>
      </c>
      <c r="BL867" s="125" t="e">
        <f t="shared" si="2578"/>
        <v>#DIV/0!</v>
      </c>
      <c r="BM867" s="126" t="e">
        <f t="shared" si="2579"/>
        <v>#DIV/0!</v>
      </c>
      <c r="BN867" s="123" t="e">
        <f t="shared" si="2580"/>
        <v>#DIV/0!</v>
      </c>
      <c r="BO867" s="124" t="e">
        <f t="shared" si="2581"/>
        <v>#DIV/0!</v>
      </c>
      <c r="BP867" s="125" t="e">
        <f t="shared" si="2582"/>
        <v>#DIV/0!</v>
      </c>
      <c r="BQ867" s="126" t="e">
        <f t="shared" si="2583"/>
        <v>#DIV/0!</v>
      </c>
      <c r="BR867" s="123" t="e">
        <f t="shared" si="2584"/>
        <v>#DIV/0!</v>
      </c>
      <c r="BS867" s="124" t="e">
        <f t="shared" si="2585"/>
        <v>#DIV/0!</v>
      </c>
      <c r="BT867" s="125" t="e">
        <f t="shared" si="2586"/>
        <v>#DIV/0!</v>
      </c>
      <c r="BU867" s="123" t="e">
        <f t="shared" si="2587"/>
        <v>#DIV/0!</v>
      </c>
      <c r="BV867" s="127" t="e">
        <f t="shared" si="2588"/>
        <v>#DIV/0!</v>
      </c>
      <c r="BW867" s="128" t="e">
        <f t="shared" si="2589"/>
        <v>#DIV/0!</v>
      </c>
      <c r="BX867" s="123" t="e">
        <f t="shared" si="2590"/>
        <v>#DIV/0!</v>
      </c>
      <c r="BY867" s="124" t="e">
        <f t="shared" si="2591"/>
        <v>#DIV/0!</v>
      </c>
      <c r="BZ867" s="125" t="e">
        <f t="shared" si="2592"/>
        <v>#DIV/0!</v>
      </c>
      <c r="CA867" s="126" t="e">
        <f t="shared" si="2593"/>
        <v>#DIV/0!</v>
      </c>
      <c r="CB867" s="123" t="e">
        <f t="shared" si="2594"/>
        <v>#DIV/0!</v>
      </c>
      <c r="CC867" s="124" t="e">
        <f t="shared" si="2595"/>
        <v>#DIV/0!</v>
      </c>
      <c r="CD867" s="125" t="e">
        <f t="shared" si="2596"/>
        <v>#DIV/0!</v>
      </c>
      <c r="CE867" s="126" t="e">
        <f t="shared" si="2597"/>
        <v>#DIV/0!</v>
      </c>
      <c r="CF867" s="123" t="e">
        <f t="shared" si="2598"/>
        <v>#DIV/0!</v>
      </c>
      <c r="CG867" s="124" t="e">
        <f t="shared" si="2599"/>
        <v>#DIV/0!</v>
      </c>
      <c r="CH867" s="125" t="e">
        <f t="shared" si="2600"/>
        <v>#DIV/0!</v>
      </c>
      <c r="CI867" s="123" t="e">
        <f t="shared" si="2601"/>
        <v>#DIV/0!</v>
      </c>
      <c r="CJ867" s="129">
        <f t="shared" ref="CJ867" si="2653">AB867/AB870</f>
        <v>0</v>
      </c>
      <c r="CK867" s="130">
        <f t="shared" ref="CK867" si="2654">AC867/AC870</f>
        <v>0</v>
      </c>
    </row>
    <row r="868" spans="1:89" x14ac:dyDescent="0.25">
      <c r="A868" s="139" t="s">
        <v>38</v>
      </c>
      <c r="B868" s="54"/>
      <c r="C868" s="55"/>
      <c r="D868" s="144"/>
      <c r="E868" s="141"/>
      <c r="F868" s="142"/>
      <c r="G868" s="143"/>
      <c r="H868" s="144"/>
      <c r="I868" s="141"/>
      <c r="J868" s="142"/>
      <c r="K868" s="143"/>
      <c r="L868" s="144"/>
      <c r="M868" s="142"/>
      <c r="N868" s="146"/>
      <c r="O868" s="145"/>
      <c r="P868" s="142"/>
      <c r="Q868" s="143"/>
      <c r="R868" s="144"/>
      <c r="S868" s="141"/>
      <c r="T868" s="142"/>
      <c r="U868" s="143"/>
      <c r="V868" s="144"/>
      <c r="W868" s="141"/>
      <c r="X868" s="142"/>
      <c r="Y868" s="143"/>
      <c r="Z868" s="3"/>
      <c r="AA868" s="140"/>
      <c r="AB868" s="162">
        <f t="shared" si="2574"/>
        <v>0</v>
      </c>
      <c r="AC868" s="165">
        <f t="shared" si="2652"/>
        <v>0</v>
      </c>
      <c r="BI868" s="139" t="s">
        <v>38</v>
      </c>
      <c r="BJ868" s="123" t="e">
        <f t="shared" si="2605"/>
        <v>#DIV/0!</v>
      </c>
      <c r="BK868" s="124" t="e">
        <f t="shared" si="2606"/>
        <v>#DIV/0!</v>
      </c>
      <c r="BL868" s="125" t="e">
        <f t="shared" si="2578"/>
        <v>#DIV/0!</v>
      </c>
      <c r="BM868" s="126" t="e">
        <f t="shared" si="2579"/>
        <v>#DIV/0!</v>
      </c>
      <c r="BN868" s="123" t="e">
        <f t="shared" si="2580"/>
        <v>#DIV/0!</v>
      </c>
      <c r="BO868" s="124" t="e">
        <f t="shared" si="2581"/>
        <v>#DIV/0!</v>
      </c>
      <c r="BP868" s="125" t="e">
        <f t="shared" si="2582"/>
        <v>#DIV/0!</v>
      </c>
      <c r="BQ868" s="126" t="e">
        <f t="shared" si="2583"/>
        <v>#DIV/0!</v>
      </c>
      <c r="BR868" s="123" t="e">
        <f t="shared" si="2584"/>
        <v>#DIV/0!</v>
      </c>
      <c r="BS868" s="124" t="e">
        <f t="shared" si="2585"/>
        <v>#DIV/0!</v>
      </c>
      <c r="BT868" s="125" t="e">
        <f t="shared" si="2586"/>
        <v>#DIV/0!</v>
      </c>
      <c r="BU868" s="123" t="e">
        <f t="shared" si="2587"/>
        <v>#DIV/0!</v>
      </c>
      <c r="BV868" s="127" t="e">
        <f t="shared" si="2588"/>
        <v>#DIV/0!</v>
      </c>
      <c r="BW868" s="128" t="e">
        <f t="shared" si="2589"/>
        <v>#DIV/0!</v>
      </c>
      <c r="BX868" s="123" t="e">
        <f t="shared" si="2590"/>
        <v>#DIV/0!</v>
      </c>
      <c r="BY868" s="124" t="e">
        <f t="shared" si="2591"/>
        <v>#DIV/0!</v>
      </c>
      <c r="BZ868" s="125" t="e">
        <f t="shared" si="2592"/>
        <v>#DIV/0!</v>
      </c>
      <c r="CA868" s="126" t="e">
        <f t="shared" si="2593"/>
        <v>#DIV/0!</v>
      </c>
      <c r="CB868" s="123" t="e">
        <f t="shared" si="2594"/>
        <v>#DIV/0!</v>
      </c>
      <c r="CC868" s="124" t="e">
        <f t="shared" si="2595"/>
        <v>#DIV/0!</v>
      </c>
      <c r="CD868" s="125" t="e">
        <f t="shared" si="2596"/>
        <v>#DIV/0!</v>
      </c>
      <c r="CE868" s="126" t="e">
        <f t="shared" si="2597"/>
        <v>#DIV/0!</v>
      </c>
      <c r="CF868" s="123" t="e">
        <f t="shared" si="2598"/>
        <v>#DIV/0!</v>
      </c>
      <c r="CG868" s="124" t="e">
        <f t="shared" si="2599"/>
        <v>#DIV/0!</v>
      </c>
      <c r="CH868" s="125" t="e">
        <f t="shared" si="2600"/>
        <v>#DIV/0!</v>
      </c>
      <c r="CI868" s="123" t="e">
        <f t="shared" si="2601"/>
        <v>#DIV/0!</v>
      </c>
      <c r="CJ868" s="129">
        <f t="shared" ref="CJ868" si="2655">AB868/AB870</f>
        <v>0</v>
      </c>
      <c r="CK868" s="130">
        <f t="shared" ref="CK868" si="2656">AC868/AC870</f>
        <v>0</v>
      </c>
    </row>
    <row r="869" spans="1:89" ht="13.8" thickBot="1" x14ac:dyDescent="0.3">
      <c r="A869" s="131" t="s">
        <v>39</v>
      </c>
      <c r="B869" s="56"/>
      <c r="C869" s="57"/>
      <c r="D869" s="133"/>
      <c r="E869" s="134"/>
      <c r="F869" s="132"/>
      <c r="G869" s="135"/>
      <c r="H869" s="133"/>
      <c r="I869" s="134"/>
      <c r="J869" s="132"/>
      <c r="K869" s="135"/>
      <c r="L869" s="133"/>
      <c r="M869" s="132"/>
      <c r="N869" s="136"/>
      <c r="O869" s="137"/>
      <c r="P869" s="132"/>
      <c r="Q869" s="135"/>
      <c r="R869" s="133"/>
      <c r="S869" s="134"/>
      <c r="T869" s="132"/>
      <c r="U869" s="135"/>
      <c r="V869" s="133"/>
      <c r="W869" s="134"/>
      <c r="X869" s="132"/>
      <c r="Y869" s="135"/>
      <c r="Z869" s="138"/>
      <c r="AA869" s="2"/>
      <c r="AB869" s="162">
        <f t="shared" si="2574"/>
        <v>0</v>
      </c>
      <c r="AC869" s="165">
        <f t="shared" si="2652"/>
        <v>0</v>
      </c>
      <c r="BI869" s="131" t="s">
        <v>39</v>
      </c>
      <c r="BJ869" s="123" t="e">
        <f t="shared" si="2605"/>
        <v>#DIV/0!</v>
      </c>
      <c r="BK869" s="124" t="e">
        <f t="shared" si="2606"/>
        <v>#DIV/0!</v>
      </c>
      <c r="BL869" s="125" t="e">
        <f t="shared" si="2578"/>
        <v>#DIV/0!</v>
      </c>
      <c r="BM869" s="126" t="e">
        <f t="shared" si="2579"/>
        <v>#DIV/0!</v>
      </c>
      <c r="BN869" s="123" t="e">
        <f t="shared" si="2580"/>
        <v>#DIV/0!</v>
      </c>
      <c r="BO869" s="124" t="e">
        <f t="shared" si="2581"/>
        <v>#DIV/0!</v>
      </c>
      <c r="BP869" s="125" t="e">
        <f t="shared" si="2582"/>
        <v>#DIV/0!</v>
      </c>
      <c r="BQ869" s="126" t="e">
        <f t="shared" si="2583"/>
        <v>#DIV/0!</v>
      </c>
      <c r="BR869" s="123" t="e">
        <f t="shared" si="2584"/>
        <v>#DIV/0!</v>
      </c>
      <c r="BS869" s="124" t="e">
        <f t="shared" si="2585"/>
        <v>#DIV/0!</v>
      </c>
      <c r="BT869" s="125" t="e">
        <f t="shared" si="2586"/>
        <v>#DIV/0!</v>
      </c>
      <c r="BU869" s="123" t="e">
        <f t="shared" si="2587"/>
        <v>#DIV/0!</v>
      </c>
      <c r="BV869" s="127" t="e">
        <f t="shared" si="2588"/>
        <v>#DIV/0!</v>
      </c>
      <c r="BW869" s="128" t="e">
        <f t="shared" si="2589"/>
        <v>#DIV/0!</v>
      </c>
      <c r="BX869" s="123" t="e">
        <f t="shared" si="2590"/>
        <v>#DIV/0!</v>
      </c>
      <c r="BY869" s="124" t="e">
        <f t="shared" si="2591"/>
        <v>#DIV/0!</v>
      </c>
      <c r="BZ869" s="125" t="e">
        <f t="shared" si="2592"/>
        <v>#DIV/0!</v>
      </c>
      <c r="CA869" s="126" t="e">
        <f t="shared" si="2593"/>
        <v>#DIV/0!</v>
      </c>
      <c r="CB869" s="123" t="e">
        <f t="shared" si="2594"/>
        <v>#DIV/0!</v>
      </c>
      <c r="CC869" s="124" t="e">
        <f t="shared" si="2595"/>
        <v>#DIV/0!</v>
      </c>
      <c r="CD869" s="125" t="e">
        <f t="shared" si="2596"/>
        <v>#DIV/0!</v>
      </c>
      <c r="CE869" s="126" t="e">
        <f t="shared" si="2597"/>
        <v>#DIV/0!</v>
      </c>
      <c r="CF869" s="123" t="e">
        <f t="shared" si="2598"/>
        <v>#DIV/0!</v>
      </c>
      <c r="CG869" s="124" t="e">
        <f t="shared" si="2599"/>
        <v>#DIV/0!</v>
      </c>
      <c r="CH869" s="125" t="e">
        <f t="shared" si="2600"/>
        <v>#DIV/0!</v>
      </c>
      <c r="CI869" s="123" t="e">
        <f t="shared" si="2601"/>
        <v>#DIV/0!</v>
      </c>
      <c r="CJ869" s="129">
        <f t="shared" ref="CJ869" si="2657">AB869/AB870</f>
        <v>0</v>
      </c>
      <c r="CK869" s="130">
        <f t="shared" ref="CK869" si="2658">AC869/AC870</f>
        <v>0</v>
      </c>
    </row>
    <row r="870" spans="1:89" ht="14.4" thickTop="1" thickBot="1" x14ac:dyDescent="0.3">
      <c r="A870" s="251" t="s">
        <v>13</v>
      </c>
      <c r="B870" s="14">
        <f t="shared" ref="B870:AA870" si="2659">SUM(B847:B869)</f>
        <v>29029</v>
      </c>
      <c r="C870" s="1">
        <f t="shared" si="2659"/>
        <v>22685.8</v>
      </c>
      <c r="D870" s="14">
        <f t="shared" si="2659"/>
        <v>10802</v>
      </c>
      <c r="E870" s="1">
        <f t="shared" si="2659"/>
        <v>9626.9999999999982</v>
      </c>
      <c r="F870" s="14">
        <f t="shared" si="2659"/>
        <v>20253</v>
      </c>
      <c r="G870" s="1">
        <f t="shared" si="2659"/>
        <v>15292.3</v>
      </c>
      <c r="H870" s="14">
        <f t="shared" si="2659"/>
        <v>34839</v>
      </c>
      <c r="I870" s="1">
        <f t="shared" si="2659"/>
        <v>32746</v>
      </c>
      <c r="J870" s="14">
        <f t="shared" si="2659"/>
        <v>3842</v>
      </c>
      <c r="K870" s="1">
        <f t="shared" si="2659"/>
        <v>4331.8</v>
      </c>
      <c r="L870" s="14">
        <f t="shared" si="2659"/>
        <v>12632</v>
      </c>
      <c r="M870" s="1">
        <f t="shared" si="2659"/>
        <v>16888.600000000006</v>
      </c>
      <c r="N870" s="14">
        <f t="shared" si="2659"/>
        <v>27692</v>
      </c>
      <c r="O870" s="1">
        <f t="shared" si="2659"/>
        <v>31118.400000000001</v>
      </c>
      <c r="P870" s="14">
        <f t="shared" si="2659"/>
        <v>13247</v>
      </c>
      <c r="Q870" s="1">
        <f t="shared" si="2659"/>
        <v>15286.499999999998</v>
      </c>
      <c r="R870" s="14">
        <f t="shared" si="2659"/>
        <v>20837</v>
      </c>
      <c r="S870" s="1">
        <f t="shared" si="2659"/>
        <v>23630.1</v>
      </c>
      <c r="T870" s="14">
        <f t="shared" si="2659"/>
        <v>3107</v>
      </c>
      <c r="U870" s="1">
        <f t="shared" si="2659"/>
        <v>4453.0999999999995</v>
      </c>
      <c r="V870" s="14">
        <f t="shared" si="2659"/>
        <v>17298</v>
      </c>
      <c r="W870" s="1">
        <f t="shared" si="2659"/>
        <v>24530.699999999997</v>
      </c>
      <c r="X870" s="14">
        <f t="shared" si="2659"/>
        <v>13629</v>
      </c>
      <c r="Y870" s="1">
        <f t="shared" si="2659"/>
        <v>8437.7000000000007</v>
      </c>
      <c r="Z870" s="14">
        <f t="shared" si="2659"/>
        <v>40057</v>
      </c>
      <c r="AA870" s="1">
        <f t="shared" si="2659"/>
        <v>37628.899999999994</v>
      </c>
      <c r="AB870" s="166">
        <f t="shared" ref="AB870:AC870" si="2660">SUM(AB846:AB869)</f>
        <v>247264</v>
      </c>
      <c r="AC870" s="167">
        <f t="shared" si="2660"/>
        <v>246656.9</v>
      </c>
      <c r="BI870" s="251" t="s">
        <v>13</v>
      </c>
      <c r="BJ870" s="147" t="e">
        <f>SUM(BJ846:BJ869)</f>
        <v>#DIV/0!</v>
      </c>
      <c r="BK870" s="148" t="e">
        <f t="shared" ref="BK870:CK870" si="2661">SUM(BK846:BK869)</f>
        <v>#DIV/0!</v>
      </c>
      <c r="BL870" s="147" t="e">
        <f t="shared" si="2661"/>
        <v>#DIV/0!</v>
      </c>
      <c r="BM870" s="148" t="e">
        <f t="shared" si="2661"/>
        <v>#DIV/0!</v>
      </c>
      <c r="BN870" s="147" t="e">
        <f t="shared" si="2661"/>
        <v>#DIV/0!</v>
      </c>
      <c r="BO870" s="148" t="e">
        <f t="shared" si="2661"/>
        <v>#DIV/0!</v>
      </c>
      <c r="BP870" s="147" t="e">
        <f t="shared" si="2661"/>
        <v>#DIV/0!</v>
      </c>
      <c r="BQ870" s="148" t="e">
        <f t="shared" si="2661"/>
        <v>#DIV/0!</v>
      </c>
      <c r="BR870" s="147" t="e">
        <f t="shared" si="2661"/>
        <v>#DIV/0!</v>
      </c>
      <c r="BS870" s="148" t="e">
        <f t="shared" si="2661"/>
        <v>#DIV/0!</v>
      </c>
      <c r="BT870" s="147" t="e">
        <f t="shared" si="2661"/>
        <v>#DIV/0!</v>
      </c>
      <c r="BU870" s="148" t="e">
        <f t="shared" si="2661"/>
        <v>#DIV/0!</v>
      </c>
      <c r="BV870" s="147" t="e">
        <f t="shared" si="2661"/>
        <v>#DIV/0!</v>
      </c>
      <c r="BW870" s="148" t="e">
        <f t="shared" si="2661"/>
        <v>#DIV/0!</v>
      </c>
      <c r="BX870" s="147" t="e">
        <f t="shared" si="2661"/>
        <v>#DIV/0!</v>
      </c>
      <c r="BY870" s="148" t="e">
        <f t="shared" si="2661"/>
        <v>#DIV/0!</v>
      </c>
      <c r="BZ870" s="147" t="e">
        <f t="shared" si="2661"/>
        <v>#DIV/0!</v>
      </c>
      <c r="CA870" s="148" t="e">
        <f t="shared" si="2661"/>
        <v>#DIV/0!</v>
      </c>
      <c r="CB870" s="147" t="e">
        <f t="shared" si="2661"/>
        <v>#DIV/0!</v>
      </c>
      <c r="CC870" s="148" t="e">
        <f t="shared" si="2661"/>
        <v>#DIV/0!</v>
      </c>
      <c r="CD870" s="147" t="e">
        <f t="shared" si="2661"/>
        <v>#DIV/0!</v>
      </c>
      <c r="CE870" s="148" t="e">
        <f t="shared" si="2661"/>
        <v>#DIV/0!</v>
      </c>
      <c r="CF870" s="147" t="e">
        <f t="shared" si="2661"/>
        <v>#DIV/0!</v>
      </c>
      <c r="CG870" s="148" t="e">
        <f t="shared" si="2661"/>
        <v>#DIV/0!</v>
      </c>
      <c r="CH870" s="147" t="e">
        <f t="shared" si="2661"/>
        <v>#DIV/0!</v>
      </c>
      <c r="CI870" s="148" t="e">
        <f t="shared" si="2661"/>
        <v>#DIV/0!</v>
      </c>
      <c r="CJ870" s="147">
        <f t="shared" si="2661"/>
        <v>1</v>
      </c>
      <c r="CK870" s="148">
        <f t="shared" si="2661"/>
        <v>1</v>
      </c>
    </row>
    <row r="871" spans="1:89" ht="13.8" thickTop="1" x14ac:dyDescent="0.25">
      <c r="A871" s="178"/>
    </row>
    <row r="873" spans="1:89" x14ac:dyDescent="0.25">
      <c r="A873" s="305">
        <f>+A842+1</f>
        <v>45167</v>
      </c>
      <c r="B873" s="305"/>
      <c r="C873" s="305"/>
      <c r="D873" s="305"/>
      <c r="BI873" s="304">
        <f>+BI811+2</f>
        <v>45167</v>
      </c>
      <c r="BJ873" s="304"/>
      <c r="BK873" s="304"/>
      <c r="BL873" s="304"/>
    </row>
    <row r="874" spans="1:89" ht="13.8" thickBot="1" x14ac:dyDescent="0.3">
      <c r="AE874" t="s">
        <v>84</v>
      </c>
    </row>
    <row r="875" spans="1:89" ht="14.4" thickTop="1" thickBot="1" x14ac:dyDescent="0.3">
      <c r="A875" s="296" t="s">
        <v>0</v>
      </c>
      <c r="B875" s="298" t="s">
        <v>1</v>
      </c>
      <c r="C875" s="299"/>
      <c r="D875" s="298" t="s">
        <v>2</v>
      </c>
      <c r="E875" s="299"/>
      <c r="F875" s="298" t="s">
        <v>3</v>
      </c>
      <c r="G875" s="299"/>
      <c r="H875" s="298" t="s">
        <v>4</v>
      </c>
      <c r="I875" s="299"/>
      <c r="J875" s="298" t="s">
        <v>5</v>
      </c>
      <c r="K875" s="299"/>
      <c r="L875" s="298" t="s">
        <v>6</v>
      </c>
      <c r="M875" s="299"/>
      <c r="N875" s="298" t="s">
        <v>7</v>
      </c>
      <c r="O875" s="299"/>
      <c r="P875" s="298" t="s">
        <v>8</v>
      </c>
      <c r="Q875" s="299"/>
      <c r="R875" s="298" t="s">
        <v>9</v>
      </c>
      <c r="S875" s="299"/>
      <c r="T875" s="298" t="s">
        <v>10</v>
      </c>
      <c r="U875" s="299"/>
      <c r="V875" s="298" t="s">
        <v>11</v>
      </c>
      <c r="W875" s="299"/>
      <c r="X875" s="298" t="s">
        <v>12</v>
      </c>
      <c r="Y875" s="299"/>
      <c r="Z875" s="300" t="s">
        <v>40</v>
      </c>
      <c r="AA875" s="301"/>
      <c r="AB875" s="302" t="s">
        <v>41</v>
      </c>
      <c r="AC875" s="303"/>
      <c r="AE875" s="296" t="s">
        <v>0</v>
      </c>
      <c r="AF875" s="298" t="s">
        <v>1</v>
      </c>
      <c r="AG875" s="299"/>
      <c r="AH875" s="298" t="s">
        <v>2</v>
      </c>
      <c r="AI875" s="299"/>
      <c r="AJ875" s="298" t="s">
        <v>3</v>
      </c>
      <c r="AK875" s="299"/>
      <c r="AL875" s="298" t="s">
        <v>4</v>
      </c>
      <c r="AM875" s="299"/>
      <c r="AN875" s="298" t="s">
        <v>5</v>
      </c>
      <c r="AO875" s="299"/>
      <c r="AP875" s="298" t="s">
        <v>6</v>
      </c>
      <c r="AQ875" s="299"/>
      <c r="AR875" s="298" t="s">
        <v>7</v>
      </c>
      <c r="AS875" s="299"/>
      <c r="AT875" s="298" t="s">
        <v>8</v>
      </c>
      <c r="AU875" s="299"/>
      <c r="AV875" s="298" t="s">
        <v>9</v>
      </c>
      <c r="AW875" s="299"/>
      <c r="AX875" s="298" t="s">
        <v>10</v>
      </c>
      <c r="AY875" s="299"/>
      <c r="AZ875" s="298" t="s">
        <v>11</v>
      </c>
      <c r="BA875" s="299"/>
      <c r="BB875" s="298" t="s">
        <v>12</v>
      </c>
      <c r="BC875" s="299"/>
      <c r="BD875" s="300" t="s">
        <v>40</v>
      </c>
      <c r="BE875" s="301"/>
      <c r="BF875" s="302" t="s">
        <v>41</v>
      </c>
      <c r="BG875" s="303"/>
      <c r="BI875" s="296" t="s">
        <v>0</v>
      </c>
      <c r="BJ875" s="298" t="s">
        <v>1</v>
      </c>
      <c r="BK875" s="299"/>
      <c r="BL875" s="298" t="s">
        <v>2</v>
      </c>
      <c r="BM875" s="299"/>
      <c r="BN875" s="298" t="s">
        <v>3</v>
      </c>
      <c r="BO875" s="299"/>
      <c r="BP875" s="298" t="s">
        <v>4</v>
      </c>
      <c r="BQ875" s="299"/>
      <c r="BR875" s="298" t="s">
        <v>5</v>
      </c>
      <c r="BS875" s="299"/>
      <c r="BT875" s="298" t="s">
        <v>6</v>
      </c>
      <c r="BU875" s="299"/>
      <c r="BV875" s="298" t="s">
        <v>7</v>
      </c>
      <c r="BW875" s="299"/>
      <c r="BX875" s="298" t="s">
        <v>8</v>
      </c>
      <c r="BY875" s="299"/>
      <c r="BZ875" s="298" t="s">
        <v>9</v>
      </c>
      <c r="CA875" s="299"/>
      <c r="CB875" s="298" t="s">
        <v>10</v>
      </c>
      <c r="CC875" s="299"/>
      <c r="CD875" s="298" t="s">
        <v>11</v>
      </c>
      <c r="CE875" s="299"/>
      <c r="CF875" s="298" t="s">
        <v>12</v>
      </c>
      <c r="CG875" s="299"/>
      <c r="CH875" s="300" t="s">
        <v>40</v>
      </c>
      <c r="CI875" s="301"/>
      <c r="CJ875" s="298" t="s">
        <v>41</v>
      </c>
      <c r="CK875" s="299"/>
    </row>
    <row r="876" spans="1:89" ht="15" thickTop="1" thickBot="1" x14ac:dyDescent="0.35">
      <c r="A876" s="297"/>
      <c r="B876" s="111" t="s">
        <v>14</v>
      </c>
      <c r="C876" s="112" t="s">
        <v>15</v>
      </c>
      <c r="D876" s="113" t="s">
        <v>14</v>
      </c>
      <c r="E876" s="114" t="s">
        <v>15</v>
      </c>
      <c r="F876" s="111" t="s">
        <v>14</v>
      </c>
      <c r="G876" s="112" t="s">
        <v>15</v>
      </c>
      <c r="H876" s="113" t="s">
        <v>14</v>
      </c>
      <c r="I876" s="114" t="s">
        <v>15</v>
      </c>
      <c r="J876" s="111" t="s">
        <v>14</v>
      </c>
      <c r="K876" s="112" t="s">
        <v>15</v>
      </c>
      <c r="L876" s="113" t="s">
        <v>14</v>
      </c>
      <c r="M876" s="111" t="s">
        <v>15</v>
      </c>
      <c r="N876" s="115" t="s">
        <v>14</v>
      </c>
      <c r="O876" s="116" t="s">
        <v>15</v>
      </c>
      <c r="P876" s="111" t="s">
        <v>14</v>
      </c>
      <c r="Q876" s="112" t="s">
        <v>15</v>
      </c>
      <c r="R876" s="113" t="s">
        <v>14</v>
      </c>
      <c r="S876" s="114" t="s">
        <v>15</v>
      </c>
      <c r="T876" s="111" t="s">
        <v>14</v>
      </c>
      <c r="U876" s="112" t="s">
        <v>15</v>
      </c>
      <c r="V876" s="113" t="s">
        <v>14</v>
      </c>
      <c r="W876" s="114" t="s">
        <v>15</v>
      </c>
      <c r="X876" s="111" t="s">
        <v>14</v>
      </c>
      <c r="Y876" s="112" t="s">
        <v>15</v>
      </c>
      <c r="Z876" s="26" t="s">
        <v>14</v>
      </c>
      <c r="AA876" s="117" t="s">
        <v>15</v>
      </c>
      <c r="AB876" s="168" t="s">
        <v>14</v>
      </c>
      <c r="AC876" s="169" t="s">
        <v>15</v>
      </c>
      <c r="AE876" s="297"/>
      <c r="AF876" s="111" t="s">
        <v>14</v>
      </c>
      <c r="AG876" s="112" t="s">
        <v>15</v>
      </c>
      <c r="AH876" s="113" t="s">
        <v>14</v>
      </c>
      <c r="AI876" s="114" t="s">
        <v>15</v>
      </c>
      <c r="AJ876" s="111" t="s">
        <v>14</v>
      </c>
      <c r="AK876" s="112" t="s">
        <v>15</v>
      </c>
      <c r="AL876" s="113" t="s">
        <v>14</v>
      </c>
      <c r="AM876" s="114" t="s">
        <v>15</v>
      </c>
      <c r="AN876" s="111" t="s">
        <v>14</v>
      </c>
      <c r="AO876" s="112" t="s">
        <v>15</v>
      </c>
      <c r="AP876" s="113" t="s">
        <v>14</v>
      </c>
      <c r="AQ876" s="111" t="s">
        <v>15</v>
      </c>
      <c r="AR876" s="115" t="s">
        <v>14</v>
      </c>
      <c r="AS876" s="116" t="s">
        <v>15</v>
      </c>
      <c r="AT876" s="111" t="s">
        <v>14</v>
      </c>
      <c r="AU876" s="112" t="s">
        <v>15</v>
      </c>
      <c r="AV876" s="113" t="s">
        <v>14</v>
      </c>
      <c r="AW876" s="114" t="s">
        <v>15</v>
      </c>
      <c r="AX876" s="111" t="s">
        <v>14</v>
      </c>
      <c r="AY876" s="112" t="s">
        <v>15</v>
      </c>
      <c r="AZ876" s="113" t="s">
        <v>14</v>
      </c>
      <c r="BA876" s="114" t="s">
        <v>15</v>
      </c>
      <c r="BB876" s="111" t="s">
        <v>14</v>
      </c>
      <c r="BC876" s="112" t="s">
        <v>15</v>
      </c>
      <c r="BD876" s="26" t="s">
        <v>14</v>
      </c>
      <c r="BE876" s="117" t="s">
        <v>15</v>
      </c>
      <c r="BF876" s="168" t="s">
        <v>14</v>
      </c>
      <c r="BG876" s="169" t="s">
        <v>15</v>
      </c>
      <c r="BI876" s="297"/>
      <c r="BJ876" s="111" t="s">
        <v>14</v>
      </c>
      <c r="BK876" s="112" t="s">
        <v>15</v>
      </c>
      <c r="BL876" s="113" t="s">
        <v>14</v>
      </c>
      <c r="BM876" s="114" t="s">
        <v>15</v>
      </c>
      <c r="BN876" s="111" t="s">
        <v>14</v>
      </c>
      <c r="BO876" s="112" t="s">
        <v>15</v>
      </c>
      <c r="BP876" s="113" t="s">
        <v>14</v>
      </c>
      <c r="BQ876" s="114" t="s">
        <v>15</v>
      </c>
      <c r="BR876" s="111" t="s">
        <v>14</v>
      </c>
      <c r="BS876" s="112" t="s">
        <v>15</v>
      </c>
      <c r="BT876" s="113" t="s">
        <v>14</v>
      </c>
      <c r="BU876" s="111" t="s">
        <v>15</v>
      </c>
      <c r="BV876" s="115" t="s">
        <v>14</v>
      </c>
      <c r="BW876" s="116" t="s">
        <v>15</v>
      </c>
      <c r="BX876" s="111" t="s">
        <v>14</v>
      </c>
      <c r="BY876" s="112" t="s">
        <v>15</v>
      </c>
      <c r="BZ876" s="113" t="s">
        <v>14</v>
      </c>
      <c r="CA876" s="114" t="s">
        <v>15</v>
      </c>
      <c r="CB876" s="111" t="s">
        <v>14</v>
      </c>
      <c r="CC876" s="112" t="s">
        <v>15</v>
      </c>
      <c r="CD876" s="113" t="s">
        <v>14</v>
      </c>
      <c r="CE876" s="114" t="s">
        <v>15</v>
      </c>
      <c r="CF876" s="111" t="s">
        <v>14</v>
      </c>
      <c r="CG876" s="112" t="s">
        <v>15</v>
      </c>
      <c r="CH876" s="26" t="s">
        <v>14</v>
      </c>
      <c r="CI876" s="117" t="s">
        <v>15</v>
      </c>
      <c r="CJ876" s="115" t="s">
        <v>14</v>
      </c>
      <c r="CK876" s="116" t="s">
        <v>15</v>
      </c>
    </row>
    <row r="877" spans="1:89" ht="13.8" thickTop="1" x14ac:dyDescent="0.25">
      <c r="A877" s="119" t="s">
        <v>16</v>
      </c>
      <c r="B877" s="120"/>
      <c r="C877" s="177"/>
      <c r="D877" s="121"/>
      <c r="E877" s="172"/>
      <c r="F877" s="120"/>
      <c r="G877" s="122"/>
      <c r="H877" s="121"/>
      <c r="I877" s="172"/>
      <c r="J877" s="120"/>
      <c r="K877" s="122"/>
      <c r="L877" s="121"/>
      <c r="M877" s="120"/>
      <c r="N877" s="171"/>
      <c r="O877" s="173"/>
      <c r="P877" s="120"/>
      <c r="Q877" s="122"/>
      <c r="R877" s="121"/>
      <c r="S877" s="172"/>
      <c r="T877" s="120"/>
      <c r="U877" s="122"/>
      <c r="V877" s="121"/>
      <c r="W877" s="172"/>
      <c r="X877" s="120"/>
      <c r="Y877" s="122"/>
      <c r="Z877" s="21"/>
      <c r="AA877" s="176"/>
      <c r="AB877" s="162">
        <f t="shared" ref="AB877:AB900" si="2662">B877+D877+F877+H877+J877+L877+N877+P877+R877+T877+V877+X877+Z877</f>
        <v>0</v>
      </c>
      <c r="AC877" s="163">
        <f>C877+E877+G877+I877+K877+M877+O877+Q877+S877+U877+W877+Y877+AA877</f>
        <v>0</v>
      </c>
      <c r="AE877" s="254" t="str">
        <f>$AE$9</f>
        <v>07:00 - 07:59</v>
      </c>
      <c r="AF877" s="120">
        <f t="shared" ref="AF877:AO879" si="2663">SUMIF($A$9:$A$32,$AE877,B$877:B$900)</f>
        <v>5480</v>
      </c>
      <c r="AG877" s="177">
        <f t="shared" si="2663"/>
        <v>1738.5</v>
      </c>
      <c r="AH877" s="121">
        <f t="shared" si="2663"/>
        <v>2128</v>
      </c>
      <c r="AI877" s="172">
        <f t="shared" si="2663"/>
        <v>1700.4</v>
      </c>
      <c r="AJ877" s="120">
        <f t="shared" si="2663"/>
        <v>3832</v>
      </c>
      <c r="AK877" s="122">
        <f t="shared" si="2663"/>
        <v>1842.4</v>
      </c>
      <c r="AL877" s="121">
        <f t="shared" si="2663"/>
        <v>3433</v>
      </c>
      <c r="AM877" s="172">
        <f t="shared" si="2663"/>
        <v>3052.7</v>
      </c>
      <c r="AN877" s="120">
        <f t="shared" si="2663"/>
        <v>327</v>
      </c>
      <c r="AO877" s="122">
        <f t="shared" si="2663"/>
        <v>1284.3</v>
      </c>
      <c r="AP877" s="121">
        <f t="shared" ref="AP877:AY879" si="2664">SUMIF($A$9:$A$32,$AE877,L$877:L$900)</f>
        <v>1223</v>
      </c>
      <c r="AQ877" s="120">
        <f t="shared" si="2664"/>
        <v>4148.1000000000004</v>
      </c>
      <c r="AR877" s="171">
        <f t="shared" si="2664"/>
        <v>3096</v>
      </c>
      <c r="AS877" s="173">
        <f t="shared" si="2664"/>
        <v>4852.2</v>
      </c>
      <c r="AT877" s="120">
        <f t="shared" si="2664"/>
        <v>2715</v>
      </c>
      <c r="AU877" s="122">
        <f t="shared" si="2664"/>
        <v>2506.6999999999998</v>
      </c>
      <c r="AV877" s="121">
        <f t="shared" si="2664"/>
        <v>3391</v>
      </c>
      <c r="AW877" s="172">
        <f t="shared" si="2664"/>
        <v>2454.6</v>
      </c>
      <c r="AX877" s="120">
        <f t="shared" si="2664"/>
        <v>433</v>
      </c>
      <c r="AY877" s="122">
        <f t="shared" si="2664"/>
        <v>2001.5</v>
      </c>
      <c r="AZ877" s="121">
        <f t="shared" ref="AZ877:BE879" si="2665">SUMIF($A$9:$A$32,$AE877,V$877:V$900)</f>
        <v>1373</v>
      </c>
      <c r="BA877" s="172">
        <f t="shared" si="2665"/>
        <v>4282.1000000000004</v>
      </c>
      <c r="BB877" s="120">
        <f t="shared" si="2665"/>
        <v>2188</v>
      </c>
      <c r="BC877" s="122">
        <f t="shared" si="2665"/>
        <v>2219.6</v>
      </c>
      <c r="BD877" s="21">
        <f t="shared" si="2665"/>
        <v>5996</v>
      </c>
      <c r="BE877" s="176">
        <f t="shared" si="2665"/>
        <v>3312.9</v>
      </c>
      <c r="BF877" s="162">
        <f>AF877+AH877+AJ877+AL877+AN877+AP877+AR877+AT877+AV877+AX877+AZ877+BB877+BD877</f>
        <v>35615</v>
      </c>
      <c r="BG877" s="163">
        <f>AG877+AI877+AK877+AM877+AO877+AQ877+AS877+AU877+AW877+AY877+BA877+BC877+BE877</f>
        <v>35396</v>
      </c>
      <c r="BI877" s="119" t="s">
        <v>16</v>
      </c>
      <c r="BJ877" s="290" t="e">
        <f>B877/$AB877</f>
        <v>#DIV/0!</v>
      </c>
      <c r="BK877" s="124" t="e">
        <f>C877/$AC877</f>
        <v>#DIV/0!</v>
      </c>
      <c r="BL877" s="125" t="e">
        <f t="shared" ref="BL877:BL900" si="2666">D877/$AB877</f>
        <v>#DIV/0!</v>
      </c>
      <c r="BM877" s="126" t="e">
        <f t="shared" ref="BM877:BM900" si="2667">E877/$AC877</f>
        <v>#DIV/0!</v>
      </c>
      <c r="BN877" s="123" t="e">
        <f t="shared" ref="BN877:BN900" si="2668">F877/$AB877</f>
        <v>#DIV/0!</v>
      </c>
      <c r="BO877" s="124" t="e">
        <f t="shared" ref="BO877:BO900" si="2669">G877/$AC877</f>
        <v>#DIV/0!</v>
      </c>
      <c r="BP877" s="125" t="e">
        <f t="shared" ref="BP877:BP900" si="2670">H877/$AB877</f>
        <v>#DIV/0!</v>
      </c>
      <c r="BQ877" s="126" t="e">
        <f t="shared" ref="BQ877:BQ900" si="2671">I877/$AC877</f>
        <v>#DIV/0!</v>
      </c>
      <c r="BR877" s="123" t="e">
        <f t="shared" ref="BR877:BR900" si="2672">J877/$AB877</f>
        <v>#DIV/0!</v>
      </c>
      <c r="BS877" s="124" t="e">
        <f t="shared" ref="BS877:BS900" si="2673">K877/$AC877</f>
        <v>#DIV/0!</v>
      </c>
      <c r="BT877" s="125" t="e">
        <f t="shared" ref="BT877:BT900" si="2674">L877/$AB877</f>
        <v>#DIV/0!</v>
      </c>
      <c r="BU877" s="123" t="e">
        <f t="shared" ref="BU877:BU900" si="2675">M877/$AC877</f>
        <v>#DIV/0!</v>
      </c>
      <c r="BV877" s="127" t="e">
        <f t="shared" ref="BV877:BV900" si="2676">N877/$AB877</f>
        <v>#DIV/0!</v>
      </c>
      <c r="BW877" s="128" t="e">
        <f t="shared" ref="BW877:BW900" si="2677">O877/$AC877</f>
        <v>#DIV/0!</v>
      </c>
      <c r="BX877" s="123" t="e">
        <f t="shared" ref="BX877:BX900" si="2678">P877/$AB877</f>
        <v>#DIV/0!</v>
      </c>
      <c r="BY877" s="124" t="e">
        <f t="shared" ref="BY877:BY900" si="2679">Q877/$AC877</f>
        <v>#DIV/0!</v>
      </c>
      <c r="BZ877" s="125" t="e">
        <f t="shared" ref="BZ877:BZ900" si="2680">R877/$AB877</f>
        <v>#DIV/0!</v>
      </c>
      <c r="CA877" s="126" t="e">
        <f t="shared" ref="CA877:CA900" si="2681">S877/$AC877</f>
        <v>#DIV/0!</v>
      </c>
      <c r="CB877" s="123" t="e">
        <f t="shared" ref="CB877:CB900" si="2682">T877/$AB877</f>
        <v>#DIV/0!</v>
      </c>
      <c r="CC877" s="124" t="e">
        <f t="shared" ref="CC877:CC900" si="2683">U877/$AC877</f>
        <v>#DIV/0!</v>
      </c>
      <c r="CD877" s="125" t="e">
        <f t="shared" ref="CD877:CD900" si="2684">V877/$AB877</f>
        <v>#DIV/0!</v>
      </c>
      <c r="CE877" s="126" t="e">
        <f t="shared" ref="CE877:CE900" si="2685">W877/$AC877</f>
        <v>#DIV/0!</v>
      </c>
      <c r="CF877" s="123" t="e">
        <f t="shared" ref="CF877:CF900" si="2686">X877/$AB877</f>
        <v>#DIV/0!</v>
      </c>
      <c r="CG877" s="124" t="e">
        <f t="shared" ref="CG877:CG900" si="2687">Y877/$AC877</f>
        <v>#DIV/0!</v>
      </c>
      <c r="CH877" s="123" t="e">
        <f t="shared" ref="CH877:CH900" si="2688">Z877/$AB877</f>
        <v>#DIV/0!</v>
      </c>
      <c r="CI877" s="124" t="e">
        <f t="shared" ref="CI877:CI900" si="2689">AA877/$AC877</f>
        <v>#DIV/0!</v>
      </c>
      <c r="CJ877" s="129">
        <f t="shared" ref="CJ877" si="2690">AB877/AB901</f>
        <v>0</v>
      </c>
      <c r="CK877" s="130">
        <f t="shared" ref="CK877" si="2691">AC877/AC901</f>
        <v>0</v>
      </c>
    </row>
    <row r="878" spans="1:89" x14ac:dyDescent="0.25">
      <c r="A878" s="131" t="s">
        <v>17</v>
      </c>
      <c r="B878" s="180">
        <v>854</v>
      </c>
      <c r="C878" s="181">
        <v>0</v>
      </c>
      <c r="D878" s="182">
        <v>557</v>
      </c>
      <c r="E878" s="183">
        <v>4</v>
      </c>
      <c r="F878" s="180">
        <v>1240</v>
      </c>
      <c r="G878" s="184">
        <v>9</v>
      </c>
      <c r="H878" s="182">
        <v>871</v>
      </c>
      <c r="I878" s="183">
        <v>62</v>
      </c>
      <c r="J878" s="180">
        <v>18</v>
      </c>
      <c r="K878" s="184">
        <v>38</v>
      </c>
      <c r="L878" s="182">
        <v>53</v>
      </c>
      <c r="M878" s="180">
        <v>142</v>
      </c>
      <c r="N878" s="185">
        <v>391</v>
      </c>
      <c r="O878" s="186">
        <v>279</v>
      </c>
      <c r="P878" s="180">
        <v>100</v>
      </c>
      <c r="Q878" s="184">
        <v>106</v>
      </c>
      <c r="R878" s="182">
        <v>61</v>
      </c>
      <c r="S878" s="183">
        <v>133</v>
      </c>
      <c r="T878" s="180">
        <v>0</v>
      </c>
      <c r="U878" s="184">
        <v>2</v>
      </c>
      <c r="V878" s="182">
        <v>17</v>
      </c>
      <c r="W878" s="183">
        <v>0</v>
      </c>
      <c r="X878" s="180">
        <v>3</v>
      </c>
      <c r="Y878" s="184">
        <v>0</v>
      </c>
      <c r="Z878" s="182">
        <v>0</v>
      </c>
      <c r="AA878" s="180">
        <v>0</v>
      </c>
      <c r="AB878" s="162">
        <f t="shared" si="2662"/>
        <v>4165</v>
      </c>
      <c r="AC878" s="165">
        <f t="shared" ref="AC878:AC900" si="2692">SUM(C878,E878,G878,I878,K878,M878,O878,Q878,S878,U878,W878,Y878,AA878)</f>
        <v>775</v>
      </c>
      <c r="AE878" s="256" t="str">
        <f>$AE$10</f>
        <v>08:00 - 08:59</v>
      </c>
      <c r="AF878" s="120">
        <f t="shared" si="2663"/>
        <v>4642</v>
      </c>
      <c r="AG878" s="181">
        <f t="shared" si="2663"/>
        <v>1559.6</v>
      </c>
      <c r="AH878" s="182">
        <f t="shared" si="2663"/>
        <v>1883</v>
      </c>
      <c r="AI878" s="183">
        <f t="shared" si="2663"/>
        <v>1382.5</v>
      </c>
      <c r="AJ878" s="180">
        <f t="shared" si="2663"/>
        <v>2930</v>
      </c>
      <c r="AK878" s="184">
        <f t="shared" si="2663"/>
        <v>1467.6</v>
      </c>
      <c r="AL878" s="182">
        <f t="shared" si="2663"/>
        <v>3965</v>
      </c>
      <c r="AM878" s="183">
        <f t="shared" si="2663"/>
        <v>2686</v>
      </c>
      <c r="AN878" s="180">
        <f t="shared" si="2663"/>
        <v>298</v>
      </c>
      <c r="AO878" s="184">
        <f t="shared" si="2663"/>
        <v>1217.5</v>
      </c>
      <c r="AP878" s="182">
        <f t="shared" si="2664"/>
        <v>936</v>
      </c>
      <c r="AQ878" s="180">
        <f t="shared" si="2664"/>
        <v>4694.7</v>
      </c>
      <c r="AR878" s="185">
        <f t="shared" si="2664"/>
        <v>2870</v>
      </c>
      <c r="AS878" s="186">
        <f t="shared" si="2664"/>
        <v>5069.8</v>
      </c>
      <c r="AT878" s="180">
        <f t="shared" si="2664"/>
        <v>2103</v>
      </c>
      <c r="AU878" s="184">
        <f t="shared" si="2664"/>
        <v>2479</v>
      </c>
      <c r="AV878" s="182">
        <f t="shared" si="2664"/>
        <v>2981</v>
      </c>
      <c r="AW878" s="183">
        <f t="shared" si="2664"/>
        <v>2329.8000000000002</v>
      </c>
      <c r="AX878" s="180">
        <f t="shared" si="2664"/>
        <v>328</v>
      </c>
      <c r="AY878" s="184">
        <f t="shared" si="2664"/>
        <v>1822.7</v>
      </c>
      <c r="AZ878" s="182">
        <f t="shared" si="2665"/>
        <v>1120</v>
      </c>
      <c r="BA878" s="183">
        <f t="shared" si="2665"/>
        <v>3904.6</v>
      </c>
      <c r="BB878" s="180">
        <f t="shared" si="2665"/>
        <v>1949</v>
      </c>
      <c r="BC878" s="184">
        <f t="shared" si="2665"/>
        <v>2277.9</v>
      </c>
      <c r="BD878" s="182">
        <f t="shared" si="2665"/>
        <v>4770</v>
      </c>
      <c r="BE878" s="180">
        <f t="shared" si="2665"/>
        <v>3438.3</v>
      </c>
      <c r="BF878" s="164">
        <f>SUM(AF878,AH878,AJ878,AL878,AN878,AP878,AR878,AT878,AV878,AX878,AZ878,BB878,BD878)</f>
        <v>30775</v>
      </c>
      <c r="BG878" s="165">
        <f>SUM(AG878,AI878,AK878,AM878,AO878,AQ878,AS878,AU878,AW878,AY878,BA878,BC878,BE878)</f>
        <v>34330</v>
      </c>
      <c r="BI878" s="131" t="s">
        <v>17</v>
      </c>
      <c r="BJ878" s="123">
        <f t="shared" ref="BJ878:BJ900" si="2693">B878/$AB878</f>
        <v>0.20504201680672268</v>
      </c>
      <c r="BK878" s="124">
        <f t="shared" ref="BK878:BK900" si="2694">C878/$AC878</f>
        <v>0</v>
      </c>
      <c r="BL878" s="125">
        <f t="shared" si="2666"/>
        <v>0.13373349339735893</v>
      </c>
      <c r="BM878" s="126">
        <f t="shared" si="2667"/>
        <v>5.1612903225806452E-3</v>
      </c>
      <c r="BN878" s="123">
        <f t="shared" si="2668"/>
        <v>0.297719087635054</v>
      </c>
      <c r="BO878" s="124">
        <f t="shared" si="2669"/>
        <v>1.1612903225806452E-2</v>
      </c>
      <c r="BP878" s="125">
        <f t="shared" si="2670"/>
        <v>0.2091236494597839</v>
      </c>
      <c r="BQ878" s="126">
        <f t="shared" si="2671"/>
        <v>0.08</v>
      </c>
      <c r="BR878" s="123">
        <f t="shared" si="2672"/>
        <v>4.3217286914765908E-3</v>
      </c>
      <c r="BS878" s="124">
        <f t="shared" si="2673"/>
        <v>4.9032258064516131E-2</v>
      </c>
      <c r="BT878" s="125">
        <f t="shared" si="2674"/>
        <v>1.2725090036014406E-2</v>
      </c>
      <c r="BU878" s="123">
        <f t="shared" si="2675"/>
        <v>0.1832258064516129</v>
      </c>
      <c r="BV878" s="127">
        <f t="shared" si="2676"/>
        <v>9.3877551020408165E-2</v>
      </c>
      <c r="BW878" s="128">
        <f t="shared" si="2677"/>
        <v>0.36</v>
      </c>
      <c r="BX878" s="123">
        <f t="shared" si="2678"/>
        <v>2.4009603841536616E-2</v>
      </c>
      <c r="BY878" s="124">
        <f t="shared" si="2679"/>
        <v>0.1367741935483871</v>
      </c>
      <c r="BZ878" s="125">
        <f t="shared" si="2680"/>
        <v>1.4645858343337335E-2</v>
      </c>
      <c r="CA878" s="126">
        <f t="shared" si="2681"/>
        <v>0.17161290322580644</v>
      </c>
      <c r="CB878" s="123">
        <f t="shared" si="2682"/>
        <v>0</v>
      </c>
      <c r="CC878" s="124">
        <f t="shared" si="2683"/>
        <v>2.5806451612903226E-3</v>
      </c>
      <c r="CD878" s="125">
        <f t="shared" si="2684"/>
        <v>4.0816326530612249E-3</v>
      </c>
      <c r="CE878" s="126">
        <f t="shared" si="2685"/>
        <v>0</v>
      </c>
      <c r="CF878" s="123">
        <f t="shared" si="2686"/>
        <v>7.2028811524609839E-4</v>
      </c>
      <c r="CG878" s="124">
        <f t="shared" si="2687"/>
        <v>0</v>
      </c>
      <c r="CH878" s="125">
        <f t="shared" si="2688"/>
        <v>0</v>
      </c>
      <c r="CI878" s="123">
        <f t="shared" si="2689"/>
        <v>0</v>
      </c>
      <c r="CJ878" s="129">
        <f t="shared" ref="CJ878" si="2695">AB878/AB901</f>
        <v>9.5672567814967194E-3</v>
      </c>
      <c r="CK878" s="130">
        <f t="shared" ref="CK878" si="2696">AC878/AC901</f>
        <v>1.7846829528005476E-3</v>
      </c>
    </row>
    <row r="879" spans="1:89" ht="13.8" thickBot="1" x14ac:dyDescent="0.3">
      <c r="A879" s="139" t="s">
        <v>18</v>
      </c>
      <c r="B879" s="187">
        <v>3249</v>
      </c>
      <c r="C879" s="188">
        <v>574</v>
      </c>
      <c r="D879" s="189">
        <v>1605</v>
      </c>
      <c r="E879" s="190">
        <v>379</v>
      </c>
      <c r="F879" s="187">
        <v>3158</v>
      </c>
      <c r="G879" s="191">
        <v>637</v>
      </c>
      <c r="H879" s="189">
        <v>3156</v>
      </c>
      <c r="I879" s="190">
        <v>1060</v>
      </c>
      <c r="J879" s="187">
        <v>153</v>
      </c>
      <c r="K879" s="191">
        <v>427</v>
      </c>
      <c r="L879" s="189">
        <v>734</v>
      </c>
      <c r="M879" s="187">
        <v>1593</v>
      </c>
      <c r="N879" s="192">
        <v>2464</v>
      </c>
      <c r="O879" s="193">
        <v>2567</v>
      </c>
      <c r="P879" s="187">
        <v>1069</v>
      </c>
      <c r="Q879" s="191">
        <v>1374</v>
      </c>
      <c r="R879" s="189">
        <v>1715</v>
      </c>
      <c r="S879" s="190">
        <v>1801</v>
      </c>
      <c r="T879" s="187">
        <v>176</v>
      </c>
      <c r="U879" s="191">
        <v>834</v>
      </c>
      <c r="V879" s="189">
        <v>890</v>
      </c>
      <c r="W879" s="190">
        <v>2044</v>
      </c>
      <c r="X879" s="187">
        <v>1487</v>
      </c>
      <c r="Y879" s="191">
        <v>1279</v>
      </c>
      <c r="Z879" s="189">
        <v>3442</v>
      </c>
      <c r="AA879" s="187">
        <v>2436</v>
      </c>
      <c r="AB879" s="162">
        <f t="shared" si="2662"/>
        <v>23298</v>
      </c>
      <c r="AC879" s="165">
        <f t="shared" si="2692"/>
        <v>17005</v>
      </c>
      <c r="AE879" s="254">
        <f>$AE$11</f>
        <v>0</v>
      </c>
      <c r="AF879" s="120">
        <f t="shared" si="2663"/>
        <v>0</v>
      </c>
      <c r="AG879" s="188">
        <f t="shared" si="2663"/>
        <v>0</v>
      </c>
      <c r="AH879" s="189">
        <f t="shared" si="2663"/>
        <v>0</v>
      </c>
      <c r="AI879" s="190">
        <f t="shared" si="2663"/>
        <v>0</v>
      </c>
      <c r="AJ879" s="187">
        <f t="shared" si="2663"/>
        <v>0</v>
      </c>
      <c r="AK879" s="191">
        <f t="shared" si="2663"/>
        <v>0</v>
      </c>
      <c r="AL879" s="189">
        <f t="shared" si="2663"/>
        <v>0</v>
      </c>
      <c r="AM879" s="190">
        <f t="shared" si="2663"/>
        <v>0</v>
      </c>
      <c r="AN879" s="187">
        <f t="shared" si="2663"/>
        <v>0</v>
      </c>
      <c r="AO879" s="191">
        <f t="shared" si="2663"/>
        <v>0</v>
      </c>
      <c r="AP879" s="189">
        <f t="shared" si="2664"/>
        <v>0</v>
      </c>
      <c r="AQ879" s="187">
        <f t="shared" si="2664"/>
        <v>0</v>
      </c>
      <c r="AR879" s="192">
        <f t="shared" si="2664"/>
        <v>0</v>
      </c>
      <c r="AS879" s="193">
        <f t="shared" si="2664"/>
        <v>0</v>
      </c>
      <c r="AT879" s="187">
        <f t="shared" si="2664"/>
        <v>0</v>
      </c>
      <c r="AU879" s="191">
        <f t="shared" si="2664"/>
        <v>0</v>
      </c>
      <c r="AV879" s="189">
        <f t="shared" si="2664"/>
        <v>0</v>
      </c>
      <c r="AW879" s="190">
        <f t="shared" si="2664"/>
        <v>0</v>
      </c>
      <c r="AX879" s="187">
        <f t="shared" si="2664"/>
        <v>0</v>
      </c>
      <c r="AY879" s="191">
        <f t="shared" si="2664"/>
        <v>0</v>
      </c>
      <c r="AZ879" s="189">
        <f t="shared" si="2665"/>
        <v>0</v>
      </c>
      <c r="BA879" s="190">
        <f t="shared" si="2665"/>
        <v>0</v>
      </c>
      <c r="BB879" s="187">
        <f t="shared" si="2665"/>
        <v>0</v>
      </c>
      <c r="BC879" s="191">
        <f t="shared" si="2665"/>
        <v>0</v>
      </c>
      <c r="BD879" s="189">
        <f t="shared" si="2665"/>
        <v>0</v>
      </c>
      <c r="BE879" s="187">
        <f t="shared" si="2665"/>
        <v>0</v>
      </c>
      <c r="BF879" s="164">
        <f>SUM(AF879,AH879,AJ879,AL879,AN879,AP879,AR879,AT879,AV879,AX879,AZ879,BB879,BD879)</f>
        <v>0</v>
      </c>
      <c r="BG879" s="165">
        <f>SUM(AG879,AI879,AK879,AM879,AO879,AQ879,AS879,AU879,AW879,AY879,BA879,BC879,BE879)</f>
        <v>0</v>
      </c>
      <c r="BI879" s="139" t="s">
        <v>18</v>
      </c>
      <c r="BJ879" s="123">
        <f t="shared" si="2693"/>
        <v>0.13945403038887458</v>
      </c>
      <c r="BK879" s="124">
        <f t="shared" si="2694"/>
        <v>3.3754778006468686E-2</v>
      </c>
      <c r="BL879" s="125">
        <f t="shared" si="2666"/>
        <v>6.88900334792686E-2</v>
      </c>
      <c r="BM879" s="126">
        <f t="shared" si="2667"/>
        <v>2.2287562481623051E-2</v>
      </c>
      <c r="BN879" s="123">
        <f t="shared" si="2668"/>
        <v>0.13554811571808739</v>
      </c>
      <c r="BO879" s="124">
        <f t="shared" si="2669"/>
        <v>3.7459570714495738E-2</v>
      </c>
      <c r="BP879" s="125">
        <f t="shared" si="2670"/>
        <v>0.13546227143960854</v>
      </c>
      <c r="BQ879" s="126">
        <f t="shared" si="2671"/>
        <v>6.2334607468391652E-2</v>
      </c>
      <c r="BR879" s="123">
        <f t="shared" si="2672"/>
        <v>6.5670873036312132E-3</v>
      </c>
      <c r="BS879" s="124">
        <f t="shared" si="2673"/>
        <v>2.5110261687738899E-2</v>
      </c>
      <c r="BT879" s="125">
        <f t="shared" si="2674"/>
        <v>3.1504850201734054E-2</v>
      </c>
      <c r="BU879" s="123">
        <f t="shared" si="2675"/>
        <v>9.3678329902969718E-2</v>
      </c>
      <c r="BV879" s="127">
        <f t="shared" si="2676"/>
        <v>0.10576015108593012</v>
      </c>
      <c r="BW879" s="128">
        <f t="shared" si="2677"/>
        <v>0.15095560129373714</v>
      </c>
      <c r="BX879" s="123">
        <f t="shared" si="2678"/>
        <v>4.588376684693965E-2</v>
      </c>
      <c r="BY879" s="124">
        <f t="shared" si="2679"/>
        <v>8.079976477506616E-2</v>
      </c>
      <c r="BZ879" s="125">
        <f t="shared" si="2680"/>
        <v>7.3611468795604776E-2</v>
      </c>
      <c r="CA879" s="126">
        <f t="shared" si="2681"/>
        <v>0.10591002646280506</v>
      </c>
      <c r="CB879" s="123">
        <f t="shared" si="2682"/>
        <v>7.5542965061378663E-3</v>
      </c>
      <c r="CC879" s="124">
        <f t="shared" si="2683"/>
        <v>4.9044398706262864E-2</v>
      </c>
      <c r="CD879" s="125">
        <f t="shared" si="2684"/>
        <v>3.8200703923083529E-2</v>
      </c>
      <c r="CE879" s="126">
        <f t="shared" si="2685"/>
        <v>0.12019994119376654</v>
      </c>
      <c r="CF879" s="123">
        <f t="shared" si="2686"/>
        <v>6.3825221049017083E-2</v>
      </c>
      <c r="CG879" s="124">
        <f t="shared" si="2687"/>
        <v>7.5213172596295202E-2</v>
      </c>
      <c r="CH879" s="125">
        <f t="shared" si="2688"/>
        <v>0.14773800326208258</v>
      </c>
      <c r="CI879" s="123">
        <f t="shared" si="2689"/>
        <v>0.14325198471037931</v>
      </c>
      <c r="CJ879" s="129">
        <f t="shared" ref="CJ879" si="2697">AB879/AB901</f>
        <v>5.3516914404636386E-2</v>
      </c>
      <c r="CK879" s="130">
        <f t="shared" ref="CK879" si="2698">AC879/AC901</f>
        <v>3.9159398209513953E-2</v>
      </c>
    </row>
    <row r="880" spans="1:89" ht="14.4" thickTop="1" thickBot="1" x14ac:dyDescent="0.3">
      <c r="A880" s="131" t="s">
        <v>19</v>
      </c>
      <c r="B880" s="180">
        <v>5012</v>
      </c>
      <c r="C880" s="181">
        <v>1995.2</v>
      </c>
      <c r="D880" s="182">
        <v>2027</v>
      </c>
      <c r="E880" s="183">
        <v>1314.2</v>
      </c>
      <c r="F880" s="180">
        <v>3766</v>
      </c>
      <c r="G880" s="184">
        <v>1652.2</v>
      </c>
      <c r="H880" s="182">
        <v>4047</v>
      </c>
      <c r="I880" s="183">
        <v>2529.3000000000002</v>
      </c>
      <c r="J880" s="180">
        <v>283</v>
      </c>
      <c r="K880" s="184">
        <v>938.1</v>
      </c>
      <c r="L880" s="182">
        <v>1301</v>
      </c>
      <c r="M880" s="180">
        <v>2944.4</v>
      </c>
      <c r="N880" s="185">
        <v>3140</v>
      </c>
      <c r="O880" s="186">
        <v>4277.6000000000004</v>
      </c>
      <c r="P880" s="180">
        <v>2260</v>
      </c>
      <c r="Q880" s="184">
        <v>2307.3000000000002</v>
      </c>
      <c r="R880" s="182">
        <v>2997</v>
      </c>
      <c r="S880" s="183">
        <v>2366.3000000000002</v>
      </c>
      <c r="T880" s="180">
        <v>413</v>
      </c>
      <c r="U880" s="184">
        <v>1569.2</v>
      </c>
      <c r="V880" s="182">
        <v>1581</v>
      </c>
      <c r="W880" s="183">
        <v>3764.5</v>
      </c>
      <c r="X880" s="180">
        <v>2352</v>
      </c>
      <c r="Y880" s="184">
        <v>1969.2</v>
      </c>
      <c r="Z880" s="182">
        <v>5003</v>
      </c>
      <c r="AA880" s="180">
        <v>3595.4</v>
      </c>
      <c r="AB880" s="162">
        <f t="shared" si="2662"/>
        <v>34182</v>
      </c>
      <c r="AC880" s="165">
        <f t="shared" si="2692"/>
        <v>31222.9</v>
      </c>
      <c r="AE880" s="251" t="s">
        <v>13</v>
      </c>
      <c r="AF880" s="14">
        <f t="shared" ref="AF880:BG880" si="2699">SUM(AF877:AF879)</f>
        <v>10122</v>
      </c>
      <c r="AG880" s="1">
        <f t="shared" si="2699"/>
        <v>3298.1</v>
      </c>
      <c r="AH880" s="14">
        <f t="shared" si="2699"/>
        <v>4011</v>
      </c>
      <c r="AI880" s="1">
        <f t="shared" si="2699"/>
        <v>3082.9</v>
      </c>
      <c r="AJ880" s="14">
        <f t="shared" si="2699"/>
        <v>6762</v>
      </c>
      <c r="AK880" s="1">
        <f t="shared" si="2699"/>
        <v>3310</v>
      </c>
      <c r="AL880" s="14">
        <f t="shared" si="2699"/>
        <v>7398</v>
      </c>
      <c r="AM880" s="1">
        <f t="shared" si="2699"/>
        <v>5738.7</v>
      </c>
      <c r="AN880" s="14">
        <f t="shared" si="2699"/>
        <v>625</v>
      </c>
      <c r="AO880" s="1">
        <f t="shared" si="2699"/>
        <v>2501.8000000000002</v>
      </c>
      <c r="AP880" s="14">
        <f t="shared" si="2699"/>
        <v>2159</v>
      </c>
      <c r="AQ880" s="1">
        <f t="shared" si="2699"/>
        <v>8842.7999999999993</v>
      </c>
      <c r="AR880" s="14">
        <f t="shared" si="2699"/>
        <v>5966</v>
      </c>
      <c r="AS880" s="1">
        <f t="shared" si="2699"/>
        <v>9922</v>
      </c>
      <c r="AT880" s="14">
        <f t="shared" si="2699"/>
        <v>4818</v>
      </c>
      <c r="AU880" s="1">
        <f t="shared" si="2699"/>
        <v>4985.7</v>
      </c>
      <c r="AV880" s="14">
        <f t="shared" si="2699"/>
        <v>6372</v>
      </c>
      <c r="AW880" s="1">
        <f t="shared" si="2699"/>
        <v>4784.3999999999996</v>
      </c>
      <c r="AX880" s="14">
        <f t="shared" si="2699"/>
        <v>761</v>
      </c>
      <c r="AY880" s="1">
        <f t="shared" si="2699"/>
        <v>3824.2</v>
      </c>
      <c r="AZ880" s="14">
        <f t="shared" si="2699"/>
        <v>2493</v>
      </c>
      <c r="BA880" s="1">
        <f t="shared" si="2699"/>
        <v>8186.7000000000007</v>
      </c>
      <c r="BB880" s="14">
        <f t="shared" si="2699"/>
        <v>4137</v>
      </c>
      <c r="BC880" s="1">
        <f t="shared" si="2699"/>
        <v>4497.5</v>
      </c>
      <c r="BD880" s="14">
        <f t="shared" si="2699"/>
        <v>10766</v>
      </c>
      <c r="BE880" s="1">
        <f t="shared" si="2699"/>
        <v>6751.2000000000007</v>
      </c>
      <c r="BF880" s="166">
        <f t="shared" si="2699"/>
        <v>66390</v>
      </c>
      <c r="BG880" s="167">
        <f t="shared" si="2699"/>
        <v>69726</v>
      </c>
      <c r="BI880" s="131" t="s">
        <v>19</v>
      </c>
      <c r="BJ880" s="123">
        <f t="shared" si="2693"/>
        <v>0.14662687964425722</v>
      </c>
      <c r="BK880" s="124">
        <f t="shared" si="2694"/>
        <v>6.3901815654535607E-2</v>
      </c>
      <c r="BL880" s="125">
        <f t="shared" si="2666"/>
        <v>5.930021648821017E-2</v>
      </c>
      <c r="BM880" s="126">
        <f t="shared" si="2667"/>
        <v>4.2090901229546264E-2</v>
      </c>
      <c r="BN880" s="123">
        <f t="shared" si="2668"/>
        <v>0.11017494587794746</v>
      </c>
      <c r="BO880" s="124">
        <f t="shared" si="2669"/>
        <v>5.2916289005825852E-2</v>
      </c>
      <c r="BP880" s="125">
        <f t="shared" si="2670"/>
        <v>0.11839564683166579</v>
      </c>
      <c r="BQ880" s="126">
        <f t="shared" si="2671"/>
        <v>8.1007850007526527E-2</v>
      </c>
      <c r="BR880" s="123">
        <f t="shared" si="2672"/>
        <v>8.2792112807910604E-3</v>
      </c>
      <c r="BS880" s="124">
        <f t="shared" si="2673"/>
        <v>3.0045255245348765E-2</v>
      </c>
      <c r="BT880" s="125">
        <f t="shared" si="2674"/>
        <v>3.8060967760809784E-2</v>
      </c>
      <c r="BU880" s="123">
        <f t="shared" si="2675"/>
        <v>9.4302579196679365E-2</v>
      </c>
      <c r="BV880" s="127">
        <f t="shared" si="2676"/>
        <v>9.1861213504183484E-2</v>
      </c>
      <c r="BW880" s="128">
        <f t="shared" si="2677"/>
        <v>0.13700200814146027</v>
      </c>
      <c r="BX880" s="123">
        <f t="shared" si="2678"/>
        <v>6.6116669592183014E-2</v>
      </c>
      <c r="BY880" s="124">
        <f t="shared" si="2679"/>
        <v>7.3897684071626918E-2</v>
      </c>
      <c r="BZ880" s="125">
        <f t="shared" si="2680"/>
        <v>8.7677725118483416E-2</v>
      </c>
      <c r="CA880" s="126">
        <f t="shared" si="2681"/>
        <v>7.5787322766302942E-2</v>
      </c>
      <c r="CB880" s="123">
        <f t="shared" si="2682"/>
        <v>1.2082382540518402E-2</v>
      </c>
      <c r="CC880" s="124">
        <f t="shared" si="2683"/>
        <v>5.0257983723485007E-2</v>
      </c>
      <c r="CD880" s="125">
        <f t="shared" si="2684"/>
        <v>4.6252413550991751E-2</v>
      </c>
      <c r="CE880" s="126">
        <f t="shared" si="2685"/>
        <v>0.12056855705267608</v>
      </c>
      <c r="CF880" s="123">
        <f t="shared" si="2686"/>
        <v>6.8808144637528518E-2</v>
      </c>
      <c r="CG880" s="124">
        <f t="shared" si="2687"/>
        <v>6.3069093517898717E-2</v>
      </c>
      <c r="CH880" s="125">
        <f t="shared" si="2688"/>
        <v>0.14636358317242992</v>
      </c>
      <c r="CI880" s="123">
        <f t="shared" si="2689"/>
        <v>0.11515266038708769</v>
      </c>
      <c r="CJ880" s="129">
        <f t="shared" ref="CJ880" si="2700">AB880/AB901</f>
        <v>7.8518120361373553E-2</v>
      </c>
      <c r="CK880" s="130">
        <f t="shared" ref="CK880" si="2701">AC880/AC901</f>
        <v>7.1900615957414482E-2</v>
      </c>
    </row>
    <row r="881" spans="1:89" ht="13.8" thickTop="1" x14ac:dyDescent="0.25">
      <c r="A881" s="139" t="s">
        <v>20</v>
      </c>
      <c r="B881" s="266">
        <v>5480</v>
      </c>
      <c r="C881" s="267">
        <v>1738.5</v>
      </c>
      <c r="D881" s="268">
        <v>2128</v>
      </c>
      <c r="E881" s="269">
        <v>1700.4</v>
      </c>
      <c r="F881" s="266">
        <v>3832</v>
      </c>
      <c r="G881" s="270">
        <v>1842.4</v>
      </c>
      <c r="H881" s="268">
        <v>3433</v>
      </c>
      <c r="I881" s="269">
        <v>3052.7</v>
      </c>
      <c r="J881" s="266">
        <v>327</v>
      </c>
      <c r="K881" s="270">
        <v>1284.3</v>
      </c>
      <c r="L881" s="268">
        <v>1223</v>
      </c>
      <c r="M881" s="266">
        <v>4148.1000000000004</v>
      </c>
      <c r="N881" s="271">
        <v>3096</v>
      </c>
      <c r="O881" s="272">
        <v>4852.2</v>
      </c>
      <c r="P881" s="266">
        <v>2715</v>
      </c>
      <c r="Q881" s="270">
        <v>2506.6999999999998</v>
      </c>
      <c r="R881" s="268">
        <v>3391</v>
      </c>
      <c r="S881" s="269">
        <v>2454.6</v>
      </c>
      <c r="T881" s="266">
        <v>433</v>
      </c>
      <c r="U881" s="270">
        <v>2001.5</v>
      </c>
      <c r="V881" s="268">
        <v>1373</v>
      </c>
      <c r="W881" s="269">
        <v>4282.1000000000004</v>
      </c>
      <c r="X881" s="266">
        <v>2188</v>
      </c>
      <c r="Y881" s="270">
        <v>2219.6</v>
      </c>
      <c r="Z881" s="268">
        <v>5996</v>
      </c>
      <c r="AA881" s="266">
        <v>3312.9</v>
      </c>
      <c r="AB881" s="162">
        <f t="shared" si="2662"/>
        <v>35615</v>
      </c>
      <c r="AC881" s="165">
        <f t="shared" si="2692"/>
        <v>35396</v>
      </c>
      <c r="BI881" s="139" t="s">
        <v>20</v>
      </c>
      <c r="BJ881" s="123">
        <f t="shared" si="2693"/>
        <v>0.15386775235153727</v>
      </c>
      <c r="BK881" s="124">
        <f t="shared" si="2694"/>
        <v>4.9115719290315288E-2</v>
      </c>
      <c r="BL881" s="125">
        <f t="shared" si="2666"/>
        <v>5.9750105292713747E-2</v>
      </c>
      <c r="BM881" s="126">
        <f t="shared" si="2667"/>
        <v>4.8039326477568089E-2</v>
      </c>
      <c r="BN881" s="123">
        <f t="shared" si="2668"/>
        <v>0.10759511441808227</v>
      </c>
      <c r="BO881" s="124">
        <f t="shared" si="2669"/>
        <v>5.2051079217990737E-2</v>
      </c>
      <c r="BP881" s="125">
        <f t="shared" si="2670"/>
        <v>9.6391969675698436E-2</v>
      </c>
      <c r="BQ881" s="126">
        <f t="shared" si="2671"/>
        <v>8.6244208385128251E-2</v>
      </c>
      <c r="BR881" s="123">
        <f t="shared" si="2672"/>
        <v>9.1815246384950155E-3</v>
      </c>
      <c r="BS881" s="124">
        <f t="shared" si="2673"/>
        <v>3.6283760876935245E-2</v>
      </c>
      <c r="BT881" s="125">
        <f t="shared" si="2674"/>
        <v>3.4339463709111333E-2</v>
      </c>
      <c r="BU881" s="123">
        <f t="shared" si="2675"/>
        <v>0.11719120804610691</v>
      </c>
      <c r="BV881" s="127">
        <f t="shared" si="2676"/>
        <v>8.6929664467218865E-2</v>
      </c>
      <c r="BW881" s="128">
        <f t="shared" si="2677"/>
        <v>0.13708328624703356</v>
      </c>
      <c r="BX881" s="123">
        <f t="shared" si="2678"/>
        <v>7.6231924750807242E-2</v>
      </c>
      <c r="BY881" s="124">
        <f t="shared" si="2679"/>
        <v>7.0818736580404565E-2</v>
      </c>
      <c r="BZ881" s="125">
        <f t="shared" si="2680"/>
        <v>9.5212691281763295E-2</v>
      </c>
      <c r="CA881" s="126">
        <f t="shared" si="2681"/>
        <v>6.9346818849587516E-2</v>
      </c>
      <c r="CB881" s="123">
        <f t="shared" si="2682"/>
        <v>1.2157798680331322E-2</v>
      </c>
      <c r="CC881" s="124">
        <f t="shared" si="2683"/>
        <v>5.6545937394055827E-2</v>
      </c>
      <c r="CD881" s="125">
        <f t="shared" si="2684"/>
        <v>3.8551172258879683E-2</v>
      </c>
      <c r="CE881" s="126">
        <f t="shared" si="2685"/>
        <v>0.12097694654763251</v>
      </c>
      <c r="CF881" s="123">
        <f t="shared" si="2686"/>
        <v>6.1434788712621084E-2</v>
      </c>
      <c r="CG881" s="124">
        <f t="shared" si="2687"/>
        <v>6.2707650581986657E-2</v>
      </c>
      <c r="CH881" s="125">
        <f t="shared" si="2688"/>
        <v>0.16835602976274042</v>
      </c>
      <c r="CI881" s="123">
        <f t="shared" si="2689"/>
        <v>9.3595321505254833E-2</v>
      </c>
      <c r="CJ881" s="129">
        <f t="shared" ref="CJ881" si="2702">AB881/AB901</f>
        <v>8.1809807988716843E-2</v>
      </c>
      <c r="CK881" s="130">
        <f t="shared" ref="CK881" si="2703">AC881/AC901</f>
        <v>8.1510500383649265E-2</v>
      </c>
    </row>
    <row r="882" spans="1:89" ht="13.8" thickBot="1" x14ac:dyDescent="0.3">
      <c r="A882" s="131" t="s">
        <v>21</v>
      </c>
      <c r="B882" s="273">
        <v>4642</v>
      </c>
      <c r="C882" s="274">
        <v>1559.6</v>
      </c>
      <c r="D882" s="275">
        <v>1883</v>
      </c>
      <c r="E882" s="276">
        <v>1382.5</v>
      </c>
      <c r="F882" s="273">
        <v>2930</v>
      </c>
      <c r="G882" s="277">
        <v>1467.6</v>
      </c>
      <c r="H882" s="275">
        <v>3965</v>
      </c>
      <c r="I882" s="276">
        <v>2686</v>
      </c>
      <c r="J882" s="273">
        <v>298</v>
      </c>
      <c r="K882" s="277">
        <v>1217.5</v>
      </c>
      <c r="L882" s="275">
        <v>936</v>
      </c>
      <c r="M882" s="273">
        <v>4694.7</v>
      </c>
      <c r="N882" s="278">
        <v>2870</v>
      </c>
      <c r="O882" s="279">
        <v>5069.8</v>
      </c>
      <c r="P882" s="273">
        <v>2103</v>
      </c>
      <c r="Q882" s="277">
        <v>2479</v>
      </c>
      <c r="R882" s="275">
        <v>2981</v>
      </c>
      <c r="S882" s="276">
        <v>2329.8000000000002</v>
      </c>
      <c r="T882" s="273">
        <v>328</v>
      </c>
      <c r="U882" s="277">
        <v>1822.7</v>
      </c>
      <c r="V882" s="275">
        <v>1120</v>
      </c>
      <c r="W882" s="276">
        <v>3904.6</v>
      </c>
      <c r="X882" s="273">
        <v>1949</v>
      </c>
      <c r="Y882" s="277">
        <v>2277.9</v>
      </c>
      <c r="Z882" s="275">
        <v>4770</v>
      </c>
      <c r="AA882" s="273">
        <v>3438.3</v>
      </c>
      <c r="AB882" s="162">
        <f t="shared" si="2662"/>
        <v>30775</v>
      </c>
      <c r="AC882" s="165">
        <f t="shared" si="2692"/>
        <v>34330</v>
      </c>
      <c r="AE882" t="s">
        <v>85</v>
      </c>
      <c r="BI882" s="131" t="s">
        <v>21</v>
      </c>
      <c r="BJ882" s="123">
        <f t="shared" si="2693"/>
        <v>0.15083671811535337</v>
      </c>
      <c r="BK882" s="124">
        <f t="shared" si="2694"/>
        <v>4.5429653364404306E-2</v>
      </c>
      <c r="BL882" s="125">
        <f t="shared" si="2666"/>
        <v>6.1186027619821282E-2</v>
      </c>
      <c r="BM882" s="126">
        <f t="shared" si="2667"/>
        <v>4.0270900087387124E-2</v>
      </c>
      <c r="BN882" s="123">
        <f t="shared" si="2668"/>
        <v>9.5207148659626317E-2</v>
      </c>
      <c r="BO882" s="124">
        <f t="shared" si="2669"/>
        <v>4.2749781532187586E-2</v>
      </c>
      <c r="BP882" s="125">
        <f t="shared" si="2670"/>
        <v>0.12883834281072298</v>
      </c>
      <c r="BQ882" s="126">
        <f t="shared" si="2671"/>
        <v>7.8240605884066408E-2</v>
      </c>
      <c r="BR882" s="123">
        <f t="shared" si="2672"/>
        <v>9.6831844029244517E-3</v>
      </c>
      <c r="BS882" s="124">
        <f t="shared" si="2673"/>
        <v>3.5464608214389744E-2</v>
      </c>
      <c r="BT882" s="125">
        <f t="shared" si="2674"/>
        <v>3.0414297319252642E-2</v>
      </c>
      <c r="BU882" s="123">
        <f t="shared" si="2675"/>
        <v>0.13675211185551994</v>
      </c>
      <c r="BV882" s="127">
        <f t="shared" si="2676"/>
        <v>9.3257514216084483E-2</v>
      </c>
      <c r="BW882" s="128">
        <f t="shared" si="2677"/>
        <v>0.14767841538013399</v>
      </c>
      <c r="BX882" s="123">
        <f t="shared" si="2678"/>
        <v>6.8334687246141348E-2</v>
      </c>
      <c r="BY882" s="124">
        <f t="shared" si="2679"/>
        <v>7.2210894261578798E-2</v>
      </c>
      <c r="BZ882" s="125">
        <f t="shared" si="2680"/>
        <v>9.6864337936636874E-2</v>
      </c>
      <c r="CA882" s="126">
        <f t="shared" si="2681"/>
        <v>6.7864841246722984E-2</v>
      </c>
      <c r="CB882" s="123">
        <f t="shared" si="2682"/>
        <v>1.065800162469537E-2</v>
      </c>
      <c r="CC882" s="124">
        <f t="shared" si="2683"/>
        <v>5.3093504223711042E-2</v>
      </c>
      <c r="CD882" s="125">
        <f t="shared" si="2684"/>
        <v>3.6393176279447603E-2</v>
      </c>
      <c r="CE882" s="126">
        <f t="shared" si="2685"/>
        <v>0.11373725604427615</v>
      </c>
      <c r="CF882" s="123">
        <f t="shared" si="2686"/>
        <v>6.33306255077173E-2</v>
      </c>
      <c r="CG882" s="124">
        <f t="shared" si="2687"/>
        <v>6.6353043984852894E-2</v>
      </c>
      <c r="CH882" s="125">
        <f t="shared" si="2688"/>
        <v>0.15499593826157596</v>
      </c>
      <c r="CI882" s="123">
        <f t="shared" si="2689"/>
        <v>0.10015438392076902</v>
      </c>
      <c r="CJ882" s="129">
        <f t="shared" ref="CJ882" si="2704">AB882/AB901</f>
        <v>7.0692035402295683E-2</v>
      </c>
      <c r="CK882" s="130">
        <f t="shared" ref="CK882" si="2705">AC882/AC901</f>
        <v>7.9055697767281025E-2</v>
      </c>
    </row>
    <row r="883" spans="1:89" ht="14.4" thickTop="1" thickBot="1" x14ac:dyDescent="0.3">
      <c r="A883" s="139" t="s">
        <v>22</v>
      </c>
      <c r="B883" s="187">
        <v>3346</v>
      </c>
      <c r="C883" s="188">
        <v>1496</v>
      </c>
      <c r="D883" s="189">
        <v>1404</v>
      </c>
      <c r="E883" s="190">
        <v>1114.5999999999999</v>
      </c>
      <c r="F883" s="187">
        <v>2907</v>
      </c>
      <c r="G883" s="191">
        <v>1136.7</v>
      </c>
      <c r="H883" s="189">
        <v>3468</v>
      </c>
      <c r="I883" s="190">
        <v>2294.5</v>
      </c>
      <c r="J883" s="187">
        <v>301</v>
      </c>
      <c r="K883" s="191">
        <v>947.6</v>
      </c>
      <c r="L883" s="189">
        <v>897</v>
      </c>
      <c r="M883" s="187">
        <v>3034</v>
      </c>
      <c r="N883" s="192">
        <v>2277</v>
      </c>
      <c r="O883" s="193">
        <v>4056.7</v>
      </c>
      <c r="P883" s="187">
        <v>1397</v>
      </c>
      <c r="Q883" s="191">
        <v>1726.3</v>
      </c>
      <c r="R883" s="189">
        <v>2539</v>
      </c>
      <c r="S883" s="190">
        <v>1730.2</v>
      </c>
      <c r="T883" s="187">
        <v>297</v>
      </c>
      <c r="U883" s="191">
        <v>1103.5999999999999</v>
      </c>
      <c r="V883" s="189">
        <v>975</v>
      </c>
      <c r="W883" s="190">
        <v>3350.2</v>
      </c>
      <c r="X883" s="187">
        <v>1800</v>
      </c>
      <c r="Y883" s="191">
        <v>1515.8</v>
      </c>
      <c r="Z883" s="189">
        <v>4037</v>
      </c>
      <c r="AA883" s="187">
        <v>2916.7</v>
      </c>
      <c r="AB883" s="162">
        <f t="shared" si="2662"/>
        <v>25645</v>
      </c>
      <c r="AC883" s="165">
        <f t="shared" si="2692"/>
        <v>26422.9</v>
      </c>
      <c r="AE883" s="296" t="s">
        <v>0</v>
      </c>
      <c r="AF883" s="298" t="s">
        <v>1</v>
      </c>
      <c r="AG883" s="299"/>
      <c r="AH883" s="298" t="s">
        <v>2</v>
      </c>
      <c r="AI883" s="299"/>
      <c r="AJ883" s="298" t="s">
        <v>3</v>
      </c>
      <c r="AK883" s="299"/>
      <c r="AL883" s="298" t="s">
        <v>4</v>
      </c>
      <c r="AM883" s="299"/>
      <c r="AN883" s="298" t="s">
        <v>5</v>
      </c>
      <c r="AO883" s="299"/>
      <c r="AP883" s="298" t="s">
        <v>6</v>
      </c>
      <c r="AQ883" s="299"/>
      <c r="AR883" s="298" t="s">
        <v>7</v>
      </c>
      <c r="AS883" s="299"/>
      <c r="AT883" s="298" t="s">
        <v>8</v>
      </c>
      <c r="AU883" s="299"/>
      <c r="AV883" s="298" t="s">
        <v>9</v>
      </c>
      <c r="AW883" s="299"/>
      <c r="AX883" s="298" t="s">
        <v>10</v>
      </c>
      <c r="AY883" s="299"/>
      <c r="AZ883" s="298" t="s">
        <v>11</v>
      </c>
      <c r="BA883" s="299"/>
      <c r="BB883" s="298" t="s">
        <v>12</v>
      </c>
      <c r="BC883" s="299"/>
      <c r="BD883" s="300" t="s">
        <v>40</v>
      </c>
      <c r="BE883" s="301"/>
      <c r="BF883" s="302" t="s">
        <v>41</v>
      </c>
      <c r="BG883" s="303"/>
      <c r="BI883" s="139" t="s">
        <v>22</v>
      </c>
      <c r="BJ883" s="123">
        <f t="shared" si="2693"/>
        <v>0.13047377656463249</v>
      </c>
      <c r="BK883" s="124">
        <f t="shared" si="2694"/>
        <v>5.6617555226716215E-2</v>
      </c>
      <c r="BL883" s="125">
        <f t="shared" si="2666"/>
        <v>5.4747514135309025E-2</v>
      </c>
      <c r="BM883" s="126">
        <f t="shared" si="2667"/>
        <v>4.2183106320653668E-2</v>
      </c>
      <c r="BN883" s="123">
        <f t="shared" si="2668"/>
        <v>0.1133554299083642</v>
      </c>
      <c r="BO883" s="124">
        <f t="shared" si="2669"/>
        <v>4.3019502022866529E-2</v>
      </c>
      <c r="BP883" s="125">
        <f t="shared" si="2670"/>
        <v>0.13523103918892571</v>
      </c>
      <c r="BQ883" s="126">
        <f t="shared" si="2671"/>
        <v>8.6837553788569763E-2</v>
      </c>
      <c r="BR883" s="123">
        <f t="shared" si="2672"/>
        <v>1.1737180736985767E-2</v>
      </c>
      <c r="BS883" s="124">
        <f t="shared" si="2673"/>
        <v>3.5862831104837088E-2</v>
      </c>
      <c r="BT883" s="125">
        <f t="shared" si="2674"/>
        <v>3.4977578475336321E-2</v>
      </c>
      <c r="BU883" s="123">
        <f t="shared" si="2675"/>
        <v>0.11482464074723062</v>
      </c>
      <c r="BV883" s="127">
        <f t="shared" si="2676"/>
        <v>8.8789237668161436E-2</v>
      </c>
      <c r="BW883" s="128">
        <f t="shared" si="2677"/>
        <v>0.15352970340121636</v>
      </c>
      <c r="BX883" s="123">
        <f t="shared" si="2678"/>
        <v>5.4474556443751217E-2</v>
      </c>
      <c r="BY883" s="124">
        <f t="shared" si="2679"/>
        <v>6.5333479671042916E-2</v>
      </c>
      <c r="BZ883" s="125">
        <f t="shared" si="2680"/>
        <v>9.9005654123610842E-2</v>
      </c>
      <c r="CA883" s="126">
        <f t="shared" si="2681"/>
        <v>6.5481078912609889E-2</v>
      </c>
      <c r="CB883" s="123">
        <f t="shared" si="2682"/>
        <v>1.1581204913238448E-2</v>
      </c>
      <c r="CC883" s="124">
        <f t="shared" si="2683"/>
        <v>4.176680076751605E-2</v>
      </c>
      <c r="CD883" s="125">
        <f t="shared" si="2684"/>
        <v>3.8019107038409043E-2</v>
      </c>
      <c r="CE883" s="126">
        <f t="shared" si="2685"/>
        <v>0.12679153310196836</v>
      </c>
      <c r="CF883" s="123">
        <f t="shared" si="2686"/>
        <v>7.0189120686293627E-2</v>
      </c>
      <c r="CG883" s="124">
        <f t="shared" si="2687"/>
        <v>5.7366905222363929E-2</v>
      </c>
      <c r="CH883" s="125">
        <f t="shared" si="2688"/>
        <v>0.15741860011698186</v>
      </c>
      <c r="CI883" s="123">
        <f t="shared" si="2689"/>
        <v>0.11038530971240854</v>
      </c>
      <c r="CJ883" s="129">
        <f t="shared" ref="CJ883" si="2706">AB883/AB901</f>
        <v>5.8908115284869951E-2</v>
      </c>
      <c r="CK883" s="130">
        <f t="shared" ref="CK883" si="2707">AC883/AC901</f>
        <v>6.0847095733617539E-2</v>
      </c>
    </row>
    <row r="884" spans="1:89" ht="15" thickTop="1" thickBot="1" x14ac:dyDescent="0.35">
      <c r="A884" s="131" t="s">
        <v>23</v>
      </c>
      <c r="B884" s="180">
        <v>2259</v>
      </c>
      <c r="C884" s="181">
        <v>1436</v>
      </c>
      <c r="D884" s="182">
        <v>1051</v>
      </c>
      <c r="E884" s="183">
        <v>769.5</v>
      </c>
      <c r="F884" s="180">
        <v>2080</v>
      </c>
      <c r="G884" s="184">
        <v>998.6</v>
      </c>
      <c r="H884" s="182">
        <v>2566</v>
      </c>
      <c r="I884" s="183">
        <v>2145.4</v>
      </c>
      <c r="J884" s="180">
        <v>378</v>
      </c>
      <c r="K884" s="184">
        <v>861.4</v>
      </c>
      <c r="L884" s="182">
        <v>976</v>
      </c>
      <c r="M884" s="180">
        <v>2566.1999999999998</v>
      </c>
      <c r="N884" s="185">
        <v>2004</v>
      </c>
      <c r="O884" s="186">
        <v>3243.7</v>
      </c>
      <c r="P884" s="180">
        <v>1180</v>
      </c>
      <c r="Q884" s="184">
        <v>1477.9</v>
      </c>
      <c r="R884" s="182">
        <v>1655</v>
      </c>
      <c r="S884" s="183">
        <v>1754</v>
      </c>
      <c r="T884" s="180">
        <v>341</v>
      </c>
      <c r="U884" s="184">
        <v>617.29999999999995</v>
      </c>
      <c r="V884" s="182">
        <v>946</v>
      </c>
      <c r="W884" s="183">
        <v>2801.6</v>
      </c>
      <c r="X884" s="180">
        <v>1355</v>
      </c>
      <c r="Y884" s="184">
        <v>1069.5999999999999</v>
      </c>
      <c r="Z884" s="182">
        <v>3538</v>
      </c>
      <c r="AA884" s="180">
        <v>3067.8</v>
      </c>
      <c r="AB884" s="162">
        <f t="shared" si="2662"/>
        <v>20329</v>
      </c>
      <c r="AC884" s="165">
        <f t="shared" si="2692"/>
        <v>22808.999999999996</v>
      </c>
      <c r="AE884" s="297"/>
      <c r="AF884" s="111" t="s">
        <v>14</v>
      </c>
      <c r="AG884" s="112" t="s">
        <v>15</v>
      </c>
      <c r="AH884" s="113" t="s">
        <v>14</v>
      </c>
      <c r="AI884" s="114" t="s">
        <v>15</v>
      </c>
      <c r="AJ884" s="111" t="s">
        <v>14</v>
      </c>
      <c r="AK884" s="112" t="s">
        <v>15</v>
      </c>
      <c r="AL884" s="113" t="s">
        <v>14</v>
      </c>
      <c r="AM884" s="114" t="s">
        <v>15</v>
      </c>
      <c r="AN884" s="111" t="s">
        <v>14</v>
      </c>
      <c r="AO884" s="112" t="s">
        <v>15</v>
      </c>
      <c r="AP884" s="113" t="s">
        <v>14</v>
      </c>
      <c r="AQ884" s="111" t="s">
        <v>15</v>
      </c>
      <c r="AR884" s="115" t="s">
        <v>14</v>
      </c>
      <c r="AS884" s="116" t="s">
        <v>15</v>
      </c>
      <c r="AT884" s="111" t="s">
        <v>14</v>
      </c>
      <c r="AU884" s="112" t="s">
        <v>15</v>
      </c>
      <c r="AV884" s="113" t="s">
        <v>14</v>
      </c>
      <c r="AW884" s="114" t="s">
        <v>15</v>
      </c>
      <c r="AX884" s="111" t="s">
        <v>14</v>
      </c>
      <c r="AY884" s="112" t="s">
        <v>15</v>
      </c>
      <c r="AZ884" s="113" t="s">
        <v>14</v>
      </c>
      <c r="BA884" s="114" t="s">
        <v>15</v>
      </c>
      <c r="BB884" s="111" t="s">
        <v>14</v>
      </c>
      <c r="BC884" s="112" t="s">
        <v>15</v>
      </c>
      <c r="BD884" s="26" t="s">
        <v>14</v>
      </c>
      <c r="BE884" s="117" t="s">
        <v>15</v>
      </c>
      <c r="BF884" s="168" t="s">
        <v>14</v>
      </c>
      <c r="BG884" s="169" t="s">
        <v>15</v>
      </c>
      <c r="BI884" s="131" t="s">
        <v>23</v>
      </c>
      <c r="BJ884" s="123">
        <f t="shared" si="2693"/>
        <v>0.11112204240247922</v>
      </c>
      <c r="BK884" s="124">
        <f t="shared" si="2694"/>
        <v>6.2957604454382046E-2</v>
      </c>
      <c r="BL884" s="125">
        <f t="shared" si="2666"/>
        <v>5.1699542525456242E-2</v>
      </c>
      <c r="BM884" s="126">
        <f t="shared" si="2667"/>
        <v>3.3736682888333556E-2</v>
      </c>
      <c r="BN884" s="123">
        <f t="shared" si="2668"/>
        <v>0.10231688720547003</v>
      </c>
      <c r="BO884" s="124">
        <f t="shared" si="2669"/>
        <v>4.3780963654697712E-2</v>
      </c>
      <c r="BP884" s="125">
        <f t="shared" si="2670"/>
        <v>0.12622362142751734</v>
      </c>
      <c r="BQ884" s="126">
        <f t="shared" si="2671"/>
        <v>9.405936253233374E-2</v>
      </c>
      <c r="BR884" s="123">
        <f t="shared" si="2672"/>
        <v>1.8594126617147915E-2</v>
      </c>
      <c r="BS884" s="124">
        <f t="shared" si="2673"/>
        <v>3.7765794204042268E-2</v>
      </c>
      <c r="BT884" s="125">
        <f t="shared" si="2674"/>
        <v>4.8010231688720546E-2</v>
      </c>
      <c r="BU884" s="123">
        <f t="shared" si="2675"/>
        <v>0.11250822043930028</v>
      </c>
      <c r="BV884" s="127">
        <f t="shared" si="2676"/>
        <v>9.8578385557577849E-2</v>
      </c>
      <c r="BW884" s="128">
        <f t="shared" si="2677"/>
        <v>0.14221140777763164</v>
      </c>
      <c r="BX884" s="123">
        <f t="shared" si="2678"/>
        <v>5.8045157164641648E-2</v>
      </c>
      <c r="BY884" s="124">
        <f t="shared" si="2679"/>
        <v>6.479459862335045E-2</v>
      </c>
      <c r="BZ884" s="125">
        <f t="shared" si="2680"/>
        <v>8.1410792463967735E-2</v>
      </c>
      <c r="CA884" s="126">
        <f t="shared" si="2681"/>
        <v>7.6899469507650503E-2</v>
      </c>
      <c r="CB884" s="123">
        <f t="shared" si="2682"/>
        <v>1.6774066604358307E-2</v>
      </c>
      <c r="CC884" s="124">
        <f t="shared" si="2683"/>
        <v>2.7063878293656016E-2</v>
      </c>
      <c r="CD884" s="125">
        <f t="shared" si="2684"/>
        <v>4.6534507354026269E-2</v>
      </c>
      <c r="CE884" s="126">
        <f t="shared" si="2685"/>
        <v>0.12282870796615372</v>
      </c>
      <c r="CF884" s="123">
        <f t="shared" si="2686"/>
        <v>6.6653549117024938E-2</v>
      </c>
      <c r="CG884" s="124">
        <f t="shared" si="2687"/>
        <v>4.689377000306897E-2</v>
      </c>
      <c r="CH884" s="125">
        <f t="shared" si="2688"/>
        <v>0.17403708987161198</v>
      </c>
      <c r="CI884" s="123">
        <f t="shared" si="2689"/>
        <v>0.13449953965539921</v>
      </c>
      <c r="CJ884" s="129">
        <f t="shared" ref="CJ884" si="2708">AB884/AB901</f>
        <v>4.6696941923420596E-2</v>
      </c>
      <c r="CK884" s="130">
        <f t="shared" ref="CK884" si="2709">AC884/AC901</f>
        <v>5.2524946413455072E-2</v>
      </c>
    </row>
    <row r="885" spans="1:89" ht="13.8" thickTop="1" x14ac:dyDescent="0.25">
      <c r="A885" s="139" t="s">
        <v>24</v>
      </c>
      <c r="B885" s="194">
        <v>2083</v>
      </c>
      <c r="C885" s="188">
        <v>1508.3</v>
      </c>
      <c r="D885" s="189">
        <v>999</v>
      </c>
      <c r="E885" s="190">
        <v>786.6</v>
      </c>
      <c r="F885" s="187">
        <v>1624</v>
      </c>
      <c r="G885" s="191">
        <v>921.7</v>
      </c>
      <c r="H885" s="189">
        <v>2666</v>
      </c>
      <c r="I885" s="190">
        <v>2120.6</v>
      </c>
      <c r="J885" s="187">
        <v>378</v>
      </c>
      <c r="K885" s="191">
        <v>521.4</v>
      </c>
      <c r="L885" s="189">
        <v>977</v>
      </c>
      <c r="M885" s="187">
        <v>1734.4</v>
      </c>
      <c r="N885" s="192">
        <v>1932</v>
      </c>
      <c r="O885" s="195">
        <v>2555.9</v>
      </c>
      <c r="P885" s="187">
        <v>1175</v>
      </c>
      <c r="Q885" s="191">
        <v>1102.9000000000001</v>
      </c>
      <c r="R885" s="189">
        <v>1706</v>
      </c>
      <c r="S885" s="190">
        <v>1485</v>
      </c>
      <c r="T885" s="187">
        <v>319</v>
      </c>
      <c r="U885" s="191">
        <v>567.4</v>
      </c>
      <c r="V885" s="189">
        <v>977</v>
      </c>
      <c r="W885" s="196">
        <v>2346.9</v>
      </c>
      <c r="X885" s="187">
        <v>1358</v>
      </c>
      <c r="Y885" s="191">
        <v>773.6</v>
      </c>
      <c r="Z885" s="189">
        <v>2962</v>
      </c>
      <c r="AA885" s="187">
        <v>3052.3</v>
      </c>
      <c r="AB885" s="162">
        <f t="shared" si="2662"/>
        <v>19156</v>
      </c>
      <c r="AC885" s="165">
        <f t="shared" si="2692"/>
        <v>19476.999999999996</v>
      </c>
      <c r="AE885" s="254" t="str">
        <f>$AE$17</f>
        <v>17:00 - 17:59</v>
      </c>
      <c r="AF885" s="120">
        <f t="shared" ref="AF885:AO887" si="2710">SUMIF($A$9:$A$32,$AE885,B$877:B$900)</f>
        <v>2138</v>
      </c>
      <c r="AG885" s="177">
        <f t="shared" si="2710"/>
        <v>4254.7</v>
      </c>
      <c r="AH885" s="121">
        <f t="shared" si="2710"/>
        <v>1874</v>
      </c>
      <c r="AI885" s="172">
        <f t="shared" si="2710"/>
        <v>1495.2</v>
      </c>
      <c r="AJ885" s="120">
        <f t="shared" si="2710"/>
        <v>1856</v>
      </c>
      <c r="AK885" s="122">
        <f t="shared" si="2710"/>
        <v>3086.5</v>
      </c>
      <c r="AL885" s="121">
        <f t="shared" si="2710"/>
        <v>3095</v>
      </c>
      <c r="AM885" s="172">
        <f t="shared" si="2710"/>
        <v>5424.8</v>
      </c>
      <c r="AN885" s="120">
        <f t="shared" si="2710"/>
        <v>1417</v>
      </c>
      <c r="AO885" s="122">
        <f t="shared" si="2710"/>
        <v>344.1</v>
      </c>
      <c r="AP885" s="121">
        <f t="shared" ref="AP885:AY887" si="2711">SUMIF($A$9:$A$32,$AE885,L$877:L$900)</f>
        <v>4070</v>
      </c>
      <c r="AQ885" s="120">
        <f t="shared" si="2711"/>
        <v>949.2</v>
      </c>
      <c r="AR885" s="171">
        <f t="shared" si="2711"/>
        <v>4885</v>
      </c>
      <c r="AS885" s="173">
        <f t="shared" si="2711"/>
        <v>2941.4</v>
      </c>
      <c r="AT885" s="120">
        <f t="shared" si="2711"/>
        <v>2634</v>
      </c>
      <c r="AU885" s="122">
        <f t="shared" si="2711"/>
        <v>2092.3000000000002</v>
      </c>
      <c r="AV885" s="121">
        <f t="shared" si="2711"/>
        <v>2452</v>
      </c>
      <c r="AW885" s="172">
        <f t="shared" si="2711"/>
        <v>3531.5</v>
      </c>
      <c r="AX885" s="120">
        <f t="shared" si="2711"/>
        <v>1963</v>
      </c>
      <c r="AY885" s="122">
        <f t="shared" si="2711"/>
        <v>401</v>
      </c>
      <c r="AZ885" s="121">
        <f t="shared" ref="AZ885:BE887" si="2712">SUMIF($A$9:$A$32,$AE885,V$877:V$900)</f>
        <v>4212</v>
      </c>
      <c r="BA885" s="172">
        <f t="shared" si="2712"/>
        <v>2308.3000000000002</v>
      </c>
      <c r="BB885" s="120">
        <f t="shared" si="2712"/>
        <v>3066</v>
      </c>
      <c r="BC885" s="122">
        <f t="shared" si="2712"/>
        <v>981.1</v>
      </c>
      <c r="BD885" s="21">
        <f t="shared" si="2712"/>
        <v>4225</v>
      </c>
      <c r="BE885" s="176">
        <f t="shared" si="2712"/>
        <v>5619.8</v>
      </c>
      <c r="BF885" s="162">
        <f>AF885+AH885+AJ885+AL885+AN885+AP885+AR885+AT885+AV885+AX885+AZ885+BB885+BD885</f>
        <v>37887</v>
      </c>
      <c r="BG885" s="163">
        <f>AG885+AI885+AK885+AM885+AO885+AQ885+AS885+AU885+AW885+AY885+BA885+BC885+BE885</f>
        <v>33429.9</v>
      </c>
      <c r="BI885" s="139" t="s">
        <v>24</v>
      </c>
      <c r="BJ885" s="123">
        <f t="shared" si="2693"/>
        <v>0.10873877636249739</v>
      </c>
      <c r="BK885" s="124">
        <f t="shared" si="2694"/>
        <v>7.7440057503722348E-2</v>
      </c>
      <c r="BL885" s="125">
        <f t="shared" si="2666"/>
        <v>5.2150762163290877E-2</v>
      </c>
      <c r="BM885" s="126">
        <f t="shared" si="2667"/>
        <v>4.0386096421420145E-2</v>
      </c>
      <c r="BN885" s="123">
        <f t="shared" si="2668"/>
        <v>8.4777615368552939E-2</v>
      </c>
      <c r="BO885" s="124">
        <f t="shared" si="2669"/>
        <v>4.7322482928582439E-2</v>
      </c>
      <c r="BP885" s="125">
        <f t="shared" si="2670"/>
        <v>0.13917310503236585</v>
      </c>
      <c r="BQ885" s="126">
        <f t="shared" si="2671"/>
        <v>0.10887713713610928</v>
      </c>
      <c r="BR885" s="123">
        <f t="shared" si="2672"/>
        <v>1.9732720818542493E-2</v>
      </c>
      <c r="BS885" s="124">
        <f t="shared" si="2673"/>
        <v>2.6770036453252558E-2</v>
      </c>
      <c r="BT885" s="125">
        <f t="shared" si="2674"/>
        <v>5.1002296930465651E-2</v>
      </c>
      <c r="BU885" s="123">
        <f t="shared" si="2675"/>
        <v>8.9048621450942153E-2</v>
      </c>
      <c r="BV885" s="127">
        <f t="shared" si="2676"/>
        <v>0.10085612862810607</v>
      </c>
      <c r="BW885" s="128">
        <f t="shared" si="2677"/>
        <v>0.13122657493453821</v>
      </c>
      <c r="BX885" s="123">
        <f t="shared" si="2678"/>
        <v>6.1338484025892669E-2</v>
      </c>
      <c r="BY885" s="124">
        <f t="shared" si="2679"/>
        <v>5.6625763721312332E-2</v>
      </c>
      <c r="BZ885" s="125">
        <f t="shared" si="2680"/>
        <v>8.9058258509083318E-2</v>
      </c>
      <c r="CA885" s="126">
        <f t="shared" si="2681"/>
        <v>7.624377470863071E-2</v>
      </c>
      <c r="CB885" s="123">
        <f t="shared" si="2682"/>
        <v>1.6652745875965755E-2</v>
      </c>
      <c r="CC885" s="124">
        <f t="shared" si="2683"/>
        <v>2.9131796477897012E-2</v>
      </c>
      <c r="CD885" s="125">
        <f t="shared" si="2684"/>
        <v>5.1002296930465651E-2</v>
      </c>
      <c r="CE885" s="126">
        <f t="shared" si="2685"/>
        <v>0.12049596960517536</v>
      </c>
      <c r="CF885" s="123">
        <f t="shared" si="2686"/>
        <v>7.0891626644393399E-2</v>
      </c>
      <c r="CG885" s="124">
        <f t="shared" si="2687"/>
        <v>3.9718642501411931E-2</v>
      </c>
      <c r="CH885" s="125">
        <f t="shared" si="2688"/>
        <v>0.15462518271037795</v>
      </c>
      <c r="CI885" s="123">
        <f t="shared" si="2689"/>
        <v>0.15671304615700574</v>
      </c>
      <c r="CJ885" s="129">
        <f t="shared" ref="CJ885" si="2713">AB885/AB901</f>
        <v>4.400249001352969E-2</v>
      </c>
      <c r="CK885" s="130">
        <f t="shared" ref="CK885" si="2714">AC885/AC901</f>
        <v>4.4851961124769364E-2</v>
      </c>
    </row>
    <row r="886" spans="1:89" x14ac:dyDescent="0.25">
      <c r="A886" s="131" t="s">
        <v>25</v>
      </c>
      <c r="B886" s="197">
        <v>1893</v>
      </c>
      <c r="C886" s="181">
        <v>1471.1</v>
      </c>
      <c r="D886" s="182">
        <v>887</v>
      </c>
      <c r="E886" s="183">
        <v>723.9</v>
      </c>
      <c r="F886" s="180">
        <v>1402</v>
      </c>
      <c r="G886" s="184">
        <v>904.2</v>
      </c>
      <c r="H886" s="182">
        <v>2560</v>
      </c>
      <c r="I886" s="183">
        <v>2214.5</v>
      </c>
      <c r="J886" s="180">
        <v>333</v>
      </c>
      <c r="K886" s="181">
        <v>391.5</v>
      </c>
      <c r="L886" s="182">
        <v>972</v>
      </c>
      <c r="M886" s="180">
        <v>1635.1</v>
      </c>
      <c r="N886" s="185">
        <v>1848</v>
      </c>
      <c r="O886" s="198">
        <v>2148.6999999999998</v>
      </c>
      <c r="P886" s="180">
        <v>1142</v>
      </c>
      <c r="Q886" s="181">
        <v>1148.5</v>
      </c>
      <c r="R886" s="182">
        <v>1402</v>
      </c>
      <c r="S886" s="183">
        <v>1366.8</v>
      </c>
      <c r="T886" s="189">
        <v>352</v>
      </c>
      <c r="U886" s="180">
        <v>450.5</v>
      </c>
      <c r="V886" s="182">
        <v>1057</v>
      </c>
      <c r="W886" s="199">
        <v>2020.6</v>
      </c>
      <c r="X886" s="180">
        <v>1041</v>
      </c>
      <c r="Y886" s="184">
        <v>654.70000000000005</v>
      </c>
      <c r="Z886" s="182">
        <v>2742</v>
      </c>
      <c r="AA886" s="180">
        <v>2656.8</v>
      </c>
      <c r="AB886" s="162">
        <f t="shared" si="2662"/>
        <v>17631</v>
      </c>
      <c r="AC886" s="165">
        <f t="shared" si="2692"/>
        <v>17786.900000000001</v>
      </c>
      <c r="AE886" s="256" t="str">
        <f>$AE$18</f>
        <v>18:00 - 18:59</v>
      </c>
      <c r="AF886" s="120">
        <f t="shared" si="2710"/>
        <v>2259</v>
      </c>
      <c r="AG886" s="181">
        <f t="shared" si="2710"/>
        <v>5076.7</v>
      </c>
      <c r="AH886" s="182">
        <f t="shared" si="2710"/>
        <v>1423</v>
      </c>
      <c r="AI886" s="183">
        <f t="shared" si="2710"/>
        <v>1728.2</v>
      </c>
      <c r="AJ886" s="180">
        <f t="shared" si="2710"/>
        <v>1625</v>
      </c>
      <c r="AK886" s="184">
        <f t="shared" si="2710"/>
        <v>3265.4</v>
      </c>
      <c r="AL886" s="182">
        <f t="shared" si="2710"/>
        <v>3205</v>
      </c>
      <c r="AM886" s="183">
        <f t="shared" si="2710"/>
        <v>6324.8</v>
      </c>
      <c r="AN886" s="180">
        <f t="shared" si="2710"/>
        <v>935</v>
      </c>
      <c r="AO886" s="184">
        <f t="shared" si="2710"/>
        <v>347</v>
      </c>
      <c r="AP886" s="182">
        <f t="shared" si="2711"/>
        <v>4128</v>
      </c>
      <c r="AQ886" s="180">
        <f t="shared" si="2711"/>
        <v>1151.0999999999999</v>
      </c>
      <c r="AR886" s="185">
        <f t="shared" si="2711"/>
        <v>5156</v>
      </c>
      <c r="AS886" s="186">
        <f t="shared" si="2711"/>
        <v>3209.4</v>
      </c>
      <c r="AT886" s="180">
        <f t="shared" si="2711"/>
        <v>2679</v>
      </c>
      <c r="AU886" s="184">
        <f t="shared" si="2711"/>
        <v>2811.3</v>
      </c>
      <c r="AV886" s="182">
        <f t="shared" si="2711"/>
        <v>2428</v>
      </c>
      <c r="AW886" s="183">
        <f t="shared" si="2711"/>
        <v>4132.5</v>
      </c>
      <c r="AX886" s="180">
        <f t="shared" si="2711"/>
        <v>1986</v>
      </c>
      <c r="AY886" s="184">
        <f t="shared" si="2711"/>
        <v>348</v>
      </c>
      <c r="AZ886" s="182">
        <f t="shared" si="2712"/>
        <v>4619</v>
      </c>
      <c r="BA886" s="183">
        <f t="shared" si="2712"/>
        <v>2299.3000000000002</v>
      </c>
      <c r="BB886" s="180">
        <f t="shared" si="2712"/>
        <v>3255</v>
      </c>
      <c r="BC886" s="184">
        <f t="shared" si="2712"/>
        <v>1086.0999999999999</v>
      </c>
      <c r="BD886" s="182">
        <f t="shared" si="2712"/>
        <v>4156</v>
      </c>
      <c r="BE886" s="180">
        <f t="shared" si="2712"/>
        <v>6189.8</v>
      </c>
      <c r="BF886" s="164">
        <f>SUM(AF886,AH886,AJ886,AL886,AN886,AP886,AR886,AT886,AV886,AX886,AZ886,BB886,BD886)</f>
        <v>37854</v>
      </c>
      <c r="BG886" s="165">
        <f>SUM(AG886,AI886,AK886,AM886,AO886,AQ886,AS886,AU886,AW886,AY886,BA886,BC886,BE886)</f>
        <v>37969.599999999999</v>
      </c>
      <c r="BI886" s="131" t="s">
        <v>25</v>
      </c>
      <c r="BJ886" s="123">
        <f t="shared" si="2693"/>
        <v>0.10736770461119619</v>
      </c>
      <c r="BK886" s="124">
        <f t="shared" si="2694"/>
        <v>8.2706936003463211E-2</v>
      </c>
      <c r="BL886" s="125">
        <f t="shared" si="2666"/>
        <v>5.0309114627644487E-2</v>
      </c>
      <c r="BM886" s="126">
        <f t="shared" si="2667"/>
        <v>4.0698491586504668E-2</v>
      </c>
      <c r="BN886" s="123">
        <f t="shared" si="2668"/>
        <v>7.9519028983041237E-2</v>
      </c>
      <c r="BO886" s="124">
        <f t="shared" si="2669"/>
        <v>5.0835165205853745E-2</v>
      </c>
      <c r="BP886" s="125">
        <f t="shared" si="2670"/>
        <v>0.1451987975724576</v>
      </c>
      <c r="BQ886" s="126">
        <f t="shared" si="2671"/>
        <v>0.12450174004463958</v>
      </c>
      <c r="BR886" s="123">
        <f t="shared" si="2672"/>
        <v>1.8887187340479835E-2</v>
      </c>
      <c r="BS886" s="124">
        <f t="shared" si="2673"/>
        <v>2.2010580820716368E-2</v>
      </c>
      <c r="BT886" s="125">
        <f t="shared" si="2674"/>
        <v>5.5130168453292494E-2</v>
      </c>
      <c r="BU886" s="123">
        <f t="shared" si="2675"/>
        <v>9.1927204853009786E-2</v>
      </c>
      <c r="BV886" s="127">
        <f t="shared" si="2676"/>
        <v>0.10481538199761783</v>
      </c>
      <c r="BW886" s="128">
        <f t="shared" si="2677"/>
        <v>0.12080238827451661</v>
      </c>
      <c r="BX886" s="123">
        <f t="shared" si="2678"/>
        <v>6.4772276104588508E-2</v>
      </c>
      <c r="BY886" s="124">
        <f t="shared" si="2679"/>
        <v>6.4569992522586842E-2</v>
      </c>
      <c r="BZ886" s="125">
        <f t="shared" si="2680"/>
        <v>7.9519028983041237E-2</v>
      </c>
      <c r="CA886" s="126">
        <f t="shared" si="2681"/>
        <v>7.6843069899757671E-2</v>
      </c>
      <c r="CB886" s="123">
        <f t="shared" si="2682"/>
        <v>1.9964834666212919E-2</v>
      </c>
      <c r="CC886" s="124">
        <f t="shared" si="2683"/>
        <v>2.5327628760492271E-2</v>
      </c>
      <c r="CD886" s="125">
        <f t="shared" si="2684"/>
        <v>5.9951222278940501E-2</v>
      </c>
      <c r="CE886" s="126">
        <f t="shared" si="2685"/>
        <v>0.1136004587645964</v>
      </c>
      <c r="CF886" s="123">
        <f t="shared" si="2686"/>
        <v>5.904372979411264E-2</v>
      </c>
      <c r="CG886" s="124">
        <f t="shared" si="2687"/>
        <v>3.6807987901208192E-2</v>
      </c>
      <c r="CH886" s="125">
        <f t="shared" si="2688"/>
        <v>0.1555215245873745</v>
      </c>
      <c r="CI886" s="123">
        <f t="shared" si="2689"/>
        <v>0.14936835536265453</v>
      </c>
      <c r="CJ886" s="129">
        <f t="shared" ref="CJ886" si="2715">AB886/AB901</f>
        <v>4.0499472824626327E-2</v>
      </c>
      <c r="CK886" s="130">
        <f t="shared" ref="CK886" si="2716">AC886/AC901</f>
        <v>4.095997059763621E-2</v>
      </c>
    </row>
    <row r="887" spans="1:89" ht="13.8" thickBot="1" x14ac:dyDescent="0.3">
      <c r="A887" s="139" t="s">
        <v>26</v>
      </c>
      <c r="B887" s="194">
        <v>1826</v>
      </c>
      <c r="C887" s="188">
        <v>1437.8</v>
      </c>
      <c r="D887" s="189">
        <v>809</v>
      </c>
      <c r="E887" s="190">
        <v>708.9</v>
      </c>
      <c r="F887" s="187">
        <v>1334</v>
      </c>
      <c r="G887" s="191">
        <v>912</v>
      </c>
      <c r="H887" s="189">
        <v>2260</v>
      </c>
      <c r="I887" s="190">
        <v>2115.4</v>
      </c>
      <c r="J887" s="187">
        <v>365</v>
      </c>
      <c r="K887" s="188">
        <v>429.4</v>
      </c>
      <c r="L887" s="189">
        <v>1073</v>
      </c>
      <c r="M887" s="187">
        <v>1444.8</v>
      </c>
      <c r="N887" s="192">
        <v>1764</v>
      </c>
      <c r="O887" s="195">
        <v>1918.2</v>
      </c>
      <c r="P887" s="187">
        <v>1055</v>
      </c>
      <c r="Q887" s="188">
        <v>1085.2</v>
      </c>
      <c r="R887" s="189">
        <v>1583</v>
      </c>
      <c r="S887" s="190">
        <v>1399.7</v>
      </c>
      <c r="T887" s="187">
        <v>317</v>
      </c>
      <c r="U887" s="191">
        <v>456.5</v>
      </c>
      <c r="V887" s="189">
        <v>976</v>
      </c>
      <c r="W887" s="196">
        <v>1686.1</v>
      </c>
      <c r="X887" s="187">
        <v>1014</v>
      </c>
      <c r="Y887" s="191">
        <v>662.7</v>
      </c>
      <c r="Z887" s="189">
        <v>2728</v>
      </c>
      <c r="AA887" s="187">
        <v>2734.5</v>
      </c>
      <c r="AB887" s="162">
        <f t="shared" si="2662"/>
        <v>17104</v>
      </c>
      <c r="AC887" s="165">
        <f t="shared" si="2692"/>
        <v>16991.200000000004</v>
      </c>
      <c r="AE887" s="254">
        <f>$AE$19</f>
        <v>0</v>
      </c>
      <c r="AF887" s="120">
        <f t="shared" si="2710"/>
        <v>0</v>
      </c>
      <c r="AG887" s="188">
        <f t="shared" si="2710"/>
        <v>0</v>
      </c>
      <c r="AH887" s="189">
        <f t="shared" si="2710"/>
        <v>0</v>
      </c>
      <c r="AI887" s="190">
        <f t="shared" si="2710"/>
        <v>0</v>
      </c>
      <c r="AJ887" s="187">
        <f t="shared" si="2710"/>
        <v>0</v>
      </c>
      <c r="AK887" s="191">
        <f t="shared" si="2710"/>
        <v>0</v>
      </c>
      <c r="AL887" s="189">
        <f t="shared" si="2710"/>
        <v>0</v>
      </c>
      <c r="AM887" s="190">
        <f t="shared" si="2710"/>
        <v>0</v>
      </c>
      <c r="AN887" s="187">
        <f t="shared" si="2710"/>
        <v>0</v>
      </c>
      <c r="AO887" s="191">
        <f t="shared" si="2710"/>
        <v>0</v>
      </c>
      <c r="AP887" s="189">
        <f t="shared" si="2711"/>
        <v>0</v>
      </c>
      <c r="AQ887" s="187">
        <f t="shared" si="2711"/>
        <v>0</v>
      </c>
      <c r="AR887" s="192">
        <f t="shared" si="2711"/>
        <v>0</v>
      </c>
      <c r="AS887" s="193">
        <f t="shared" si="2711"/>
        <v>0</v>
      </c>
      <c r="AT887" s="187">
        <f t="shared" si="2711"/>
        <v>0</v>
      </c>
      <c r="AU887" s="191">
        <f t="shared" si="2711"/>
        <v>0</v>
      </c>
      <c r="AV887" s="189">
        <f t="shared" si="2711"/>
        <v>0</v>
      </c>
      <c r="AW887" s="190">
        <f t="shared" si="2711"/>
        <v>0</v>
      </c>
      <c r="AX887" s="187">
        <f t="shared" si="2711"/>
        <v>0</v>
      </c>
      <c r="AY887" s="191">
        <f t="shared" si="2711"/>
        <v>0</v>
      </c>
      <c r="AZ887" s="189">
        <f t="shared" si="2712"/>
        <v>0</v>
      </c>
      <c r="BA887" s="190">
        <f t="shared" si="2712"/>
        <v>0</v>
      </c>
      <c r="BB887" s="187">
        <f t="shared" si="2712"/>
        <v>0</v>
      </c>
      <c r="BC887" s="191">
        <f t="shared" si="2712"/>
        <v>0</v>
      </c>
      <c r="BD887" s="189">
        <f t="shared" si="2712"/>
        <v>0</v>
      </c>
      <c r="BE887" s="187">
        <f t="shared" si="2712"/>
        <v>0</v>
      </c>
      <c r="BF887" s="164">
        <f>SUM(AF887,AH887,AJ887,AL887,AN887,AP887,AR887,AT887,AV887,AX887,AZ887,BB887,BD887)</f>
        <v>0</v>
      </c>
      <c r="BG887" s="165">
        <f>SUM(AG887,AI887,AK887,AM887,AO887,AQ887,AS887,AU887,AW887,AY887,BA887,BC887,BE887)</f>
        <v>0</v>
      </c>
      <c r="BI887" s="139" t="s">
        <v>26</v>
      </c>
      <c r="BJ887" s="123">
        <f t="shared" si="2693"/>
        <v>0.10675865294667913</v>
      </c>
      <c r="BK887" s="124">
        <f t="shared" si="2694"/>
        <v>8.4620274024200734E-2</v>
      </c>
      <c r="BL887" s="125">
        <f t="shared" si="2666"/>
        <v>4.7298877455565949E-2</v>
      </c>
      <c r="BM887" s="126">
        <f t="shared" si="2667"/>
        <v>4.1721597062008557E-2</v>
      </c>
      <c r="BN887" s="123">
        <f t="shared" si="2668"/>
        <v>7.799345182413471E-2</v>
      </c>
      <c r="BO887" s="124">
        <f t="shared" si="2669"/>
        <v>5.3674843448373262E-2</v>
      </c>
      <c r="BP887" s="125">
        <f t="shared" si="2670"/>
        <v>0.13213283442469598</v>
      </c>
      <c r="BQ887" s="126">
        <f t="shared" si="2671"/>
        <v>0.12449974104242194</v>
      </c>
      <c r="BR887" s="123">
        <f t="shared" si="2672"/>
        <v>2.13400374181478E-2</v>
      </c>
      <c r="BS887" s="124">
        <f t="shared" si="2673"/>
        <v>2.5271905456942408E-2</v>
      </c>
      <c r="BT887" s="125">
        <f t="shared" si="2674"/>
        <v>6.2733863423760527E-2</v>
      </c>
      <c r="BU887" s="123">
        <f t="shared" si="2675"/>
        <v>8.5032251989265006E-2</v>
      </c>
      <c r="BV887" s="127">
        <f t="shared" si="2676"/>
        <v>0.10313376987839101</v>
      </c>
      <c r="BW887" s="128">
        <f t="shared" si="2677"/>
        <v>0.11289373322661139</v>
      </c>
      <c r="BX887" s="123">
        <f t="shared" si="2678"/>
        <v>6.1681478016838168E-2</v>
      </c>
      <c r="BY887" s="124">
        <f t="shared" si="2679"/>
        <v>6.3868355383963446E-2</v>
      </c>
      <c r="BZ887" s="125">
        <f t="shared" si="2680"/>
        <v>9.255144995322731E-2</v>
      </c>
      <c r="CA887" s="126">
        <f t="shared" si="2681"/>
        <v>8.2377936814350933E-2</v>
      </c>
      <c r="CB887" s="123">
        <f t="shared" si="2682"/>
        <v>1.8533676333021516E-2</v>
      </c>
      <c r="CC887" s="124">
        <f t="shared" si="2683"/>
        <v>2.6866848721691223E-2</v>
      </c>
      <c r="CD887" s="125">
        <f t="shared" si="2684"/>
        <v>5.7062675397567819E-2</v>
      </c>
      <c r="CE887" s="126">
        <f t="shared" si="2685"/>
        <v>9.9233720984980428E-2</v>
      </c>
      <c r="CF887" s="123">
        <f t="shared" si="2686"/>
        <v>5.9284377923292796E-2</v>
      </c>
      <c r="CG887" s="124">
        <f t="shared" si="2687"/>
        <v>3.9002542492584391E-2</v>
      </c>
      <c r="CH887" s="125">
        <f t="shared" si="2688"/>
        <v>0.15949485500467728</v>
      </c>
      <c r="CI887" s="123">
        <f t="shared" si="2689"/>
        <v>0.160936249352606</v>
      </c>
      <c r="CJ887" s="129">
        <f t="shared" ref="CJ887" si="2717">AB887/AB901</f>
        <v>3.9288921966559393E-2</v>
      </c>
      <c r="CK887" s="130">
        <f t="shared" ref="CK887" si="2718">AC887/AC901</f>
        <v>3.9127619338870545E-2</v>
      </c>
    </row>
    <row r="888" spans="1:89" ht="14.4" thickTop="1" thickBot="1" x14ac:dyDescent="0.3">
      <c r="A888" s="131" t="s">
        <v>27</v>
      </c>
      <c r="B888" s="197">
        <v>1465</v>
      </c>
      <c r="C888" s="181">
        <v>1708.2</v>
      </c>
      <c r="D888" s="182">
        <v>780</v>
      </c>
      <c r="E888" s="183">
        <v>733.6</v>
      </c>
      <c r="F888" s="180">
        <v>1085</v>
      </c>
      <c r="G888" s="184">
        <v>1025.8</v>
      </c>
      <c r="H888" s="182">
        <v>2122</v>
      </c>
      <c r="I888" s="183">
        <v>2210.6999999999998</v>
      </c>
      <c r="J888" s="180">
        <v>485</v>
      </c>
      <c r="K888" s="181">
        <v>372.3</v>
      </c>
      <c r="L888" s="182">
        <v>1312</v>
      </c>
      <c r="M888" s="180">
        <v>1111</v>
      </c>
      <c r="N888" s="185">
        <v>1873</v>
      </c>
      <c r="O888" s="198">
        <v>1739.4</v>
      </c>
      <c r="P888" s="180">
        <v>1211</v>
      </c>
      <c r="Q888" s="181">
        <v>1021.8</v>
      </c>
      <c r="R888" s="182">
        <v>1338</v>
      </c>
      <c r="S888" s="183">
        <v>1586.2</v>
      </c>
      <c r="T888" s="180">
        <v>438</v>
      </c>
      <c r="U888" s="184">
        <v>351.2</v>
      </c>
      <c r="V888" s="182">
        <v>1318</v>
      </c>
      <c r="W888" s="199">
        <v>1421.2</v>
      </c>
      <c r="X888" s="180">
        <v>1022</v>
      </c>
      <c r="Y888" s="184">
        <v>584.4</v>
      </c>
      <c r="Z888" s="182">
        <v>2649</v>
      </c>
      <c r="AA888" s="180">
        <v>3065.2</v>
      </c>
      <c r="AB888" s="162">
        <f t="shared" si="2662"/>
        <v>17098</v>
      </c>
      <c r="AC888" s="165">
        <f t="shared" si="2692"/>
        <v>16931</v>
      </c>
      <c r="AE888" s="251" t="s">
        <v>13</v>
      </c>
      <c r="AF888" s="14">
        <f t="shared" ref="AF888:BG888" si="2719">SUM(AF885:AF887)</f>
        <v>4397</v>
      </c>
      <c r="AG888" s="1">
        <f t="shared" si="2719"/>
        <v>9331.4</v>
      </c>
      <c r="AH888" s="14">
        <f t="shared" si="2719"/>
        <v>3297</v>
      </c>
      <c r="AI888" s="1">
        <f t="shared" si="2719"/>
        <v>3223.4</v>
      </c>
      <c r="AJ888" s="14">
        <f t="shared" si="2719"/>
        <v>3481</v>
      </c>
      <c r="AK888" s="1">
        <f t="shared" si="2719"/>
        <v>6351.9</v>
      </c>
      <c r="AL888" s="14">
        <f t="shared" si="2719"/>
        <v>6300</v>
      </c>
      <c r="AM888" s="1">
        <f t="shared" si="2719"/>
        <v>11749.6</v>
      </c>
      <c r="AN888" s="14">
        <f t="shared" si="2719"/>
        <v>2352</v>
      </c>
      <c r="AO888" s="1">
        <f t="shared" si="2719"/>
        <v>691.1</v>
      </c>
      <c r="AP888" s="14">
        <f t="shared" si="2719"/>
        <v>8198</v>
      </c>
      <c r="AQ888" s="1">
        <f t="shared" si="2719"/>
        <v>2100.3000000000002</v>
      </c>
      <c r="AR888" s="14">
        <f t="shared" si="2719"/>
        <v>10041</v>
      </c>
      <c r="AS888" s="1">
        <f t="shared" si="2719"/>
        <v>6150.8</v>
      </c>
      <c r="AT888" s="14">
        <f t="shared" si="2719"/>
        <v>5313</v>
      </c>
      <c r="AU888" s="1">
        <f t="shared" si="2719"/>
        <v>4903.6000000000004</v>
      </c>
      <c r="AV888" s="14">
        <f t="shared" si="2719"/>
        <v>4880</v>
      </c>
      <c r="AW888" s="1">
        <f t="shared" si="2719"/>
        <v>7664</v>
      </c>
      <c r="AX888" s="14">
        <f t="shared" si="2719"/>
        <v>3949</v>
      </c>
      <c r="AY888" s="1">
        <f t="shared" si="2719"/>
        <v>749</v>
      </c>
      <c r="AZ888" s="14">
        <f t="shared" si="2719"/>
        <v>8831</v>
      </c>
      <c r="BA888" s="1">
        <f t="shared" si="2719"/>
        <v>4607.6000000000004</v>
      </c>
      <c r="BB888" s="14">
        <f t="shared" si="2719"/>
        <v>6321</v>
      </c>
      <c r="BC888" s="1">
        <f t="shared" si="2719"/>
        <v>2067.1999999999998</v>
      </c>
      <c r="BD888" s="14">
        <f t="shared" si="2719"/>
        <v>8381</v>
      </c>
      <c r="BE888" s="1">
        <f t="shared" si="2719"/>
        <v>11809.6</v>
      </c>
      <c r="BF888" s="166">
        <f t="shared" si="2719"/>
        <v>75741</v>
      </c>
      <c r="BG888" s="167">
        <f t="shared" si="2719"/>
        <v>71399.5</v>
      </c>
      <c r="BI888" s="131" t="s">
        <v>27</v>
      </c>
      <c r="BJ888" s="123">
        <f t="shared" si="2693"/>
        <v>8.5682535969119192E-2</v>
      </c>
      <c r="BK888" s="124">
        <f t="shared" si="2694"/>
        <v>0.10089185517689446</v>
      </c>
      <c r="BL888" s="125">
        <f t="shared" si="2666"/>
        <v>4.5619370686630016E-2</v>
      </c>
      <c r="BM888" s="126">
        <f t="shared" si="2667"/>
        <v>4.3328805150315987E-2</v>
      </c>
      <c r="BN888" s="123">
        <f t="shared" si="2668"/>
        <v>6.3457714352555858E-2</v>
      </c>
      <c r="BO888" s="124">
        <f t="shared" si="2669"/>
        <v>6.0587088772074887E-2</v>
      </c>
      <c r="BP888" s="125">
        <f t="shared" si="2670"/>
        <v>0.12410808281670371</v>
      </c>
      <c r="BQ888" s="126">
        <f t="shared" si="2671"/>
        <v>0.13057114169275294</v>
      </c>
      <c r="BR888" s="123">
        <f t="shared" si="2672"/>
        <v>2.8365890747455842E-2</v>
      </c>
      <c r="BS888" s="124">
        <f t="shared" si="2673"/>
        <v>2.1989250487271871E-2</v>
      </c>
      <c r="BT888" s="125">
        <f t="shared" si="2674"/>
        <v>7.6734120949818699E-2</v>
      </c>
      <c r="BU888" s="123">
        <f t="shared" si="2675"/>
        <v>6.5619278247002547E-2</v>
      </c>
      <c r="BV888" s="127">
        <f t="shared" si="2676"/>
        <v>0.1095449760205872</v>
      </c>
      <c r="BW888" s="128">
        <f t="shared" si="2677"/>
        <v>0.10273462878743135</v>
      </c>
      <c r="BX888" s="123">
        <f t="shared" si="2678"/>
        <v>7.0826997309626855E-2</v>
      </c>
      <c r="BY888" s="124">
        <f t="shared" si="2679"/>
        <v>6.035083574508298E-2</v>
      </c>
      <c r="BZ888" s="125">
        <f t="shared" si="2680"/>
        <v>7.825476663937303E-2</v>
      </c>
      <c r="CA888" s="126">
        <f t="shared" si="2681"/>
        <v>9.3686137853641258E-2</v>
      </c>
      <c r="CB888" s="123">
        <f t="shared" si="2682"/>
        <v>2.5617031231723007E-2</v>
      </c>
      <c r="CC888" s="124">
        <f t="shared" si="2683"/>
        <v>2.0743015769889551E-2</v>
      </c>
      <c r="CD888" s="125">
        <f t="shared" si="2684"/>
        <v>7.7085039185869689E-2</v>
      </c>
      <c r="CE888" s="126">
        <f t="shared" si="2685"/>
        <v>8.3940700490225034E-2</v>
      </c>
      <c r="CF888" s="123">
        <f t="shared" si="2686"/>
        <v>5.9773072874020353E-2</v>
      </c>
      <c r="CG888" s="124">
        <f t="shared" si="2687"/>
        <v>3.4516567243517808E-2</v>
      </c>
      <c r="CH888" s="125">
        <f t="shared" si="2688"/>
        <v>0.15493040121651655</v>
      </c>
      <c r="CI888" s="123">
        <f t="shared" si="2689"/>
        <v>0.18104069458389935</v>
      </c>
      <c r="CJ888" s="129">
        <f t="shared" ref="CJ888" si="2720">AB888/AB901</f>
        <v>3.9275139603848958E-2</v>
      </c>
      <c r="CK888" s="130">
        <f t="shared" ref="CK888" si="2721">AC888/AC901</f>
        <v>3.8988989772730416E-2</v>
      </c>
    </row>
    <row r="889" spans="1:89" ht="13.8" thickTop="1" x14ac:dyDescent="0.25">
      <c r="A889" s="139" t="s">
        <v>28</v>
      </c>
      <c r="B889" s="194">
        <v>1308</v>
      </c>
      <c r="C889" s="188">
        <v>2117.3000000000002</v>
      </c>
      <c r="D889" s="189">
        <v>906</v>
      </c>
      <c r="E889" s="190">
        <v>862.5</v>
      </c>
      <c r="F889" s="187">
        <v>1150</v>
      </c>
      <c r="G889" s="191">
        <v>1485.8</v>
      </c>
      <c r="H889" s="189">
        <v>2239</v>
      </c>
      <c r="I889" s="190">
        <v>3051.6</v>
      </c>
      <c r="J889" s="187">
        <v>672</v>
      </c>
      <c r="K889" s="188">
        <v>309.2</v>
      </c>
      <c r="L889" s="189">
        <v>1998</v>
      </c>
      <c r="M889" s="187">
        <v>1012.6</v>
      </c>
      <c r="N889" s="192">
        <v>2430</v>
      </c>
      <c r="O889" s="195">
        <v>1917</v>
      </c>
      <c r="P889" s="187">
        <v>1518</v>
      </c>
      <c r="Q889" s="188">
        <v>1062.5999999999999</v>
      </c>
      <c r="R889" s="189">
        <v>1447</v>
      </c>
      <c r="S889" s="190">
        <v>1853.1</v>
      </c>
      <c r="T889" s="187">
        <v>636</v>
      </c>
      <c r="U889" s="191">
        <v>282.2</v>
      </c>
      <c r="V889" s="189">
        <v>1895</v>
      </c>
      <c r="W889" s="196">
        <v>1328.9</v>
      </c>
      <c r="X889" s="187">
        <v>1398</v>
      </c>
      <c r="Y889" s="191">
        <v>493.3</v>
      </c>
      <c r="Z889" s="189">
        <v>2814</v>
      </c>
      <c r="AA889" s="187">
        <v>3458.9</v>
      </c>
      <c r="AB889" s="162">
        <f t="shared" si="2662"/>
        <v>20411</v>
      </c>
      <c r="AC889" s="165">
        <f t="shared" si="2692"/>
        <v>19235</v>
      </c>
      <c r="BI889" s="139" t="s">
        <v>28</v>
      </c>
      <c r="BJ889" s="123">
        <f t="shared" si="2693"/>
        <v>6.4083092450149426E-2</v>
      </c>
      <c r="BK889" s="124">
        <f t="shared" si="2694"/>
        <v>0.11007538341564857</v>
      </c>
      <c r="BL889" s="125">
        <f t="shared" si="2666"/>
        <v>4.4387830091617266E-2</v>
      </c>
      <c r="BM889" s="126">
        <f t="shared" si="2667"/>
        <v>4.4840135170262543E-2</v>
      </c>
      <c r="BN889" s="123">
        <f t="shared" si="2668"/>
        <v>5.634216843858704E-2</v>
      </c>
      <c r="BO889" s="124">
        <f t="shared" si="2669"/>
        <v>7.7244606186638934E-2</v>
      </c>
      <c r="BP889" s="125">
        <f t="shared" si="2670"/>
        <v>0.10969575229043163</v>
      </c>
      <c r="BQ889" s="126">
        <f t="shared" si="2671"/>
        <v>0.15864829737457758</v>
      </c>
      <c r="BR889" s="123">
        <f t="shared" si="2672"/>
        <v>3.2923423644113471E-2</v>
      </c>
      <c r="BS889" s="124">
        <f t="shared" si="2673"/>
        <v>1.6074863530023395E-2</v>
      </c>
      <c r="BT889" s="125">
        <f t="shared" si="2674"/>
        <v>9.7888393513301655E-2</v>
      </c>
      <c r="BU889" s="123">
        <f t="shared" si="2675"/>
        <v>5.2643618403951133E-2</v>
      </c>
      <c r="BV889" s="127">
        <f t="shared" si="2676"/>
        <v>0.11905345157023174</v>
      </c>
      <c r="BW889" s="128">
        <f t="shared" si="2677"/>
        <v>9.9662074343644394E-2</v>
      </c>
      <c r="BX889" s="123">
        <f t="shared" si="2678"/>
        <v>7.4371662338934885E-2</v>
      </c>
      <c r="BY889" s="124">
        <f t="shared" si="2679"/>
        <v>5.5243046529763445E-2</v>
      </c>
      <c r="BZ889" s="125">
        <f t="shared" si="2680"/>
        <v>7.0893145852726477E-2</v>
      </c>
      <c r="CA889" s="126">
        <f t="shared" si="2681"/>
        <v>9.6340005198856243E-2</v>
      </c>
      <c r="CB889" s="123">
        <f t="shared" si="2682"/>
        <v>3.1159668806035962E-2</v>
      </c>
      <c r="CC889" s="124">
        <f t="shared" si="2683"/>
        <v>1.467117234208474E-2</v>
      </c>
      <c r="CD889" s="125">
        <f t="shared" si="2684"/>
        <v>9.284209494880212E-2</v>
      </c>
      <c r="CE889" s="126">
        <f t="shared" si="2685"/>
        <v>6.9087600727839885E-2</v>
      </c>
      <c r="CF889" s="123">
        <f t="shared" si="2686"/>
        <v>6.8492479545343196E-2</v>
      </c>
      <c r="CG889" s="124">
        <f t="shared" si="2687"/>
        <v>2.5645957889264364E-2</v>
      </c>
      <c r="CH889" s="125">
        <f t="shared" si="2688"/>
        <v>0.13786683650972514</v>
      </c>
      <c r="CI889" s="123">
        <f t="shared" si="2689"/>
        <v>0.17982323888744478</v>
      </c>
      <c r="CJ889" s="129">
        <f t="shared" ref="CJ889" si="2722">AB889/AB901</f>
        <v>4.688530088046327E-2</v>
      </c>
      <c r="CK889" s="130">
        <f t="shared" ref="CK889" si="2723">AC889/AC901</f>
        <v>4.4294679480152942E-2</v>
      </c>
    </row>
    <row r="890" spans="1:89" x14ac:dyDescent="0.25">
      <c r="A890" s="131" t="s">
        <v>29</v>
      </c>
      <c r="B890" s="197">
        <v>1824</v>
      </c>
      <c r="C890" s="181">
        <v>3051.9</v>
      </c>
      <c r="D890" s="182">
        <v>1328</v>
      </c>
      <c r="E890" s="183">
        <v>1214.3</v>
      </c>
      <c r="F890" s="180">
        <v>1581</v>
      </c>
      <c r="G890" s="184">
        <v>2345.6</v>
      </c>
      <c r="H890" s="182">
        <v>2419</v>
      </c>
      <c r="I890" s="183">
        <v>4114.1000000000004</v>
      </c>
      <c r="J890" s="180">
        <v>944</v>
      </c>
      <c r="K890" s="181">
        <v>264.10000000000002</v>
      </c>
      <c r="L890" s="182">
        <v>2869</v>
      </c>
      <c r="M890" s="180">
        <v>859.3</v>
      </c>
      <c r="N890" s="185">
        <v>3559</v>
      </c>
      <c r="O890" s="198">
        <v>2139.6</v>
      </c>
      <c r="P890" s="180">
        <v>1967</v>
      </c>
      <c r="Q890" s="181">
        <v>1386.4</v>
      </c>
      <c r="R890" s="182">
        <v>1907</v>
      </c>
      <c r="S890" s="183">
        <v>2583.6999999999998</v>
      </c>
      <c r="T890" s="180">
        <v>1464</v>
      </c>
      <c r="U890" s="184">
        <v>310.10000000000002</v>
      </c>
      <c r="V890" s="182">
        <v>2896</v>
      </c>
      <c r="W890" s="199">
        <v>1815.5</v>
      </c>
      <c r="X890" s="180">
        <v>1857</v>
      </c>
      <c r="Y890" s="184">
        <v>746.2</v>
      </c>
      <c r="Z890" s="182">
        <v>3225</v>
      </c>
      <c r="AA890" s="180">
        <v>3954.2</v>
      </c>
      <c r="AB890" s="162">
        <f t="shared" si="2662"/>
        <v>27840</v>
      </c>
      <c r="AC890" s="165">
        <f t="shared" si="2692"/>
        <v>24785</v>
      </c>
      <c r="BI890" s="131" t="s">
        <v>29</v>
      </c>
      <c r="BJ890" s="123">
        <f t="shared" si="2693"/>
        <v>6.5517241379310351E-2</v>
      </c>
      <c r="BK890" s="124">
        <f t="shared" si="2694"/>
        <v>0.12313496066169054</v>
      </c>
      <c r="BL890" s="125">
        <f t="shared" si="2666"/>
        <v>4.7701149425287359E-2</v>
      </c>
      <c r="BM890" s="126">
        <f t="shared" si="2667"/>
        <v>4.8993342747629613E-2</v>
      </c>
      <c r="BN890" s="123">
        <f t="shared" si="2668"/>
        <v>5.6788793103448275E-2</v>
      </c>
      <c r="BO890" s="124">
        <f t="shared" si="2669"/>
        <v>9.4637885818035103E-2</v>
      </c>
      <c r="BP890" s="125">
        <f t="shared" si="2670"/>
        <v>8.6889367816091953E-2</v>
      </c>
      <c r="BQ890" s="126">
        <f t="shared" si="2671"/>
        <v>0.16599152713334681</v>
      </c>
      <c r="BR890" s="123">
        <f t="shared" si="2672"/>
        <v>3.3908045977011497E-2</v>
      </c>
      <c r="BS890" s="124">
        <f t="shared" si="2673"/>
        <v>1.0655638491022797E-2</v>
      </c>
      <c r="BT890" s="125">
        <f t="shared" si="2674"/>
        <v>0.10305316091954023</v>
      </c>
      <c r="BU890" s="123">
        <f t="shared" si="2675"/>
        <v>3.4670163405285455E-2</v>
      </c>
      <c r="BV890" s="127">
        <f t="shared" si="2676"/>
        <v>0.12783764367816092</v>
      </c>
      <c r="BW890" s="128">
        <f t="shared" si="2677"/>
        <v>8.6326407101069189E-2</v>
      </c>
      <c r="BX890" s="123">
        <f t="shared" si="2678"/>
        <v>7.0653735632183912E-2</v>
      </c>
      <c r="BY890" s="124">
        <f t="shared" si="2679"/>
        <v>5.5937058704861813E-2</v>
      </c>
      <c r="BZ890" s="125">
        <f t="shared" si="2680"/>
        <v>6.8498563218390804E-2</v>
      </c>
      <c r="CA890" s="126">
        <f t="shared" si="2681"/>
        <v>0.10424450272342142</v>
      </c>
      <c r="CB890" s="123">
        <f t="shared" si="2682"/>
        <v>5.2586206896551725E-2</v>
      </c>
      <c r="CC890" s="124">
        <f t="shared" si="2683"/>
        <v>1.2511599757918096E-2</v>
      </c>
      <c r="CD890" s="125">
        <f t="shared" si="2684"/>
        <v>0.10402298850574712</v>
      </c>
      <c r="CE890" s="126">
        <f t="shared" si="2685"/>
        <v>7.3249949566269915E-2</v>
      </c>
      <c r="CF890" s="123">
        <f t="shared" si="2686"/>
        <v>6.670258620689655E-2</v>
      </c>
      <c r="CG890" s="124">
        <f t="shared" si="2687"/>
        <v>3.0106919507766797E-2</v>
      </c>
      <c r="CH890" s="125">
        <f t="shared" si="2688"/>
        <v>0.11584051724137931</v>
      </c>
      <c r="CI890" s="123">
        <f t="shared" si="2689"/>
        <v>0.15954004438168246</v>
      </c>
      <c r="CJ890" s="129">
        <f t="shared" ref="CJ890" si="2724">AB890/AB901</f>
        <v>6.3950162976439046E-2</v>
      </c>
      <c r="CK890" s="130">
        <f t="shared" ref="CK890" si="2725">AC890/AC901</f>
        <v>5.7075312238918159E-2</v>
      </c>
    </row>
    <row r="891" spans="1:89" x14ac:dyDescent="0.25">
      <c r="A891" s="139" t="s">
        <v>30</v>
      </c>
      <c r="B891" s="280">
        <v>2138</v>
      </c>
      <c r="C891" s="267">
        <v>4254.7</v>
      </c>
      <c r="D891" s="268">
        <v>1874</v>
      </c>
      <c r="E891" s="269">
        <v>1495.2</v>
      </c>
      <c r="F891" s="266">
        <v>1856</v>
      </c>
      <c r="G891" s="270">
        <v>3086.5</v>
      </c>
      <c r="H891" s="268">
        <v>3095</v>
      </c>
      <c r="I891" s="269">
        <v>5424.8</v>
      </c>
      <c r="J891" s="266">
        <v>1417</v>
      </c>
      <c r="K891" s="267">
        <v>344.1</v>
      </c>
      <c r="L891" s="268">
        <v>4070</v>
      </c>
      <c r="M891" s="266">
        <v>949.2</v>
      </c>
      <c r="N891" s="271">
        <v>4885</v>
      </c>
      <c r="O891" s="281">
        <v>2941.4</v>
      </c>
      <c r="P891" s="266">
        <v>2634</v>
      </c>
      <c r="Q891" s="267">
        <v>2092.3000000000002</v>
      </c>
      <c r="R891" s="268">
        <v>2452</v>
      </c>
      <c r="S891" s="269">
        <v>3531.5</v>
      </c>
      <c r="T891" s="266">
        <v>1963</v>
      </c>
      <c r="U891" s="270">
        <v>401</v>
      </c>
      <c r="V891" s="268">
        <v>4212</v>
      </c>
      <c r="W891" s="282">
        <v>2308.3000000000002</v>
      </c>
      <c r="X891" s="266">
        <v>3066</v>
      </c>
      <c r="Y891" s="270">
        <v>981.1</v>
      </c>
      <c r="Z891" s="268">
        <v>4225</v>
      </c>
      <c r="AA891" s="266">
        <v>5619.8</v>
      </c>
      <c r="AB891" s="162">
        <f t="shared" si="2662"/>
        <v>37887</v>
      </c>
      <c r="AC891" s="165">
        <f t="shared" si="2692"/>
        <v>33429.9</v>
      </c>
      <c r="BI891" s="139" t="s">
        <v>30</v>
      </c>
      <c r="BJ891" s="123">
        <f t="shared" si="2693"/>
        <v>5.6430965766621793E-2</v>
      </c>
      <c r="BK891" s="124">
        <f t="shared" si="2694"/>
        <v>0.12727229216958469</v>
      </c>
      <c r="BL891" s="125">
        <f t="shared" si="2666"/>
        <v>4.9462876448385991E-2</v>
      </c>
      <c r="BM891" s="126">
        <f t="shared" si="2667"/>
        <v>4.4726427539418308E-2</v>
      </c>
      <c r="BN891" s="123">
        <f t="shared" si="2668"/>
        <v>4.8987779449415368E-2</v>
      </c>
      <c r="BO891" s="124">
        <f t="shared" si="2669"/>
        <v>9.232752715383534E-2</v>
      </c>
      <c r="BP891" s="125">
        <f t="shared" si="2670"/>
        <v>8.1690289545226599E-2</v>
      </c>
      <c r="BQ891" s="126">
        <f t="shared" si="2671"/>
        <v>0.16227389253333094</v>
      </c>
      <c r="BR891" s="123">
        <f t="shared" si="2672"/>
        <v>3.7400691530076281E-2</v>
      </c>
      <c r="BS891" s="124">
        <f t="shared" si="2673"/>
        <v>1.029318065564061E-2</v>
      </c>
      <c r="BT891" s="125">
        <f t="shared" si="2674"/>
        <v>0.10742471032280201</v>
      </c>
      <c r="BU891" s="123">
        <f t="shared" si="2675"/>
        <v>2.839374332558578E-2</v>
      </c>
      <c r="BV891" s="127">
        <f t="shared" si="2676"/>
        <v>0.12893604666508302</v>
      </c>
      <c r="BW891" s="128">
        <f t="shared" si="2677"/>
        <v>8.7987101367338824E-2</v>
      </c>
      <c r="BX891" s="123">
        <f t="shared" si="2678"/>
        <v>6.9522527516034521E-2</v>
      </c>
      <c r="BY891" s="124">
        <f t="shared" si="2679"/>
        <v>6.2587683480955669E-2</v>
      </c>
      <c r="BZ891" s="125">
        <f t="shared" si="2680"/>
        <v>6.4718768970887117E-2</v>
      </c>
      <c r="CA891" s="126">
        <f t="shared" si="2681"/>
        <v>0.10563896392151935</v>
      </c>
      <c r="CB891" s="123">
        <f t="shared" si="2682"/>
        <v>5.1811967165518516E-2</v>
      </c>
      <c r="CC891" s="124">
        <f t="shared" si="2683"/>
        <v>1.1995249761441104E-2</v>
      </c>
      <c r="CD891" s="125">
        <f t="shared" si="2684"/>
        <v>0.11117269775912582</v>
      </c>
      <c r="CE891" s="126">
        <f t="shared" si="2685"/>
        <v>6.9048965147966337E-2</v>
      </c>
      <c r="CF891" s="123">
        <f t="shared" si="2686"/>
        <v>8.0924855491329481E-2</v>
      </c>
      <c r="CG891" s="124">
        <f t="shared" si="2687"/>
        <v>2.9347978905111892E-2</v>
      </c>
      <c r="CH891" s="125">
        <f t="shared" si="2688"/>
        <v>0.11151582336949349</v>
      </c>
      <c r="CI891" s="123">
        <f t="shared" si="2689"/>
        <v>0.16810699403827112</v>
      </c>
      <c r="CJ891" s="129">
        <f t="shared" ref="CJ891" si="2726">AB891/AB901</f>
        <v>8.7028729335069915E-2</v>
      </c>
      <c r="CK891" s="130">
        <f t="shared" ref="CK891" si="2727">AC891/AC901</f>
        <v>7.6982932443647775E-2</v>
      </c>
    </row>
    <row r="892" spans="1:89" x14ac:dyDescent="0.25">
      <c r="A892" s="131" t="s">
        <v>31</v>
      </c>
      <c r="B892" s="283">
        <v>2259</v>
      </c>
      <c r="C892" s="274">
        <v>5076.7</v>
      </c>
      <c r="D892" s="275">
        <v>1423</v>
      </c>
      <c r="E892" s="276">
        <v>1728.2</v>
      </c>
      <c r="F892" s="273">
        <v>1625</v>
      </c>
      <c r="G892" s="277">
        <v>3265.4</v>
      </c>
      <c r="H892" s="275">
        <v>3205</v>
      </c>
      <c r="I892" s="276">
        <v>6324.8</v>
      </c>
      <c r="J892" s="273">
        <v>935</v>
      </c>
      <c r="K892" s="274">
        <v>347</v>
      </c>
      <c r="L892" s="275">
        <v>4128</v>
      </c>
      <c r="M892" s="273">
        <v>1151.0999999999999</v>
      </c>
      <c r="N892" s="278">
        <v>5156</v>
      </c>
      <c r="O892" s="284">
        <v>3209.4</v>
      </c>
      <c r="P892" s="273">
        <v>2679</v>
      </c>
      <c r="Q892" s="274">
        <v>2811.3</v>
      </c>
      <c r="R892" s="275">
        <v>2428</v>
      </c>
      <c r="S892" s="276">
        <v>4132.5</v>
      </c>
      <c r="T892" s="273">
        <v>1986</v>
      </c>
      <c r="U892" s="277">
        <v>348</v>
      </c>
      <c r="V892" s="275">
        <v>4619</v>
      </c>
      <c r="W892" s="285">
        <v>2299.3000000000002</v>
      </c>
      <c r="X892" s="273">
        <v>3255</v>
      </c>
      <c r="Y892" s="277">
        <v>1086.0999999999999</v>
      </c>
      <c r="Z892" s="275">
        <v>4156</v>
      </c>
      <c r="AA892" s="273">
        <v>6189.8</v>
      </c>
      <c r="AB892" s="162">
        <f t="shared" si="2662"/>
        <v>37854</v>
      </c>
      <c r="AC892" s="165">
        <f t="shared" si="2692"/>
        <v>37969.599999999999</v>
      </c>
      <c r="BI892" s="131" t="s">
        <v>31</v>
      </c>
      <c r="BJ892" s="123">
        <f t="shared" si="2693"/>
        <v>5.967665240133143E-2</v>
      </c>
      <c r="BK892" s="124">
        <f t="shared" si="2694"/>
        <v>0.13370433188656189</v>
      </c>
      <c r="BL892" s="125">
        <f t="shared" si="2666"/>
        <v>3.7591800073968402E-2</v>
      </c>
      <c r="BM892" s="126">
        <f t="shared" si="2667"/>
        <v>4.5515359656145969E-2</v>
      </c>
      <c r="BN892" s="123">
        <f t="shared" si="2668"/>
        <v>4.2928092143498707E-2</v>
      </c>
      <c r="BO892" s="124">
        <f t="shared" si="2669"/>
        <v>8.6000379250769046E-2</v>
      </c>
      <c r="BP892" s="125">
        <f t="shared" si="2670"/>
        <v>8.4667406350715915E-2</v>
      </c>
      <c r="BQ892" s="126">
        <f t="shared" si="2671"/>
        <v>0.1665753655556024</v>
      </c>
      <c r="BR892" s="123">
        <f t="shared" si="2672"/>
        <v>2.470016378718233E-2</v>
      </c>
      <c r="BS892" s="124">
        <f t="shared" si="2673"/>
        <v>9.138890059415955E-3</v>
      </c>
      <c r="BT892" s="125">
        <f t="shared" si="2674"/>
        <v>0.10905056268822318</v>
      </c>
      <c r="BU892" s="123">
        <f t="shared" si="2675"/>
        <v>3.0316358349837765E-2</v>
      </c>
      <c r="BV892" s="127">
        <f t="shared" si="2676"/>
        <v>0.13620753421038728</v>
      </c>
      <c r="BW892" s="128">
        <f t="shared" si="2677"/>
        <v>8.4525515148961283E-2</v>
      </c>
      <c r="BX892" s="123">
        <f t="shared" si="2678"/>
        <v>7.0771913139958786E-2</v>
      </c>
      <c r="BY892" s="124">
        <f t="shared" si="2679"/>
        <v>7.4040811596645745E-2</v>
      </c>
      <c r="BZ892" s="125">
        <f t="shared" si="2680"/>
        <v>6.4141173984255298E-2</v>
      </c>
      <c r="CA892" s="126">
        <f t="shared" si="2681"/>
        <v>0.10883706965572458</v>
      </c>
      <c r="CB892" s="123">
        <f t="shared" si="2682"/>
        <v>5.2464732921223646E-2</v>
      </c>
      <c r="CC892" s="124">
        <f t="shared" si="2683"/>
        <v>9.1652269183768072E-3</v>
      </c>
      <c r="CD892" s="125">
        <f t="shared" si="2684"/>
        <v>0.12202145083742802</v>
      </c>
      <c r="CE892" s="126">
        <f t="shared" si="2685"/>
        <v>6.0556339808689061E-2</v>
      </c>
      <c r="CF892" s="123">
        <f t="shared" si="2686"/>
        <v>8.598827072436202E-2</v>
      </c>
      <c r="CG892" s="124">
        <f t="shared" si="2687"/>
        <v>2.8604462517382325E-2</v>
      </c>
      <c r="CH892" s="125">
        <f t="shared" si="2688"/>
        <v>0.109790246737465</v>
      </c>
      <c r="CI892" s="123">
        <f t="shared" si="2689"/>
        <v>0.16301988959588726</v>
      </c>
      <c r="CJ892" s="129">
        <f t="shared" ref="CJ892" si="2728">AB892/AB901</f>
        <v>8.6952926340162495E-2</v>
      </c>
      <c r="CK892" s="130">
        <f t="shared" ref="CK892" si="2729">AC892/AC901</f>
        <v>8.7437029476975056E-2</v>
      </c>
    </row>
    <row r="893" spans="1:89" x14ac:dyDescent="0.25">
      <c r="A893" s="139" t="s">
        <v>32</v>
      </c>
      <c r="B893" s="194">
        <v>2507</v>
      </c>
      <c r="C893" s="188">
        <v>4587.1000000000004</v>
      </c>
      <c r="D893" s="189">
        <v>1017</v>
      </c>
      <c r="E893" s="190">
        <v>1901.4</v>
      </c>
      <c r="F893" s="187">
        <v>1099</v>
      </c>
      <c r="G893" s="191">
        <v>3047.7</v>
      </c>
      <c r="H893" s="189">
        <v>2991</v>
      </c>
      <c r="I893" s="190">
        <v>5776.3</v>
      </c>
      <c r="J893" s="187">
        <v>644</v>
      </c>
      <c r="K893" s="188">
        <v>281.10000000000002</v>
      </c>
      <c r="L893" s="189">
        <v>2870</v>
      </c>
      <c r="M893" s="187">
        <v>1302.3</v>
      </c>
      <c r="N893" s="192">
        <v>4084</v>
      </c>
      <c r="O893" s="195">
        <v>3018.7</v>
      </c>
      <c r="P893" s="187">
        <v>1718</v>
      </c>
      <c r="Q893" s="188">
        <v>2290.5</v>
      </c>
      <c r="R893" s="189">
        <v>1960</v>
      </c>
      <c r="S893" s="190">
        <v>3458.8</v>
      </c>
      <c r="T893" s="187">
        <v>1195</v>
      </c>
      <c r="U893" s="191">
        <v>419.1</v>
      </c>
      <c r="V893" s="189">
        <v>3955</v>
      </c>
      <c r="W893" s="196">
        <v>2245.5</v>
      </c>
      <c r="X893" s="187">
        <v>2156</v>
      </c>
      <c r="Y893" s="191">
        <v>929.2</v>
      </c>
      <c r="Z893" s="189">
        <v>3548</v>
      </c>
      <c r="AA893" s="187">
        <v>5349.3</v>
      </c>
      <c r="AB893" s="162">
        <f t="shared" si="2662"/>
        <v>29744</v>
      </c>
      <c r="AC893" s="165">
        <f t="shared" si="2692"/>
        <v>34607</v>
      </c>
      <c r="BI893" s="139" t="s">
        <v>32</v>
      </c>
      <c r="BJ893" s="123">
        <f t="shared" si="2693"/>
        <v>8.4285906401291022E-2</v>
      </c>
      <c r="BK893" s="124">
        <f t="shared" si="2694"/>
        <v>0.13254832837287256</v>
      </c>
      <c r="BL893" s="125">
        <f t="shared" si="2666"/>
        <v>3.4191769768692842E-2</v>
      </c>
      <c r="BM893" s="126">
        <f t="shared" si="2667"/>
        <v>5.4942641662091486E-2</v>
      </c>
      <c r="BN893" s="123">
        <f t="shared" si="2668"/>
        <v>3.694862829478214E-2</v>
      </c>
      <c r="BO893" s="124">
        <f t="shared" si="2669"/>
        <v>8.8065998208454926E-2</v>
      </c>
      <c r="BP893" s="125">
        <f t="shared" si="2670"/>
        <v>0.10055809575040345</v>
      </c>
      <c r="BQ893" s="126">
        <f t="shared" si="2671"/>
        <v>0.16691131851937469</v>
      </c>
      <c r="BR893" s="123">
        <f t="shared" si="2672"/>
        <v>2.1651425497579344E-2</v>
      </c>
      <c r="BS893" s="124">
        <f t="shared" si="2673"/>
        <v>8.1226341491605746E-3</v>
      </c>
      <c r="BT893" s="125">
        <f t="shared" si="2674"/>
        <v>9.6490048413125334E-2</v>
      </c>
      <c r="BU893" s="123">
        <f t="shared" si="2675"/>
        <v>3.7631115092322358E-2</v>
      </c>
      <c r="BV893" s="127">
        <f t="shared" si="2676"/>
        <v>0.13730500268961807</v>
      </c>
      <c r="BW893" s="128">
        <f t="shared" si="2677"/>
        <v>8.722801745311641E-2</v>
      </c>
      <c r="BX893" s="123">
        <f t="shared" si="2678"/>
        <v>5.7759548144163529E-2</v>
      </c>
      <c r="BY893" s="124">
        <f t="shared" si="2679"/>
        <v>6.6186031727685155E-2</v>
      </c>
      <c r="BZ893" s="125">
        <f t="shared" si="2680"/>
        <v>6.5895642818719735E-2</v>
      </c>
      <c r="CA893" s="126">
        <f t="shared" si="2681"/>
        <v>9.9945097812581277E-2</v>
      </c>
      <c r="CB893" s="123">
        <f t="shared" si="2682"/>
        <v>4.0176169983862295E-2</v>
      </c>
      <c r="CC893" s="124">
        <f t="shared" si="2683"/>
        <v>1.2110266709047303E-2</v>
      </c>
      <c r="CD893" s="125">
        <f t="shared" si="2684"/>
        <v>0.13296799354491662</v>
      </c>
      <c r="CE893" s="126">
        <f t="shared" si="2685"/>
        <v>6.4885716762504694E-2</v>
      </c>
      <c r="CF893" s="123">
        <f t="shared" si="2686"/>
        <v>7.2485207100591711E-2</v>
      </c>
      <c r="CG893" s="124">
        <f t="shared" si="2687"/>
        <v>2.6850059236570637E-2</v>
      </c>
      <c r="CH893" s="125">
        <f t="shared" si="2688"/>
        <v>0.1192845615922539</v>
      </c>
      <c r="CI893" s="123">
        <f t="shared" si="2689"/>
        <v>0.15457277429421795</v>
      </c>
      <c r="CJ893" s="129">
        <f t="shared" ref="CJ893" si="2730">AB893/AB901</f>
        <v>6.8323766076551842E-2</v>
      </c>
      <c r="CK893" s="130">
        <f t="shared" ref="CK893" si="2731">AC893/AC901</f>
        <v>7.969357799686265E-2</v>
      </c>
    </row>
    <row r="894" spans="1:89" x14ac:dyDescent="0.25">
      <c r="A894" s="131" t="s">
        <v>33</v>
      </c>
      <c r="B894" s="197">
        <v>2218</v>
      </c>
      <c r="C894" s="181">
        <v>2925.9</v>
      </c>
      <c r="D894" s="182">
        <v>731</v>
      </c>
      <c r="E894" s="183">
        <v>1096.8</v>
      </c>
      <c r="F894" s="180">
        <v>1049</v>
      </c>
      <c r="G894" s="184">
        <v>1950.4</v>
      </c>
      <c r="H894" s="182">
        <v>2306</v>
      </c>
      <c r="I894" s="183">
        <v>3477.5</v>
      </c>
      <c r="J894" s="180">
        <v>427</v>
      </c>
      <c r="K894" s="181">
        <v>161.1</v>
      </c>
      <c r="L894" s="182">
        <v>1890</v>
      </c>
      <c r="M894" s="180">
        <v>1327.8</v>
      </c>
      <c r="N894" s="185">
        <v>2645</v>
      </c>
      <c r="O894" s="198">
        <v>2410.6</v>
      </c>
      <c r="P894" s="180">
        <v>1044</v>
      </c>
      <c r="Q894" s="181">
        <v>1680.2</v>
      </c>
      <c r="R894" s="182">
        <v>1564</v>
      </c>
      <c r="S894" s="183">
        <v>2066.5</v>
      </c>
      <c r="T894" s="180">
        <v>573</v>
      </c>
      <c r="U894" s="184">
        <v>386.3</v>
      </c>
      <c r="V894" s="182">
        <v>2822</v>
      </c>
      <c r="W894" s="199">
        <v>1893.3</v>
      </c>
      <c r="X894" s="180">
        <v>1190</v>
      </c>
      <c r="Y894" s="184">
        <v>639.4</v>
      </c>
      <c r="Z894" s="182">
        <v>2544</v>
      </c>
      <c r="AA894" s="180">
        <v>3486.4</v>
      </c>
      <c r="AB894" s="162">
        <f t="shared" si="2662"/>
        <v>21003</v>
      </c>
      <c r="AC894" s="165">
        <f t="shared" si="2692"/>
        <v>23502.200000000004</v>
      </c>
      <c r="BI894" s="131" t="s">
        <v>33</v>
      </c>
      <c r="BJ894" s="123">
        <f t="shared" si="2693"/>
        <v>0.10560396133885636</v>
      </c>
      <c r="BK894" s="124">
        <f t="shared" si="2694"/>
        <v>0.12449472815310905</v>
      </c>
      <c r="BL894" s="125">
        <f t="shared" si="2666"/>
        <v>3.4804551730705138E-2</v>
      </c>
      <c r="BM894" s="126">
        <f t="shared" si="2667"/>
        <v>4.6667971509050207E-2</v>
      </c>
      <c r="BN894" s="123">
        <f t="shared" si="2668"/>
        <v>4.9945245917249914E-2</v>
      </c>
      <c r="BO894" s="124">
        <f t="shared" si="2669"/>
        <v>8.2987975593774188E-2</v>
      </c>
      <c r="BP894" s="125">
        <f t="shared" si="2670"/>
        <v>0.10979383897538447</v>
      </c>
      <c r="BQ894" s="126">
        <f t="shared" si="2671"/>
        <v>0.1479648713737437</v>
      </c>
      <c r="BR894" s="123">
        <f t="shared" si="2672"/>
        <v>2.0330428986335285E-2</v>
      </c>
      <c r="BS894" s="124">
        <f t="shared" si="2673"/>
        <v>6.8546774344529432E-3</v>
      </c>
      <c r="BT894" s="125">
        <f t="shared" si="2674"/>
        <v>8.9987144693615198E-2</v>
      </c>
      <c r="BU894" s="123">
        <f t="shared" si="2675"/>
        <v>5.6496838593833754E-2</v>
      </c>
      <c r="BV894" s="127">
        <f t="shared" si="2676"/>
        <v>0.12593439032519163</v>
      </c>
      <c r="BW894" s="128">
        <f t="shared" si="2677"/>
        <v>0.10256912118865466</v>
      </c>
      <c r="BX894" s="123">
        <f t="shared" si="2678"/>
        <v>4.970718468790173E-2</v>
      </c>
      <c r="BY894" s="124">
        <f t="shared" si="2679"/>
        <v>7.1491179549148576E-2</v>
      </c>
      <c r="BZ894" s="125">
        <f t="shared" si="2680"/>
        <v>7.4465552540113319E-2</v>
      </c>
      <c r="CA894" s="126">
        <f t="shared" si="2681"/>
        <v>8.7927938661061508E-2</v>
      </c>
      <c r="CB894" s="123">
        <f t="shared" si="2682"/>
        <v>2.7281816883302386E-2</v>
      </c>
      <c r="CC894" s="124">
        <f t="shared" si="2683"/>
        <v>1.6436759111912926E-2</v>
      </c>
      <c r="CD894" s="125">
        <f t="shared" si="2684"/>
        <v>0.1343617578441175</v>
      </c>
      <c r="CE894" s="126">
        <f t="shared" si="2685"/>
        <v>8.0558415807881797E-2</v>
      </c>
      <c r="CF894" s="123">
        <f t="shared" si="2686"/>
        <v>5.6658572584868831E-2</v>
      </c>
      <c r="CG894" s="124">
        <f t="shared" si="2687"/>
        <v>2.7205963697015594E-2</v>
      </c>
      <c r="CH894" s="125">
        <f t="shared" si="2688"/>
        <v>0.12112555349235823</v>
      </c>
      <c r="CI894" s="123">
        <f t="shared" si="2689"/>
        <v>0.14834355932636092</v>
      </c>
      <c r="CJ894" s="129">
        <f t="shared" ref="CJ894" si="2732">AB894/AB901</f>
        <v>4.8245160667893298E-2</v>
      </c>
      <c r="CK894" s="130">
        <f t="shared" ref="CK894" si="2733">AC894/AC901</f>
        <v>5.4121258959108437E-2</v>
      </c>
    </row>
    <row r="895" spans="1:89" x14ac:dyDescent="0.25">
      <c r="A895" s="139" t="s">
        <v>34</v>
      </c>
      <c r="B895" s="194">
        <v>796</v>
      </c>
      <c r="C895" s="188">
        <v>1818.3</v>
      </c>
      <c r="D895" s="189">
        <v>329</v>
      </c>
      <c r="E895" s="190">
        <v>997.6</v>
      </c>
      <c r="F895" s="187">
        <v>410</v>
      </c>
      <c r="G895" s="191">
        <v>1515.2</v>
      </c>
      <c r="H895" s="189">
        <v>1251</v>
      </c>
      <c r="I895" s="190">
        <v>2411.6999999999998</v>
      </c>
      <c r="J895" s="187">
        <v>382</v>
      </c>
      <c r="K895" s="188">
        <v>115.1</v>
      </c>
      <c r="L895" s="189">
        <v>1202</v>
      </c>
      <c r="M895" s="187">
        <v>788.5</v>
      </c>
      <c r="N895" s="192">
        <v>1954</v>
      </c>
      <c r="O895" s="195">
        <v>1926.3</v>
      </c>
      <c r="P895" s="187">
        <v>735</v>
      </c>
      <c r="Q895" s="188">
        <v>1386.9</v>
      </c>
      <c r="R895" s="189">
        <v>1076</v>
      </c>
      <c r="S895" s="190">
        <v>1870.2</v>
      </c>
      <c r="T895" s="187">
        <v>371</v>
      </c>
      <c r="U895" s="191">
        <v>318.2</v>
      </c>
      <c r="V895" s="189">
        <v>2598</v>
      </c>
      <c r="W895" s="196">
        <v>1288.9000000000001</v>
      </c>
      <c r="X895" s="187">
        <v>700</v>
      </c>
      <c r="Y895" s="191">
        <v>535.4</v>
      </c>
      <c r="Z895" s="189">
        <v>1853</v>
      </c>
      <c r="AA895" s="187">
        <v>2360.8000000000002</v>
      </c>
      <c r="AB895" s="162">
        <f t="shared" si="2662"/>
        <v>13657</v>
      </c>
      <c r="AC895" s="165">
        <f t="shared" si="2692"/>
        <v>17333.100000000002</v>
      </c>
      <c r="BI895" s="139" t="s">
        <v>34</v>
      </c>
      <c r="BJ895" s="123">
        <f t="shared" si="2693"/>
        <v>5.8285128505528298E-2</v>
      </c>
      <c r="BK895" s="124">
        <f t="shared" si="2694"/>
        <v>0.1049033352372051</v>
      </c>
      <c r="BL895" s="125">
        <f t="shared" si="2666"/>
        <v>2.4090210148641721E-2</v>
      </c>
      <c r="BM895" s="126">
        <f t="shared" si="2667"/>
        <v>5.7554620927589402E-2</v>
      </c>
      <c r="BN895" s="123">
        <f t="shared" si="2668"/>
        <v>3.0021234531741964E-2</v>
      </c>
      <c r="BO895" s="124">
        <f t="shared" si="2669"/>
        <v>8.7416561376787758E-2</v>
      </c>
      <c r="BP895" s="125">
        <f t="shared" si="2670"/>
        <v>9.1601376583437061E-2</v>
      </c>
      <c r="BQ895" s="126">
        <f t="shared" si="2671"/>
        <v>0.13913841147861603</v>
      </c>
      <c r="BR895" s="123">
        <f t="shared" si="2672"/>
        <v>2.7971003880793731E-2</v>
      </c>
      <c r="BS895" s="124">
        <f t="shared" si="2673"/>
        <v>6.6404740063808537E-3</v>
      </c>
      <c r="BT895" s="125">
        <f t="shared" si="2674"/>
        <v>8.8013472944277665E-2</v>
      </c>
      <c r="BU895" s="123">
        <f t="shared" si="2675"/>
        <v>4.5490996994190298E-2</v>
      </c>
      <c r="BV895" s="127">
        <f t="shared" si="2676"/>
        <v>0.1430768104268873</v>
      </c>
      <c r="BW895" s="128">
        <f t="shared" si="2677"/>
        <v>0.11113418834484309</v>
      </c>
      <c r="BX895" s="123">
        <f t="shared" si="2678"/>
        <v>5.3818554587391085E-2</v>
      </c>
      <c r="BY895" s="124">
        <f t="shared" si="2679"/>
        <v>8.0014538657251152E-2</v>
      </c>
      <c r="BZ895" s="125">
        <f t="shared" si="2680"/>
        <v>7.8787435015010621E-2</v>
      </c>
      <c r="CA895" s="126">
        <f t="shared" si="2681"/>
        <v>0.10789760631393114</v>
      </c>
      <c r="CB895" s="123">
        <f t="shared" si="2682"/>
        <v>2.7165556125064071E-2</v>
      </c>
      <c r="CC895" s="124">
        <f t="shared" si="2683"/>
        <v>1.8357939433800069E-2</v>
      </c>
      <c r="CD895" s="125">
        <f t="shared" si="2684"/>
        <v>0.19023211539869664</v>
      </c>
      <c r="CE895" s="126">
        <f t="shared" si="2685"/>
        <v>7.4360616392912984E-2</v>
      </c>
      <c r="CF895" s="123">
        <f t="shared" si="2686"/>
        <v>5.1255766273705795E-2</v>
      </c>
      <c r="CG895" s="124">
        <f t="shared" si="2687"/>
        <v>3.0888877350272018E-2</v>
      </c>
      <c r="CH895" s="125">
        <f t="shared" si="2688"/>
        <v>0.13568133557882406</v>
      </c>
      <c r="CI895" s="123">
        <f t="shared" si="2689"/>
        <v>0.13620183348622</v>
      </c>
      <c r="CJ895" s="129">
        <f t="shared" ref="CJ895" si="2734">AB895/AB901</f>
        <v>3.1370954589411928E-2</v>
      </c>
      <c r="CK895" s="130">
        <f t="shared" ref="CK895" si="2735">AC895/AC901</f>
        <v>3.9914952373144741E-2</v>
      </c>
    </row>
    <row r="896" spans="1:89" x14ac:dyDescent="0.25">
      <c r="A896" s="131" t="s">
        <v>35</v>
      </c>
      <c r="B896" s="197">
        <v>0</v>
      </c>
      <c r="C896" s="181">
        <v>840.6</v>
      </c>
      <c r="D896" s="182">
        <v>10</v>
      </c>
      <c r="E896" s="183">
        <v>477.3</v>
      </c>
      <c r="F896" s="180">
        <v>14</v>
      </c>
      <c r="G896" s="184">
        <v>870.2</v>
      </c>
      <c r="H896" s="182">
        <v>142</v>
      </c>
      <c r="I896" s="183">
        <v>1052.9000000000001</v>
      </c>
      <c r="J896" s="180">
        <v>47</v>
      </c>
      <c r="K896" s="181">
        <v>33.200000000000003</v>
      </c>
      <c r="L896" s="182">
        <v>686</v>
      </c>
      <c r="M896" s="180">
        <v>122.6</v>
      </c>
      <c r="N896" s="185">
        <v>453</v>
      </c>
      <c r="O896" s="198">
        <v>282.10000000000002</v>
      </c>
      <c r="P896" s="180">
        <v>128</v>
      </c>
      <c r="Q896" s="181">
        <v>159.80000000000001</v>
      </c>
      <c r="R896" s="182">
        <v>149</v>
      </c>
      <c r="S896" s="183">
        <v>148.6</v>
      </c>
      <c r="T896" s="180">
        <v>29</v>
      </c>
      <c r="U896" s="184">
        <v>9</v>
      </c>
      <c r="V896" s="182">
        <v>171</v>
      </c>
      <c r="W896" s="199">
        <v>36.200000000000003</v>
      </c>
      <c r="X896" s="180">
        <v>59</v>
      </c>
      <c r="Y896" s="184">
        <v>34.1</v>
      </c>
      <c r="Z896" s="182">
        <v>57</v>
      </c>
      <c r="AA896" s="180">
        <v>175.5</v>
      </c>
      <c r="AB896" s="162">
        <f t="shared" si="2662"/>
        <v>1945</v>
      </c>
      <c r="AC896" s="165">
        <f t="shared" si="2692"/>
        <v>4242.1000000000004</v>
      </c>
      <c r="BI896" s="131" t="s">
        <v>35</v>
      </c>
      <c r="BJ896" s="123">
        <f t="shared" si="2693"/>
        <v>0</v>
      </c>
      <c r="BK896" s="124">
        <f t="shared" si="2694"/>
        <v>0.19815657339525233</v>
      </c>
      <c r="BL896" s="125">
        <f t="shared" si="2666"/>
        <v>5.1413881748071976E-3</v>
      </c>
      <c r="BM896" s="126">
        <f t="shared" si="2667"/>
        <v>0.11251502793427783</v>
      </c>
      <c r="BN896" s="123">
        <f t="shared" si="2668"/>
        <v>7.1979434447300775E-3</v>
      </c>
      <c r="BO896" s="124">
        <f t="shared" si="2669"/>
        <v>0.20513424954621531</v>
      </c>
      <c r="BP896" s="125">
        <f t="shared" si="2670"/>
        <v>7.3007712082262213E-2</v>
      </c>
      <c r="BQ896" s="126">
        <f t="shared" si="2671"/>
        <v>0.24820254119421983</v>
      </c>
      <c r="BR896" s="123">
        <f t="shared" si="2672"/>
        <v>2.4164524421593829E-2</v>
      </c>
      <c r="BS896" s="124">
        <f t="shared" si="2673"/>
        <v>7.8263124395935978E-3</v>
      </c>
      <c r="BT896" s="125">
        <f t="shared" si="2674"/>
        <v>0.35269922879177379</v>
      </c>
      <c r="BU896" s="123">
        <f t="shared" si="2675"/>
        <v>2.8900780273920932E-2</v>
      </c>
      <c r="BV896" s="127">
        <f t="shared" si="2676"/>
        <v>0.23290488431876608</v>
      </c>
      <c r="BW896" s="128">
        <f t="shared" si="2677"/>
        <v>6.6500082506305833E-2</v>
      </c>
      <c r="BX896" s="123">
        <f t="shared" si="2678"/>
        <v>6.5809768637532129E-2</v>
      </c>
      <c r="BY896" s="124">
        <f t="shared" si="2679"/>
        <v>3.7670021923104126E-2</v>
      </c>
      <c r="BZ896" s="125">
        <f t="shared" si="2680"/>
        <v>7.6606683804627249E-2</v>
      </c>
      <c r="CA896" s="126">
        <f t="shared" si="2681"/>
        <v>3.5029820136253269E-2</v>
      </c>
      <c r="CB896" s="123">
        <f t="shared" si="2682"/>
        <v>1.4910025706940874E-2</v>
      </c>
      <c r="CC896" s="124">
        <f t="shared" si="2683"/>
        <v>2.1215907215765776E-3</v>
      </c>
      <c r="CD896" s="125">
        <f t="shared" si="2684"/>
        <v>8.7917737789203088E-2</v>
      </c>
      <c r="CE896" s="126">
        <f t="shared" si="2685"/>
        <v>8.5335093467857892E-3</v>
      </c>
      <c r="CF896" s="123">
        <f t="shared" si="2686"/>
        <v>3.0334190231362468E-2</v>
      </c>
      <c r="CG896" s="124">
        <f t="shared" si="2687"/>
        <v>8.0384715117512544E-3</v>
      </c>
      <c r="CH896" s="125">
        <f t="shared" si="2688"/>
        <v>2.9305912596401029E-2</v>
      </c>
      <c r="CI896" s="123">
        <f t="shared" si="2689"/>
        <v>4.137101907074326E-2</v>
      </c>
      <c r="CJ896" s="129">
        <f t="shared" ref="CJ896" si="2736">AB896/AB901</f>
        <v>4.4677825786341215E-3</v>
      </c>
      <c r="CK896" s="130">
        <f t="shared" ref="CK896" si="2737">AC896/AC901</f>
        <v>9.7687787794518751E-3</v>
      </c>
    </row>
    <row r="897" spans="1:89" x14ac:dyDescent="0.25">
      <c r="A897" s="139" t="s">
        <v>36</v>
      </c>
      <c r="B897" s="194"/>
      <c r="C897" s="188"/>
      <c r="D897" s="189"/>
      <c r="E897" s="190"/>
      <c r="F897" s="187"/>
      <c r="G897" s="191"/>
      <c r="H897" s="189"/>
      <c r="I897" s="190"/>
      <c r="J897" s="187"/>
      <c r="K897" s="191"/>
      <c r="L897" s="189"/>
      <c r="M897" s="187"/>
      <c r="N897" s="192"/>
      <c r="O897" s="195"/>
      <c r="P897" s="187"/>
      <c r="Q897" s="191"/>
      <c r="R897" s="189"/>
      <c r="S897" s="190"/>
      <c r="T897" s="187"/>
      <c r="U897" s="191"/>
      <c r="V897" s="189"/>
      <c r="W897" s="190"/>
      <c r="X897" s="187"/>
      <c r="Y897" s="191"/>
      <c r="Z897" s="189"/>
      <c r="AA897" s="187"/>
      <c r="AB897" s="162">
        <f t="shared" si="2662"/>
        <v>0</v>
      </c>
      <c r="AC897" s="165">
        <f t="shared" si="2692"/>
        <v>0</v>
      </c>
      <c r="BI897" s="139" t="s">
        <v>36</v>
      </c>
      <c r="BJ897" s="123" t="e">
        <f t="shared" si="2693"/>
        <v>#DIV/0!</v>
      </c>
      <c r="BK897" s="124" t="e">
        <f t="shared" si="2694"/>
        <v>#DIV/0!</v>
      </c>
      <c r="BL897" s="125" t="e">
        <f t="shared" si="2666"/>
        <v>#DIV/0!</v>
      </c>
      <c r="BM897" s="126" t="e">
        <f t="shared" si="2667"/>
        <v>#DIV/0!</v>
      </c>
      <c r="BN897" s="123" t="e">
        <f t="shared" si="2668"/>
        <v>#DIV/0!</v>
      </c>
      <c r="BO897" s="124" t="e">
        <f t="shared" si="2669"/>
        <v>#DIV/0!</v>
      </c>
      <c r="BP897" s="125" t="e">
        <f t="shared" si="2670"/>
        <v>#DIV/0!</v>
      </c>
      <c r="BQ897" s="126" t="e">
        <f t="shared" si="2671"/>
        <v>#DIV/0!</v>
      </c>
      <c r="BR897" s="123" t="e">
        <f t="shared" si="2672"/>
        <v>#DIV/0!</v>
      </c>
      <c r="BS897" s="124" t="e">
        <f t="shared" si="2673"/>
        <v>#DIV/0!</v>
      </c>
      <c r="BT897" s="125" t="e">
        <f t="shared" si="2674"/>
        <v>#DIV/0!</v>
      </c>
      <c r="BU897" s="123" t="e">
        <f t="shared" si="2675"/>
        <v>#DIV/0!</v>
      </c>
      <c r="BV897" s="127" t="e">
        <f t="shared" si="2676"/>
        <v>#DIV/0!</v>
      </c>
      <c r="BW897" s="128" t="e">
        <f t="shared" si="2677"/>
        <v>#DIV/0!</v>
      </c>
      <c r="BX897" s="123" t="e">
        <f t="shared" si="2678"/>
        <v>#DIV/0!</v>
      </c>
      <c r="BY897" s="124" t="e">
        <f t="shared" si="2679"/>
        <v>#DIV/0!</v>
      </c>
      <c r="BZ897" s="125" t="e">
        <f t="shared" si="2680"/>
        <v>#DIV/0!</v>
      </c>
      <c r="CA897" s="126" t="e">
        <f t="shared" si="2681"/>
        <v>#DIV/0!</v>
      </c>
      <c r="CB897" s="123" t="e">
        <f t="shared" si="2682"/>
        <v>#DIV/0!</v>
      </c>
      <c r="CC897" s="124" t="e">
        <f t="shared" si="2683"/>
        <v>#DIV/0!</v>
      </c>
      <c r="CD897" s="125" t="e">
        <f t="shared" si="2684"/>
        <v>#DIV/0!</v>
      </c>
      <c r="CE897" s="126" t="e">
        <f t="shared" si="2685"/>
        <v>#DIV/0!</v>
      </c>
      <c r="CF897" s="123" t="e">
        <f t="shared" si="2686"/>
        <v>#DIV/0!</v>
      </c>
      <c r="CG897" s="124" t="e">
        <f t="shared" si="2687"/>
        <v>#DIV/0!</v>
      </c>
      <c r="CH897" s="125" t="e">
        <f t="shared" si="2688"/>
        <v>#DIV/0!</v>
      </c>
      <c r="CI897" s="123" t="e">
        <f t="shared" si="2689"/>
        <v>#DIV/0!</v>
      </c>
      <c r="CJ897" s="129">
        <f t="shared" ref="CJ897" si="2738">AB897/AB901</f>
        <v>0</v>
      </c>
      <c r="CK897" s="130">
        <f t="shared" ref="CK897" si="2739">AC897/AC901</f>
        <v>0</v>
      </c>
    </row>
    <row r="898" spans="1:89" x14ac:dyDescent="0.25">
      <c r="A898" s="131" t="s">
        <v>37</v>
      </c>
      <c r="B898" s="56"/>
      <c r="C898" s="57"/>
      <c r="D898" s="133"/>
      <c r="E898" s="134"/>
      <c r="F898" s="132"/>
      <c r="G898" s="135"/>
      <c r="H898" s="133"/>
      <c r="I898" s="134"/>
      <c r="J898" s="132"/>
      <c r="K898" s="135"/>
      <c r="L898" s="133"/>
      <c r="M898" s="132"/>
      <c r="N898" s="136"/>
      <c r="O898" s="137"/>
      <c r="P898" s="132"/>
      <c r="Q898" s="135"/>
      <c r="R898" s="133"/>
      <c r="S898" s="134"/>
      <c r="T898" s="132"/>
      <c r="U898" s="135"/>
      <c r="V898" s="133"/>
      <c r="W898" s="134"/>
      <c r="X898" s="132"/>
      <c r="Y898" s="135"/>
      <c r="Z898" s="138"/>
      <c r="AA898" s="2"/>
      <c r="AB898" s="162">
        <f t="shared" si="2662"/>
        <v>0</v>
      </c>
      <c r="AC898" s="165">
        <f t="shared" si="2692"/>
        <v>0</v>
      </c>
      <c r="BI898" s="131" t="s">
        <v>37</v>
      </c>
      <c r="BJ898" s="123" t="e">
        <f t="shared" si="2693"/>
        <v>#DIV/0!</v>
      </c>
      <c r="BK898" s="124" t="e">
        <f t="shared" si="2694"/>
        <v>#DIV/0!</v>
      </c>
      <c r="BL898" s="125" t="e">
        <f t="shared" si="2666"/>
        <v>#DIV/0!</v>
      </c>
      <c r="BM898" s="126" t="e">
        <f t="shared" si="2667"/>
        <v>#DIV/0!</v>
      </c>
      <c r="BN898" s="123" t="e">
        <f t="shared" si="2668"/>
        <v>#DIV/0!</v>
      </c>
      <c r="BO898" s="124" t="e">
        <f t="shared" si="2669"/>
        <v>#DIV/0!</v>
      </c>
      <c r="BP898" s="125" t="e">
        <f t="shared" si="2670"/>
        <v>#DIV/0!</v>
      </c>
      <c r="BQ898" s="126" t="e">
        <f t="shared" si="2671"/>
        <v>#DIV/0!</v>
      </c>
      <c r="BR898" s="123" t="e">
        <f t="shared" si="2672"/>
        <v>#DIV/0!</v>
      </c>
      <c r="BS898" s="124" t="e">
        <f t="shared" si="2673"/>
        <v>#DIV/0!</v>
      </c>
      <c r="BT898" s="125" t="e">
        <f t="shared" si="2674"/>
        <v>#DIV/0!</v>
      </c>
      <c r="BU898" s="123" t="e">
        <f t="shared" si="2675"/>
        <v>#DIV/0!</v>
      </c>
      <c r="BV898" s="127" t="e">
        <f t="shared" si="2676"/>
        <v>#DIV/0!</v>
      </c>
      <c r="BW898" s="128" t="e">
        <f t="shared" si="2677"/>
        <v>#DIV/0!</v>
      </c>
      <c r="BX898" s="123" t="e">
        <f t="shared" si="2678"/>
        <v>#DIV/0!</v>
      </c>
      <c r="BY898" s="124" t="e">
        <f t="shared" si="2679"/>
        <v>#DIV/0!</v>
      </c>
      <c r="BZ898" s="125" t="e">
        <f t="shared" si="2680"/>
        <v>#DIV/0!</v>
      </c>
      <c r="CA898" s="126" t="e">
        <f t="shared" si="2681"/>
        <v>#DIV/0!</v>
      </c>
      <c r="CB898" s="123" t="e">
        <f t="shared" si="2682"/>
        <v>#DIV/0!</v>
      </c>
      <c r="CC898" s="124" t="e">
        <f t="shared" si="2683"/>
        <v>#DIV/0!</v>
      </c>
      <c r="CD898" s="125" t="e">
        <f t="shared" si="2684"/>
        <v>#DIV/0!</v>
      </c>
      <c r="CE898" s="126" t="e">
        <f t="shared" si="2685"/>
        <v>#DIV/0!</v>
      </c>
      <c r="CF898" s="123" t="e">
        <f t="shared" si="2686"/>
        <v>#DIV/0!</v>
      </c>
      <c r="CG898" s="124" t="e">
        <f t="shared" si="2687"/>
        <v>#DIV/0!</v>
      </c>
      <c r="CH898" s="125" t="e">
        <f t="shared" si="2688"/>
        <v>#DIV/0!</v>
      </c>
      <c r="CI898" s="123" t="e">
        <f t="shared" si="2689"/>
        <v>#DIV/0!</v>
      </c>
      <c r="CJ898" s="129">
        <f t="shared" ref="CJ898" si="2740">AB898/AB901</f>
        <v>0</v>
      </c>
      <c r="CK898" s="130">
        <f t="shared" ref="CK898" si="2741">AC898/AC901</f>
        <v>0</v>
      </c>
    </row>
    <row r="899" spans="1:89" x14ac:dyDescent="0.25">
      <c r="A899" s="139" t="s">
        <v>38</v>
      </c>
      <c r="B899" s="54"/>
      <c r="C899" s="55"/>
      <c r="D899" s="144"/>
      <c r="E899" s="141"/>
      <c r="F899" s="142"/>
      <c r="G899" s="143"/>
      <c r="H899" s="144"/>
      <c r="I899" s="141"/>
      <c r="J899" s="142"/>
      <c r="K899" s="143"/>
      <c r="L899" s="144"/>
      <c r="M899" s="142"/>
      <c r="N899" s="146"/>
      <c r="O899" s="145"/>
      <c r="P899" s="142"/>
      <c r="Q899" s="143"/>
      <c r="R899" s="144"/>
      <c r="S899" s="141"/>
      <c r="T899" s="142"/>
      <c r="U899" s="143"/>
      <c r="V899" s="144"/>
      <c r="W899" s="141"/>
      <c r="X899" s="142"/>
      <c r="Y899" s="143"/>
      <c r="Z899" s="3"/>
      <c r="AA899" s="140"/>
      <c r="AB899" s="162">
        <f t="shared" si="2662"/>
        <v>0</v>
      </c>
      <c r="AC899" s="165">
        <f t="shared" si="2692"/>
        <v>0</v>
      </c>
      <c r="BI899" s="139" t="s">
        <v>38</v>
      </c>
      <c r="BJ899" s="123" t="e">
        <f t="shared" si="2693"/>
        <v>#DIV/0!</v>
      </c>
      <c r="BK899" s="124" t="e">
        <f t="shared" si="2694"/>
        <v>#DIV/0!</v>
      </c>
      <c r="BL899" s="125" t="e">
        <f t="shared" si="2666"/>
        <v>#DIV/0!</v>
      </c>
      <c r="BM899" s="126" t="e">
        <f t="shared" si="2667"/>
        <v>#DIV/0!</v>
      </c>
      <c r="BN899" s="123" t="e">
        <f t="shared" si="2668"/>
        <v>#DIV/0!</v>
      </c>
      <c r="BO899" s="124" t="e">
        <f t="shared" si="2669"/>
        <v>#DIV/0!</v>
      </c>
      <c r="BP899" s="125" t="e">
        <f t="shared" si="2670"/>
        <v>#DIV/0!</v>
      </c>
      <c r="BQ899" s="126" t="e">
        <f t="shared" si="2671"/>
        <v>#DIV/0!</v>
      </c>
      <c r="BR899" s="123" t="e">
        <f t="shared" si="2672"/>
        <v>#DIV/0!</v>
      </c>
      <c r="BS899" s="124" t="e">
        <f t="shared" si="2673"/>
        <v>#DIV/0!</v>
      </c>
      <c r="BT899" s="125" t="e">
        <f t="shared" si="2674"/>
        <v>#DIV/0!</v>
      </c>
      <c r="BU899" s="123" t="e">
        <f t="shared" si="2675"/>
        <v>#DIV/0!</v>
      </c>
      <c r="BV899" s="127" t="e">
        <f t="shared" si="2676"/>
        <v>#DIV/0!</v>
      </c>
      <c r="BW899" s="128" t="e">
        <f t="shared" si="2677"/>
        <v>#DIV/0!</v>
      </c>
      <c r="BX899" s="123" t="e">
        <f t="shared" si="2678"/>
        <v>#DIV/0!</v>
      </c>
      <c r="BY899" s="124" t="e">
        <f t="shared" si="2679"/>
        <v>#DIV/0!</v>
      </c>
      <c r="BZ899" s="125" t="e">
        <f t="shared" si="2680"/>
        <v>#DIV/0!</v>
      </c>
      <c r="CA899" s="126" t="e">
        <f t="shared" si="2681"/>
        <v>#DIV/0!</v>
      </c>
      <c r="CB899" s="123" t="e">
        <f t="shared" si="2682"/>
        <v>#DIV/0!</v>
      </c>
      <c r="CC899" s="124" t="e">
        <f t="shared" si="2683"/>
        <v>#DIV/0!</v>
      </c>
      <c r="CD899" s="125" t="e">
        <f t="shared" si="2684"/>
        <v>#DIV/0!</v>
      </c>
      <c r="CE899" s="126" t="e">
        <f t="shared" si="2685"/>
        <v>#DIV/0!</v>
      </c>
      <c r="CF899" s="123" t="e">
        <f t="shared" si="2686"/>
        <v>#DIV/0!</v>
      </c>
      <c r="CG899" s="124" t="e">
        <f t="shared" si="2687"/>
        <v>#DIV/0!</v>
      </c>
      <c r="CH899" s="125" t="e">
        <f t="shared" si="2688"/>
        <v>#DIV/0!</v>
      </c>
      <c r="CI899" s="123" t="e">
        <f t="shared" si="2689"/>
        <v>#DIV/0!</v>
      </c>
      <c r="CJ899" s="129">
        <f t="shared" ref="CJ899" si="2742">AB899/AB901</f>
        <v>0</v>
      </c>
      <c r="CK899" s="130">
        <f t="shared" ref="CK899" si="2743">AC899/AC901</f>
        <v>0</v>
      </c>
    </row>
    <row r="900" spans="1:89" ht="13.8" thickBot="1" x14ac:dyDescent="0.3">
      <c r="A900" s="131" t="s">
        <v>39</v>
      </c>
      <c r="B900" s="56"/>
      <c r="C900" s="57"/>
      <c r="D900" s="133"/>
      <c r="E900" s="134"/>
      <c r="F900" s="132"/>
      <c r="G900" s="135"/>
      <c r="H900" s="133"/>
      <c r="I900" s="134"/>
      <c r="J900" s="132"/>
      <c r="K900" s="135"/>
      <c r="L900" s="133"/>
      <c r="M900" s="132"/>
      <c r="N900" s="136"/>
      <c r="O900" s="137"/>
      <c r="P900" s="132"/>
      <c r="Q900" s="135"/>
      <c r="R900" s="133"/>
      <c r="S900" s="134"/>
      <c r="T900" s="132"/>
      <c r="U900" s="135"/>
      <c r="V900" s="133"/>
      <c r="W900" s="134"/>
      <c r="X900" s="132"/>
      <c r="Y900" s="135"/>
      <c r="Z900" s="138"/>
      <c r="AA900" s="2"/>
      <c r="AB900" s="162">
        <f t="shared" si="2662"/>
        <v>0</v>
      </c>
      <c r="AC900" s="165">
        <f t="shared" si="2692"/>
        <v>0</v>
      </c>
      <c r="BI900" s="131" t="s">
        <v>39</v>
      </c>
      <c r="BJ900" s="123" t="e">
        <f t="shared" si="2693"/>
        <v>#DIV/0!</v>
      </c>
      <c r="BK900" s="124" t="e">
        <f t="shared" si="2694"/>
        <v>#DIV/0!</v>
      </c>
      <c r="BL900" s="125" t="e">
        <f t="shared" si="2666"/>
        <v>#DIV/0!</v>
      </c>
      <c r="BM900" s="126" t="e">
        <f t="shared" si="2667"/>
        <v>#DIV/0!</v>
      </c>
      <c r="BN900" s="123" t="e">
        <f t="shared" si="2668"/>
        <v>#DIV/0!</v>
      </c>
      <c r="BO900" s="124" t="e">
        <f t="shared" si="2669"/>
        <v>#DIV/0!</v>
      </c>
      <c r="BP900" s="125" t="e">
        <f t="shared" si="2670"/>
        <v>#DIV/0!</v>
      </c>
      <c r="BQ900" s="126" t="e">
        <f t="shared" si="2671"/>
        <v>#DIV/0!</v>
      </c>
      <c r="BR900" s="123" t="e">
        <f t="shared" si="2672"/>
        <v>#DIV/0!</v>
      </c>
      <c r="BS900" s="124" t="e">
        <f t="shared" si="2673"/>
        <v>#DIV/0!</v>
      </c>
      <c r="BT900" s="125" t="e">
        <f t="shared" si="2674"/>
        <v>#DIV/0!</v>
      </c>
      <c r="BU900" s="123" t="e">
        <f t="shared" si="2675"/>
        <v>#DIV/0!</v>
      </c>
      <c r="BV900" s="127" t="e">
        <f t="shared" si="2676"/>
        <v>#DIV/0!</v>
      </c>
      <c r="BW900" s="128" t="e">
        <f t="shared" si="2677"/>
        <v>#DIV/0!</v>
      </c>
      <c r="BX900" s="123" t="e">
        <f t="shared" si="2678"/>
        <v>#DIV/0!</v>
      </c>
      <c r="BY900" s="124" t="e">
        <f t="shared" si="2679"/>
        <v>#DIV/0!</v>
      </c>
      <c r="BZ900" s="125" t="e">
        <f t="shared" si="2680"/>
        <v>#DIV/0!</v>
      </c>
      <c r="CA900" s="126" t="e">
        <f t="shared" si="2681"/>
        <v>#DIV/0!</v>
      </c>
      <c r="CB900" s="123" t="e">
        <f t="shared" si="2682"/>
        <v>#DIV/0!</v>
      </c>
      <c r="CC900" s="124" t="e">
        <f t="shared" si="2683"/>
        <v>#DIV/0!</v>
      </c>
      <c r="CD900" s="125" t="e">
        <f t="shared" si="2684"/>
        <v>#DIV/0!</v>
      </c>
      <c r="CE900" s="126" t="e">
        <f t="shared" si="2685"/>
        <v>#DIV/0!</v>
      </c>
      <c r="CF900" s="123" t="e">
        <f t="shared" si="2686"/>
        <v>#DIV/0!</v>
      </c>
      <c r="CG900" s="124" t="e">
        <f t="shared" si="2687"/>
        <v>#DIV/0!</v>
      </c>
      <c r="CH900" s="125" t="e">
        <f t="shared" si="2688"/>
        <v>#DIV/0!</v>
      </c>
      <c r="CI900" s="123" t="e">
        <f t="shared" si="2689"/>
        <v>#DIV/0!</v>
      </c>
      <c r="CJ900" s="129">
        <f t="shared" ref="CJ900" si="2744">AB900/AB901</f>
        <v>0</v>
      </c>
      <c r="CK900" s="130">
        <f t="shared" ref="CK900" si="2745">AC900/AC901</f>
        <v>0</v>
      </c>
    </row>
    <row r="901" spans="1:89" ht="14.4" thickTop="1" thickBot="1" x14ac:dyDescent="0.3">
      <c r="A901" s="251" t="s">
        <v>13</v>
      </c>
      <c r="B901" s="14">
        <f t="shared" ref="B901:AA901" si="2746">SUM(B878:B900)</f>
        <v>45159</v>
      </c>
      <c r="C901" s="1">
        <f t="shared" si="2746"/>
        <v>39597.200000000004</v>
      </c>
      <c r="D901" s="14">
        <f t="shared" si="2746"/>
        <v>21748</v>
      </c>
      <c r="E901" s="1">
        <f t="shared" si="2746"/>
        <v>19390.5</v>
      </c>
      <c r="F901" s="14">
        <f t="shared" si="2746"/>
        <v>34142</v>
      </c>
      <c r="G901" s="1">
        <f t="shared" si="2746"/>
        <v>29074.000000000004</v>
      </c>
      <c r="H901" s="14">
        <f t="shared" si="2746"/>
        <v>48762</v>
      </c>
      <c r="I901" s="1">
        <f t="shared" si="2746"/>
        <v>54124.80000000001</v>
      </c>
      <c r="J901" s="14">
        <f t="shared" si="2746"/>
        <v>8787</v>
      </c>
      <c r="K901" s="1">
        <f t="shared" si="2746"/>
        <v>9283.4000000000015</v>
      </c>
      <c r="L901" s="14">
        <f t="shared" si="2746"/>
        <v>30167</v>
      </c>
      <c r="M901" s="1">
        <f t="shared" si="2746"/>
        <v>32561.099999999995</v>
      </c>
      <c r="N901" s="14">
        <f t="shared" si="2746"/>
        <v>48825</v>
      </c>
      <c r="O901" s="1">
        <f t="shared" si="2746"/>
        <v>50553.3</v>
      </c>
      <c r="P901" s="14">
        <f t="shared" si="2746"/>
        <v>27830</v>
      </c>
      <c r="Q901" s="1">
        <f t="shared" si="2746"/>
        <v>29205.599999999999</v>
      </c>
      <c r="R901" s="14">
        <f t="shared" si="2746"/>
        <v>34351</v>
      </c>
      <c r="S901" s="1">
        <f t="shared" si="2746"/>
        <v>38051.5</v>
      </c>
      <c r="T901" s="14">
        <f t="shared" si="2746"/>
        <v>11631</v>
      </c>
      <c r="U901" s="1">
        <f t="shared" si="2746"/>
        <v>12249.800000000003</v>
      </c>
      <c r="V901" s="14">
        <f t="shared" si="2746"/>
        <v>34398</v>
      </c>
      <c r="W901" s="1">
        <f t="shared" si="2746"/>
        <v>40837.700000000004</v>
      </c>
      <c r="X901" s="14">
        <f t="shared" si="2746"/>
        <v>29250</v>
      </c>
      <c r="Y901" s="1">
        <f t="shared" si="2746"/>
        <v>18451.300000000003</v>
      </c>
      <c r="Z901" s="14">
        <f t="shared" si="2746"/>
        <v>60289</v>
      </c>
      <c r="AA901" s="1">
        <f t="shared" si="2746"/>
        <v>60870.600000000006</v>
      </c>
      <c r="AB901" s="166">
        <f t="shared" ref="AB901:AC901" si="2747">SUM(AB877:AB900)</f>
        <v>435339</v>
      </c>
      <c r="AC901" s="167">
        <f t="shared" si="2747"/>
        <v>434250.8</v>
      </c>
      <c r="BI901" s="251" t="s">
        <v>13</v>
      </c>
      <c r="BJ901" s="147" t="e">
        <f>SUM(BJ877:BJ900)</f>
        <v>#DIV/0!</v>
      </c>
      <c r="BK901" s="148" t="e">
        <f t="shared" ref="BK901:CK901" si="2748">SUM(BK877:BK900)</f>
        <v>#DIV/0!</v>
      </c>
      <c r="BL901" s="147" t="e">
        <f t="shared" si="2748"/>
        <v>#DIV/0!</v>
      </c>
      <c r="BM901" s="148" t="e">
        <f t="shared" si="2748"/>
        <v>#DIV/0!</v>
      </c>
      <c r="BN901" s="147" t="e">
        <f t="shared" si="2748"/>
        <v>#DIV/0!</v>
      </c>
      <c r="BO901" s="148" t="e">
        <f t="shared" si="2748"/>
        <v>#DIV/0!</v>
      </c>
      <c r="BP901" s="147" t="e">
        <f t="shared" si="2748"/>
        <v>#DIV/0!</v>
      </c>
      <c r="BQ901" s="148" t="e">
        <f t="shared" si="2748"/>
        <v>#DIV/0!</v>
      </c>
      <c r="BR901" s="147" t="e">
        <f t="shared" si="2748"/>
        <v>#DIV/0!</v>
      </c>
      <c r="BS901" s="148" t="e">
        <f t="shared" si="2748"/>
        <v>#DIV/0!</v>
      </c>
      <c r="BT901" s="147" t="e">
        <f t="shared" si="2748"/>
        <v>#DIV/0!</v>
      </c>
      <c r="BU901" s="148" t="e">
        <f t="shared" si="2748"/>
        <v>#DIV/0!</v>
      </c>
      <c r="BV901" s="147" t="e">
        <f t="shared" si="2748"/>
        <v>#DIV/0!</v>
      </c>
      <c r="BW901" s="148" t="e">
        <f t="shared" si="2748"/>
        <v>#DIV/0!</v>
      </c>
      <c r="BX901" s="147" t="e">
        <f t="shared" si="2748"/>
        <v>#DIV/0!</v>
      </c>
      <c r="BY901" s="148" t="e">
        <f t="shared" si="2748"/>
        <v>#DIV/0!</v>
      </c>
      <c r="BZ901" s="147" t="e">
        <f t="shared" si="2748"/>
        <v>#DIV/0!</v>
      </c>
      <c r="CA901" s="148" t="e">
        <f t="shared" si="2748"/>
        <v>#DIV/0!</v>
      </c>
      <c r="CB901" s="147" t="e">
        <f t="shared" si="2748"/>
        <v>#DIV/0!</v>
      </c>
      <c r="CC901" s="148" t="e">
        <f t="shared" si="2748"/>
        <v>#DIV/0!</v>
      </c>
      <c r="CD901" s="147" t="e">
        <f t="shared" si="2748"/>
        <v>#DIV/0!</v>
      </c>
      <c r="CE901" s="148" t="e">
        <f t="shared" si="2748"/>
        <v>#DIV/0!</v>
      </c>
      <c r="CF901" s="147" t="e">
        <f t="shared" si="2748"/>
        <v>#DIV/0!</v>
      </c>
      <c r="CG901" s="148" t="e">
        <f t="shared" si="2748"/>
        <v>#DIV/0!</v>
      </c>
      <c r="CH901" s="147" t="e">
        <f t="shared" si="2748"/>
        <v>#DIV/0!</v>
      </c>
      <c r="CI901" s="148" t="e">
        <f t="shared" si="2748"/>
        <v>#DIV/0!</v>
      </c>
      <c r="CJ901" s="147">
        <f t="shared" si="2748"/>
        <v>1.0000000000000002</v>
      </c>
      <c r="CK901" s="148">
        <f t="shared" si="2748"/>
        <v>1</v>
      </c>
    </row>
    <row r="902" spans="1:89" ht="13.8" thickTop="1" x14ac:dyDescent="0.25">
      <c r="A902" s="178"/>
    </row>
    <row r="904" spans="1:89" x14ac:dyDescent="0.25">
      <c r="A904" s="305">
        <f>+A873+1</f>
        <v>45168</v>
      </c>
      <c r="B904" s="305"/>
      <c r="C904" s="305"/>
      <c r="D904" s="305"/>
      <c r="BI904" s="304">
        <f>+BI842+2</f>
        <v>45168</v>
      </c>
      <c r="BJ904" s="304"/>
      <c r="BK904" s="304"/>
      <c r="BL904" s="304"/>
    </row>
    <row r="905" spans="1:89" ht="13.8" thickBot="1" x14ac:dyDescent="0.3">
      <c r="AE905" t="s">
        <v>84</v>
      </c>
    </row>
    <row r="906" spans="1:89" ht="14.4" thickTop="1" thickBot="1" x14ac:dyDescent="0.3">
      <c r="A906" s="296" t="s">
        <v>0</v>
      </c>
      <c r="B906" s="298" t="s">
        <v>1</v>
      </c>
      <c r="C906" s="299"/>
      <c r="D906" s="298" t="s">
        <v>2</v>
      </c>
      <c r="E906" s="299"/>
      <c r="F906" s="298" t="s">
        <v>3</v>
      </c>
      <c r="G906" s="299"/>
      <c r="H906" s="298" t="s">
        <v>4</v>
      </c>
      <c r="I906" s="299"/>
      <c r="J906" s="298" t="s">
        <v>5</v>
      </c>
      <c r="K906" s="299"/>
      <c r="L906" s="298" t="s">
        <v>6</v>
      </c>
      <c r="M906" s="299"/>
      <c r="N906" s="298" t="s">
        <v>7</v>
      </c>
      <c r="O906" s="299"/>
      <c r="P906" s="298" t="s">
        <v>8</v>
      </c>
      <c r="Q906" s="299"/>
      <c r="R906" s="298" t="s">
        <v>9</v>
      </c>
      <c r="S906" s="299"/>
      <c r="T906" s="298" t="s">
        <v>10</v>
      </c>
      <c r="U906" s="299"/>
      <c r="V906" s="298" t="s">
        <v>11</v>
      </c>
      <c r="W906" s="299"/>
      <c r="X906" s="298" t="s">
        <v>12</v>
      </c>
      <c r="Y906" s="299"/>
      <c r="Z906" s="300" t="s">
        <v>40</v>
      </c>
      <c r="AA906" s="301"/>
      <c r="AB906" s="302" t="s">
        <v>41</v>
      </c>
      <c r="AC906" s="303"/>
      <c r="AE906" s="296" t="s">
        <v>0</v>
      </c>
      <c r="AF906" s="298" t="s">
        <v>1</v>
      </c>
      <c r="AG906" s="299"/>
      <c r="AH906" s="298" t="s">
        <v>2</v>
      </c>
      <c r="AI906" s="299"/>
      <c r="AJ906" s="298" t="s">
        <v>3</v>
      </c>
      <c r="AK906" s="299"/>
      <c r="AL906" s="298" t="s">
        <v>4</v>
      </c>
      <c r="AM906" s="299"/>
      <c r="AN906" s="298" t="s">
        <v>5</v>
      </c>
      <c r="AO906" s="299"/>
      <c r="AP906" s="298" t="s">
        <v>6</v>
      </c>
      <c r="AQ906" s="299"/>
      <c r="AR906" s="298" t="s">
        <v>7</v>
      </c>
      <c r="AS906" s="299"/>
      <c r="AT906" s="298" t="s">
        <v>8</v>
      </c>
      <c r="AU906" s="299"/>
      <c r="AV906" s="298" t="s">
        <v>9</v>
      </c>
      <c r="AW906" s="299"/>
      <c r="AX906" s="298" t="s">
        <v>10</v>
      </c>
      <c r="AY906" s="299"/>
      <c r="AZ906" s="298" t="s">
        <v>11</v>
      </c>
      <c r="BA906" s="299"/>
      <c r="BB906" s="298" t="s">
        <v>12</v>
      </c>
      <c r="BC906" s="299"/>
      <c r="BD906" s="300" t="s">
        <v>40</v>
      </c>
      <c r="BE906" s="301"/>
      <c r="BF906" s="302" t="s">
        <v>41</v>
      </c>
      <c r="BG906" s="303"/>
      <c r="BI906" s="296" t="s">
        <v>0</v>
      </c>
      <c r="BJ906" s="298" t="s">
        <v>1</v>
      </c>
      <c r="BK906" s="299"/>
      <c r="BL906" s="298" t="s">
        <v>2</v>
      </c>
      <c r="BM906" s="299"/>
      <c r="BN906" s="298" t="s">
        <v>3</v>
      </c>
      <c r="BO906" s="299"/>
      <c r="BP906" s="298" t="s">
        <v>4</v>
      </c>
      <c r="BQ906" s="299"/>
      <c r="BR906" s="298" t="s">
        <v>5</v>
      </c>
      <c r="BS906" s="299"/>
      <c r="BT906" s="298" t="s">
        <v>6</v>
      </c>
      <c r="BU906" s="299"/>
      <c r="BV906" s="298" t="s">
        <v>7</v>
      </c>
      <c r="BW906" s="299"/>
      <c r="BX906" s="298" t="s">
        <v>8</v>
      </c>
      <c r="BY906" s="299"/>
      <c r="BZ906" s="298" t="s">
        <v>9</v>
      </c>
      <c r="CA906" s="299"/>
      <c r="CB906" s="298" t="s">
        <v>10</v>
      </c>
      <c r="CC906" s="299"/>
      <c r="CD906" s="298" t="s">
        <v>11</v>
      </c>
      <c r="CE906" s="299"/>
      <c r="CF906" s="298" t="s">
        <v>12</v>
      </c>
      <c r="CG906" s="299"/>
      <c r="CH906" s="300" t="s">
        <v>40</v>
      </c>
      <c r="CI906" s="301"/>
      <c r="CJ906" s="298" t="s">
        <v>41</v>
      </c>
      <c r="CK906" s="299"/>
    </row>
    <row r="907" spans="1:89" ht="15" thickTop="1" thickBot="1" x14ac:dyDescent="0.35">
      <c r="A907" s="297"/>
      <c r="B907" s="111" t="s">
        <v>14</v>
      </c>
      <c r="C907" s="112" t="s">
        <v>15</v>
      </c>
      <c r="D907" s="113" t="s">
        <v>14</v>
      </c>
      <c r="E907" s="114" t="s">
        <v>15</v>
      </c>
      <c r="F907" s="111" t="s">
        <v>14</v>
      </c>
      <c r="G907" s="112" t="s">
        <v>15</v>
      </c>
      <c r="H907" s="113" t="s">
        <v>14</v>
      </c>
      <c r="I907" s="114" t="s">
        <v>15</v>
      </c>
      <c r="J907" s="111" t="s">
        <v>14</v>
      </c>
      <c r="K907" s="112" t="s">
        <v>15</v>
      </c>
      <c r="L907" s="113" t="s">
        <v>14</v>
      </c>
      <c r="M907" s="111" t="s">
        <v>15</v>
      </c>
      <c r="N907" s="115" t="s">
        <v>14</v>
      </c>
      <c r="O907" s="116" t="s">
        <v>15</v>
      </c>
      <c r="P907" s="111" t="s">
        <v>14</v>
      </c>
      <c r="Q907" s="112" t="s">
        <v>15</v>
      </c>
      <c r="R907" s="113" t="s">
        <v>14</v>
      </c>
      <c r="S907" s="114" t="s">
        <v>15</v>
      </c>
      <c r="T907" s="111" t="s">
        <v>14</v>
      </c>
      <c r="U907" s="112" t="s">
        <v>15</v>
      </c>
      <c r="V907" s="113" t="s">
        <v>14</v>
      </c>
      <c r="W907" s="114" t="s">
        <v>15</v>
      </c>
      <c r="X907" s="111" t="s">
        <v>14</v>
      </c>
      <c r="Y907" s="112" t="s">
        <v>15</v>
      </c>
      <c r="Z907" s="26" t="s">
        <v>14</v>
      </c>
      <c r="AA907" s="117" t="s">
        <v>15</v>
      </c>
      <c r="AB907" s="168" t="s">
        <v>14</v>
      </c>
      <c r="AC907" s="169" t="s">
        <v>15</v>
      </c>
      <c r="AE907" s="297"/>
      <c r="AF907" s="111" t="s">
        <v>14</v>
      </c>
      <c r="AG907" s="112" t="s">
        <v>15</v>
      </c>
      <c r="AH907" s="113" t="s">
        <v>14</v>
      </c>
      <c r="AI907" s="114" t="s">
        <v>15</v>
      </c>
      <c r="AJ907" s="111" t="s">
        <v>14</v>
      </c>
      <c r="AK907" s="112" t="s">
        <v>15</v>
      </c>
      <c r="AL907" s="113" t="s">
        <v>14</v>
      </c>
      <c r="AM907" s="114" t="s">
        <v>15</v>
      </c>
      <c r="AN907" s="111" t="s">
        <v>14</v>
      </c>
      <c r="AO907" s="112" t="s">
        <v>15</v>
      </c>
      <c r="AP907" s="113" t="s">
        <v>14</v>
      </c>
      <c r="AQ907" s="111" t="s">
        <v>15</v>
      </c>
      <c r="AR907" s="115" t="s">
        <v>14</v>
      </c>
      <c r="AS907" s="116" t="s">
        <v>15</v>
      </c>
      <c r="AT907" s="111" t="s">
        <v>14</v>
      </c>
      <c r="AU907" s="112" t="s">
        <v>15</v>
      </c>
      <c r="AV907" s="113" t="s">
        <v>14</v>
      </c>
      <c r="AW907" s="114" t="s">
        <v>15</v>
      </c>
      <c r="AX907" s="111" t="s">
        <v>14</v>
      </c>
      <c r="AY907" s="112" t="s">
        <v>15</v>
      </c>
      <c r="AZ907" s="113" t="s">
        <v>14</v>
      </c>
      <c r="BA907" s="114" t="s">
        <v>15</v>
      </c>
      <c r="BB907" s="111" t="s">
        <v>14</v>
      </c>
      <c r="BC907" s="112" t="s">
        <v>15</v>
      </c>
      <c r="BD907" s="26" t="s">
        <v>14</v>
      </c>
      <c r="BE907" s="117" t="s">
        <v>15</v>
      </c>
      <c r="BF907" s="168" t="s">
        <v>14</v>
      </c>
      <c r="BG907" s="169" t="s">
        <v>15</v>
      </c>
      <c r="BI907" s="297"/>
      <c r="BJ907" s="111" t="s">
        <v>14</v>
      </c>
      <c r="BK907" s="112" t="s">
        <v>15</v>
      </c>
      <c r="BL907" s="113" t="s">
        <v>14</v>
      </c>
      <c r="BM907" s="114" t="s">
        <v>15</v>
      </c>
      <c r="BN907" s="111" t="s">
        <v>14</v>
      </c>
      <c r="BO907" s="112" t="s">
        <v>15</v>
      </c>
      <c r="BP907" s="113" t="s">
        <v>14</v>
      </c>
      <c r="BQ907" s="114" t="s">
        <v>15</v>
      </c>
      <c r="BR907" s="111" t="s">
        <v>14</v>
      </c>
      <c r="BS907" s="112" t="s">
        <v>15</v>
      </c>
      <c r="BT907" s="113" t="s">
        <v>14</v>
      </c>
      <c r="BU907" s="111" t="s">
        <v>15</v>
      </c>
      <c r="BV907" s="115" t="s">
        <v>14</v>
      </c>
      <c r="BW907" s="116" t="s">
        <v>15</v>
      </c>
      <c r="BX907" s="111" t="s">
        <v>14</v>
      </c>
      <c r="BY907" s="112" t="s">
        <v>15</v>
      </c>
      <c r="BZ907" s="113" t="s">
        <v>14</v>
      </c>
      <c r="CA907" s="114" t="s">
        <v>15</v>
      </c>
      <c r="CB907" s="111" t="s">
        <v>14</v>
      </c>
      <c r="CC907" s="112" t="s">
        <v>15</v>
      </c>
      <c r="CD907" s="113" t="s">
        <v>14</v>
      </c>
      <c r="CE907" s="114" t="s">
        <v>15</v>
      </c>
      <c r="CF907" s="111" t="s">
        <v>14</v>
      </c>
      <c r="CG907" s="112" t="s">
        <v>15</v>
      </c>
      <c r="CH907" s="26" t="s">
        <v>14</v>
      </c>
      <c r="CI907" s="117" t="s">
        <v>15</v>
      </c>
      <c r="CJ907" s="115" t="s">
        <v>14</v>
      </c>
      <c r="CK907" s="116" t="s">
        <v>15</v>
      </c>
    </row>
    <row r="908" spans="1:89" ht="13.8" thickTop="1" x14ac:dyDescent="0.25">
      <c r="A908" s="119" t="s">
        <v>16</v>
      </c>
      <c r="B908" s="120"/>
      <c r="C908" s="177"/>
      <c r="D908" s="121"/>
      <c r="E908" s="172"/>
      <c r="F908" s="120"/>
      <c r="G908" s="122"/>
      <c r="H908" s="121"/>
      <c r="I908" s="172"/>
      <c r="J908" s="120"/>
      <c r="K908" s="122"/>
      <c r="L908" s="121"/>
      <c r="M908" s="120"/>
      <c r="N908" s="171"/>
      <c r="O908" s="173"/>
      <c r="P908" s="120"/>
      <c r="Q908" s="122"/>
      <c r="R908" s="121"/>
      <c r="S908" s="172"/>
      <c r="T908" s="120"/>
      <c r="U908" s="122"/>
      <c r="V908" s="121"/>
      <c r="W908" s="172"/>
      <c r="X908" s="120"/>
      <c r="Y908" s="122"/>
      <c r="Z908" s="21"/>
      <c r="AA908" s="176"/>
      <c r="AB908" s="162">
        <f t="shared" ref="AB908:AB931" si="2749">B908+D908+F908+H908+J908+L908+N908+P908+R908+T908+V908+X908+Z908</f>
        <v>0</v>
      </c>
      <c r="AC908" s="163">
        <f>C908+E908+G908+I908+K908+M908+O908+Q908+S908+U908+W908+Y908+AA908</f>
        <v>0</v>
      </c>
      <c r="AE908" s="254" t="str">
        <f>$AE$9</f>
        <v>07:00 - 07:59</v>
      </c>
      <c r="AF908" s="120">
        <f t="shared" ref="AF908:AO910" si="2750">SUMIF($A$9:$A$32,$AE908,B$908:B$931)</f>
        <v>5453</v>
      </c>
      <c r="AG908" s="177">
        <f t="shared" si="2750"/>
        <v>1685.5</v>
      </c>
      <c r="AH908" s="121">
        <f t="shared" si="2750"/>
        <v>2099</v>
      </c>
      <c r="AI908" s="172">
        <f t="shared" si="2750"/>
        <v>1324.4</v>
      </c>
      <c r="AJ908" s="120">
        <f t="shared" si="2750"/>
        <v>3016</v>
      </c>
      <c r="AK908" s="122">
        <f t="shared" si="2750"/>
        <v>1464.4</v>
      </c>
      <c r="AL908" s="121">
        <f t="shared" si="2750"/>
        <v>3736</v>
      </c>
      <c r="AM908" s="172">
        <f t="shared" si="2750"/>
        <v>2425.6999999999998</v>
      </c>
      <c r="AN908" s="120">
        <f t="shared" si="2750"/>
        <v>398</v>
      </c>
      <c r="AO908" s="122">
        <f t="shared" si="2750"/>
        <v>925.3</v>
      </c>
      <c r="AP908" s="121">
        <f t="shared" ref="AP908:AY910" si="2751">SUMIF($A$9:$A$32,$AE908,L$908:L$931)</f>
        <v>1277</v>
      </c>
      <c r="AQ908" s="120">
        <f t="shared" si="2751"/>
        <v>4126.1000000000004</v>
      </c>
      <c r="AR908" s="171">
        <f t="shared" si="2751"/>
        <v>3319</v>
      </c>
      <c r="AS908" s="173">
        <f t="shared" si="2751"/>
        <v>4709.2</v>
      </c>
      <c r="AT908" s="120">
        <f t="shared" si="2751"/>
        <v>2685</v>
      </c>
      <c r="AU908" s="122">
        <f t="shared" si="2751"/>
        <v>2633.6</v>
      </c>
      <c r="AV908" s="121">
        <f t="shared" si="2751"/>
        <v>3546</v>
      </c>
      <c r="AW908" s="172">
        <f t="shared" si="2751"/>
        <v>2308.6</v>
      </c>
      <c r="AX908" s="120">
        <f t="shared" si="2751"/>
        <v>520</v>
      </c>
      <c r="AY908" s="122">
        <f t="shared" si="2751"/>
        <v>2253</v>
      </c>
      <c r="AZ908" s="121">
        <f t="shared" ref="AZ908:BG910" si="2752">SUMIF($A$9:$A$32,$AE908,V$908:V$931)</f>
        <v>1569</v>
      </c>
      <c r="BA908" s="172">
        <f t="shared" si="2752"/>
        <v>4400.1000000000004</v>
      </c>
      <c r="BB908" s="120">
        <f t="shared" si="2752"/>
        <v>2226</v>
      </c>
      <c r="BC908" s="122">
        <f t="shared" si="2752"/>
        <v>2217.6</v>
      </c>
      <c r="BD908" s="21">
        <f t="shared" si="2752"/>
        <v>5626</v>
      </c>
      <c r="BE908" s="176">
        <f t="shared" si="2752"/>
        <v>3509</v>
      </c>
      <c r="BF908" s="162">
        <f t="shared" si="2752"/>
        <v>35470</v>
      </c>
      <c r="BG908" s="163">
        <f t="shared" si="2752"/>
        <v>33982.5</v>
      </c>
      <c r="BI908" s="119" t="s">
        <v>16</v>
      </c>
      <c r="BJ908" s="290" t="e">
        <f>B908/$AB908</f>
        <v>#DIV/0!</v>
      </c>
      <c r="BK908" s="124" t="e">
        <f>C908/$AC908</f>
        <v>#DIV/0!</v>
      </c>
      <c r="BL908" s="125" t="e">
        <f t="shared" ref="BL908:BL931" si="2753">D908/$AB908</f>
        <v>#DIV/0!</v>
      </c>
      <c r="BM908" s="126" t="e">
        <f t="shared" ref="BM908:BM931" si="2754">E908/$AC908</f>
        <v>#DIV/0!</v>
      </c>
      <c r="BN908" s="123" t="e">
        <f t="shared" ref="BN908:BN931" si="2755">F908/$AB908</f>
        <v>#DIV/0!</v>
      </c>
      <c r="BO908" s="124" t="e">
        <f t="shared" ref="BO908:BO931" si="2756">G908/$AC908</f>
        <v>#DIV/0!</v>
      </c>
      <c r="BP908" s="125" t="e">
        <f t="shared" ref="BP908:BP931" si="2757">H908/$AB908</f>
        <v>#DIV/0!</v>
      </c>
      <c r="BQ908" s="126" t="e">
        <f t="shared" ref="BQ908:BQ931" si="2758">I908/$AC908</f>
        <v>#DIV/0!</v>
      </c>
      <c r="BR908" s="123" t="e">
        <f t="shared" ref="BR908:BR931" si="2759">J908/$AB908</f>
        <v>#DIV/0!</v>
      </c>
      <c r="BS908" s="124" t="e">
        <f t="shared" ref="BS908:BS931" si="2760">K908/$AC908</f>
        <v>#DIV/0!</v>
      </c>
      <c r="BT908" s="125" t="e">
        <f t="shared" ref="BT908:BT931" si="2761">L908/$AB908</f>
        <v>#DIV/0!</v>
      </c>
      <c r="BU908" s="123" t="e">
        <f t="shared" ref="BU908:BU931" si="2762">M908/$AC908</f>
        <v>#DIV/0!</v>
      </c>
      <c r="BV908" s="127" t="e">
        <f t="shared" ref="BV908:BV931" si="2763">N908/$AB908</f>
        <v>#DIV/0!</v>
      </c>
      <c r="BW908" s="128" t="e">
        <f t="shared" ref="BW908:BW931" si="2764">O908/$AC908</f>
        <v>#DIV/0!</v>
      </c>
      <c r="BX908" s="123" t="e">
        <f t="shared" ref="BX908:BX931" si="2765">P908/$AB908</f>
        <v>#DIV/0!</v>
      </c>
      <c r="BY908" s="124" t="e">
        <f t="shared" ref="BY908:BY931" si="2766">Q908/$AC908</f>
        <v>#DIV/0!</v>
      </c>
      <c r="BZ908" s="125" t="e">
        <f t="shared" ref="BZ908:BZ931" si="2767">R908/$AB908</f>
        <v>#DIV/0!</v>
      </c>
      <c r="CA908" s="126" t="e">
        <f t="shared" ref="CA908:CA931" si="2768">S908/$AC908</f>
        <v>#DIV/0!</v>
      </c>
      <c r="CB908" s="123" t="e">
        <f t="shared" ref="CB908:CB931" si="2769">T908/$AB908</f>
        <v>#DIV/0!</v>
      </c>
      <c r="CC908" s="124" t="e">
        <f t="shared" ref="CC908:CC931" si="2770">U908/$AC908</f>
        <v>#DIV/0!</v>
      </c>
      <c r="CD908" s="125" t="e">
        <f t="shared" ref="CD908:CD931" si="2771">V908/$AB908</f>
        <v>#DIV/0!</v>
      </c>
      <c r="CE908" s="126" t="e">
        <f t="shared" ref="CE908:CE931" si="2772">W908/$AC908</f>
        <v>#DIV/0!</v>
      </c>
      <c r="CF908" s="123" t="e">
        <f t="shared" ref="CF908:CF931" si="2773">X908/$AB908</f>
        <v>#DIV/0!</v>
      </c>
      <c r="CG908" s="124" t="e">
        <f t="shared" ref="CG908:CG931" si="2774">Y908/$AC908</f>
        <v>#DIV/0!</v>
      </c>
      <c r="CH908" s="123" t="e">
        <f t="shared" ref="CH908:CH931" si="2775">Z908/$AB908</f>
        <v>#DIV/0!</v>
      </c>
      <c r="CI908" s="124" t="e">
        <f t="shared" ref="CI908:CI931" si="2776">AA908/$AC908</f>
        <v>#DIV/0!</v>
      </c>
      <c r="CJ908" s="129">
        <f t="shared" ref="CJ908" si="2777">AB908/AB932</f>
        <v>0</v>
      </c>
      <c r="CK908" s="130">
        <f t="shared" ref="CK908" si="2778">AC908/AC932</f>
        <v>0</v>
      </c>
    </row>
    <row r="909" spans="1:89" x14ac:dyDescent="0.25">
      <c r="A909" s="131" t="s">
        <v>17</v>
      </c>
      <c r="B909" s="180">
        <v>597</v>
      </c>
      <c r="C909" s="181">
        <v>0</v>
      </c>
      <c r="D909" s="182">
        <v>389</v>
      </c>
      <c r="E909" s="183">
        <v>3</v>
      </c>
      <c r="F909" s="180">
        <v>661</v>
      </c>
      <c r="G909" s="184">
        <v>12</v>
      </c>
      <c r="H909" s="182">
        <v>630</v>
      </c>
      <c r="I909" s="183">
        <v>43</v>
      </c>
      <c r="J909" s="180">
        <v>13</v>
      </c>
      <c r="K909" s="184">
        <v>30</v>
      </c>
      <c r="L909" s="182">
        <v>53</v>
      </c>
      <c r="M909" s="180">
        <v>114</v>
      </c>
      <c r="N909" s="185">
        <v>269</v>
      </c>
      <c r="O909" s="186">
        <v>182</v>
      </c>
      <c r="P909" s="180">
        <v>92</v>
      </c>
      <c r="Q909" s="184">
        <v>88</v>
      </c>
      <c r="R909" s="182">
        <v>49</v>
      </c>
      <c r="S909" s="183">
        <v>110</v>
      </c>
      <c r="T909" s="180">
        <v>2</v>
      </c>
      <c r="U909" s="184">
        <v>48</v>
      </c>
      <c r="V909" s="182">
        <v>14</v>
      </c>
      <c r="W909" s="183">
        <v>1</v>
      </c>
      <c r="X909" s="180">
        <v>3</v>
      </c>
      <c r="Y909" s="184">
        <v>0</v>
      </c>
      <c r="Z909" s="182">
        <v>0</v>
      </c>
      <c r="AA909" s="180">
        <v>0</v>
      </c>
      <c r="AB909" s="162">
        <f t="shared" si="2749"/>
        <v>2772</v>
      </c>
      <c r="AC909" s="165">
        <f t="shared" ref="AC909:AC931" si="2779">SUM(C909,E909,G909,I909,K909,M909,O909,Q909,S909,U909,W909,Y909,AA909)</f>
        <v>631</v>
      </c>
      <c r="AE909" s="256" t="str">
        <f>$AE$10</f>
        <v>08:00 - 08:59</v>
      </c>
      <c r="AF909" s="120">
        <f t="shared" si="2750"/>
        <v>4196</v>
      </c>
      <c r="AG909" s="181">
        <f t="shared" si="2750"/>
        <v>1621.6</v>
      </c>
      <c r="AH909" s="182">
        <f t="shared" si="2750"/>
        <v>1926</v>
      </c>
      <c r="AI909" s="183">
        <f t="shared" si="2750"/>
        <v>1556.7</v>
      </c>
      <c r="AJ909" s="180">
        <f t="shared" si="2750"/>
        <v>3341</v>
      </c>
      <c r="AK909" s="184">
        <f t="shared" si="2750"/>
        <v>1713.7</v>
      </c>
      <c r="AL909" s="182">
        <f t="shared" si="2750"/>
        <v>3475</v>
      </c>
      <c r="AM909" s="183">
        <f t="shared" si="2750"/>
        <v>2876.2</v>
      </c>
      <c r="AN909" s="180">
        <f t="shared" si="2750"/>
        <v>277</v>
      </c>
      <c r="AO909" s="184">
        <f t="shared" si="2750"/>
        <v>1004.5</v>
      </c>
      <c r="AP909" s="182">
        <f t="shared" si="2751"/>
        <v>1023</v>
      </c>
      <c r="AQ909" s="180">
        <f t="shared" si="2751"/>
        <v>4583.1000000000004</v>
      </c>
      <c r="AR909" s="185">
        <f t="shared" si="2751"/>
        <v>2813</v>
      </c>
      <c r="AS909" s="186">
        <f t="shared" si="2751"/>
        <v>4773.3999999999996</v>
      </c>
      <c r="AT909" s="180">
        <f t="shared" si="2751"/>
        <v>2268</v>
      </c>
      <c r="AU909" s="184">
        <f t="shared" si="2751"/>
        <v>2247.3000000000002</v>
      </c>
      <c r="AV909" s="182">
        <f t="shared" si="2751"/>
        <v>2631</v>
      </c>
      <c r="AW909" s="183">
        <f t="shared" si="2751"/>
        <v>2003</v>
      </c>
      <c r="AX909" s="180">
        <f t="shared" si="2751"/>
        <v>328</v>
      </c>
      <c r="AY909" s="184">
        <f t="shared" si="2751"/>
        <v>1557.9</v>
      </c>
      <c r="AZ909" s="182">
        <f t="shared" si="2752"/>
        <v>1189</v>
      </c>
      <c r="BA909" s="183">
        <f t="shared" si="2752"/>
        <v>3748.9</v>
      </c>
      <c r="BB909" s="180">
        <f t="shared" si="2752"/>
        <v>1789</v>
      </c>
      <c r="BC909" s="184">
        <f t="shared" si="2752"/>
        <v>2156.1</v>
      </c>
      <c r="BD909" s="182">
        <f t="shared" si="2752"/>
        <v>4827</v>
      </c>
      <c r="BE909" s="180">
        <f t="shared" si="2752"/>
        <v>3083.6</v>
      </c>
      <c r="BF909" s="164">
        <f t="shared" si="2752"/>
        <v>30083</v>
      </c>
      <c r="BG909" s="165">
        <f t="shared" si="2752"/>
        <v>32926</v>
      </c>
      <c r="BI909" s="131" t="s">
        <v>17</v>
      </c>
      <c r="BJ909" s="123">
        <f t="shared" ref="BJ909:BJ931" si="2780">B909/$AB909</f>
        <v>0.21536796536796537</v>
      </c>
      <c r="BK909" s="124">
        <f t="shared" ref="BK909:BK931" si="2781">C909/$AC909</f>
        <v>0</v>
      </c>
      <c r="BL909" s="125">
        <f t="shared" si="2753"/>
        <v>0.14033189033189034</v>
      </c>
      <c r="BM909" s="126">
        <f t="shared" si="2754"/>
        <v>4.7543581616481777E-3</v>
      </c>
      <c r="BN909" s="123">
        <f t="shared" si="2755"/>
        <v>0.23845598845598845</v>
      </c>
      <c r="BO909" s="124">
        <f t="shared" si="2756"/>
        <v>1.9017432646592711E-2</v>
      </c>
      <c r="BP909" s="125">
        <f t="shared" si="2757"/>
        <v>0.22727272727272727</v>
      </c>
      <c r="BQ909" s="126">
        <f t="shared" si="2758"/>
        <v>6.8145800316957217E-2</v>
      </c>
      <c r="BR909" s="123">
        <f t="shared" si="2759"/>
        <v>4.68975468975469E-3</v>
      </c>
      <c r="BS909" s="124">
        <f t="shared" si="2760"/>
        <v>4.7543581616481777E-2</v>
      </c>
      <c r="BT909" s="125">
        <f t="shared" si="2761"/>
        <v>1.911976911976912E-2</v>
      </c>
      <c r="BU909" s="123">
        <f t="shared" si="2762"/>
        <v>0.18066561014263074</v>
      </c>
      <c r="BV909" s="127">
        <f t="shared" si="2763"/>
        <v>9.704184704184704E-2</v>
      </c>
      <c r="BW909" s="128">
        <f t="shared" si="2764"/>
        <v>0.28843106180665612</v>
      </c>
      <c r="BX909" s="123">
        <f t="shared" si="2765"/>
        <v>3.3189033189033192E-2</v>
      </c>
      <c r="BY909" s="124">
        <f t="shared" si="2766"/>
        <v>0.13946117274167988</v>
      </c>
      <c r="BZ909" s="125">
        <f t="shared" si="2767"/>
        <v>1.7676767676767676E-2</v>
      </c>
      <c r="CA909" s="126">
        <f t="shared" si="2768"/>
        <v>0.17432646592709986</v>
      </c>
      <c r="CB909" s="123">
        <f t="shared" si="2769"/>
        <v>7.215007215007215E-4</v>
      </c>
      <c r="CC909" s="124">
        <f t="shared" si="2770"/>
        <v>7.6069730586370843E-2</v>
      </c>
      <c r="CD909" s="125">
        <f t="shared" si="2771"/>
        <v>5.0505050505050509E-3</v>
      </c>
      <c r="CE909" s="126">
        <f t="shared" si="2772"/>
        <v>1.5847860538827259E-3</v>
      </c>
      <c r="CF909" s="123">
        <f t="shared" si="2773"/>
        <v>1.0822510822510823E-3</v>
      </c>
      <c r="CG909" s="124">
        <f t="shared" si="2774"/>
        <v>0</v>
      </c>
      <c r="CH909" s="125">
        <f t="shared" si="2775"/>
        <v>0</v>
      </c>
      <c r="CI909" s="123">
        <f t="shared" si="2776"/>
        <v>0</v>
      </c>
      <c r="CJ909" s="129">
        <f t="shared" ref="CJ909" si="2782">AB909/AB932</f>
        <v>6.6145993657429616E-3</v>
      </c>
      <c r="CK909" s="130">
        <f t="shared" ref="CK909" si="2783">AC909/AC932</f>
        <v>1.5086299129991542E-3</v>
      </c>
    </row>
    <row r="910" spans="1:89" ht="13.8" thickBot="1" x14ac:dyDescent="0.3">
      <c r="A910" s="139" t="s">
        <v>18</v>
      </c>
      <c r="B910" s="187">
        <v>2474</v>
      </c>
      <c r="C910" s="188">
        <v>578</v>
      </c>
      <c r="D910" s="189">
        <v>1514</v>
      </c>
      <c r="E910" s="190">
        <v>414</v>
      </c>
      <c r="F910" s="187">
        <v>2503</v>
      </c>
      <c r="G910" s="191">
        <v>555</v>
      </c>
      <c r="H910" s="189">
        <v>2642</v>
      </c>
      <c r="I910" s="190">
        <v>1005</v>
      </c>
      <c r="J910" s="187">
        <v>135</v>
      </c>
      <c r="K910" s="191">
        <v>356</v>
      </c>
      <c r="L910" s="189">
        <v>717</v>
      </c>
      <c r="M910" s="187">
        <v>1472</v>
      </c>
      <c r="N910" s="192">
        <v>2098</v>
      </c>
      <c r="O910" s="193">
        <v>2169</v>
      </c>
      <c r="P910" s="187">
        <v>1138</v>
      </c>
      <c r="Q910" s="191">
        <v>1107</v>
      </c>
      <c r="R910" s="189">
        <v>1595</v>
      </c>
      <c r="S910" s="190">
        <v>1306</v>
      </c>
      <c r="T910" s="187">
        <v>190</v>
      </c>
      <c r="U910" s="191">
        <v>742</v>
      </c>
      <c r="V910" s="189">
        <v>839</v>
      </c>
      <c r="W910" s="190">
        <v>1799</v>
      </c>
      <c r="X910" s="187">
        <v>1035</v>
      </c>
      <c r="Y910" s="191">
        <v>1046</v>
      </c>
      <c r="Z910" s="189">
        <v>2842</v>
      </c>
      <c r="AA910" s="187">
        <v>1874</v>
      </c>
      <c r="AB910" s="162">
        <f t="shared" si="2749"/>
        <v>19722</v>
      </c>
      <c r="AC910" s="165">
        <f t="shared" si="2779"/>
        <v>14423</v>
      </c>
      <c r="AE910" s="254">
        <f>$AE$11</f>
        <v>0</v>
      </c>
      <c r="AF910" s="120">
        <f t="shared" si="2750"/>
        <v>0</v>
      </c>
      <c r="AG910" s="188">
        <f t="shared" si="2750"/>
        <v>0</v>
      </c>
      <c r="AH910" s="189">
        <f t="shared" si="2750"/>
        <v>0</v>
      </c>
      <c r="AI910" s="190">
        <f t="shared" si="2750"/>
        <v>0</v>
      </c>
      <c r="AJ910" s="187">
        <f t="shared" si="2750"/>
        <v>0</v>
      </c>
      <c r="AK910" s="191">
        <f t="shared" si="2750"/>
        <v>0</v>
      </c>
      <c r="AL910" s="189">
        <f t="shared" si="2750"/>
        <v>0</v>
      </c>
      <c r="AM910" s="190">
        <f t="shared" si="2750"/>
        <v>0</v>
      </c>
      <c r="AN910" s="187">
        <f t="shared" si="2750"/>
        <v>0</v>
      </c>
      <c r="AO910" s="191">
        <f t="shared" si="2750"/>
        <v>0</v>
      </c>
      <c r="AP910" s="189">
        <f t="shared" si="2751"/>
        <v>0</v>
      </c>
      <c r="AQ910" s="187">
        <f t="shared" si="2751"/>
        <v>0</v>
      </c>
      <c r="AR910" s="192">
        <f t="shared" si="2751"/>
        <v>0</v>
      </c>
      <c r="AS910" s="193">
        <f t="shared" si="2751"/>
        <v>0</v>
      </c>
      <c r="AT910" s="187">
        <f t="shared" si="2751"/>
        <v>0</v>
      </c>
      <c r="AU910" s="191">
        <f t="shared" si="2751"/>
        <v>0</v>
      </c>
      <c r="AV910" s="189">
        <f t="shared" si="2751"/>
        <v>0</v>
      </c>
      <c r="AW910" s="190">
        <f t="shared" si="2751"/>
        <v>0</v>
      </c>
      <c r="AX910" s="187">
        <f t="shared" si="2751"/>
        <v>0</v>
      </c>
      <c r="AY910" s="191">
        <f t="shared" si="2751"/>
        <v>0</v>
      </c>
      <c r="AZ910" s="189">
        <f t="shared" si="2752"/>
        <v>0</v>
      </c>
      <c r="BA910" s="190">
        <f t="shared" si="2752"/>
        <v>0</v>
      </c>
      <c r="BB910" s="187">
        <f t="shared" si="2752"/>
        <v>0</v>
      </c>
      <c r="BC910" s="191">
        <f t="shared" si="2752"/>
        <v>0</v>
      </c>
      <c r="BD910" s="189">
        <f t="shared" si="2752"/>
        <v>0</v>
      </c>
      <c r="BE910" s="187">
        <f t="shared" si="2752"/>
        <v>0</v>
      </c>
      <c r="BF910" s="164">
        <f t="shared" si="2752"/>
        <v>0</v>
      </c>
      <c r="BG910" s="165">
        <f t="shared" si="2752"/>
        <v>0</v>
      </c>
      <c r="BI910" s="139" t="s">
        <v>18</v>
      </c>
      <c r="BJ910" s="123">
        <f t="shared" si="2780"/>
        <v>0.12544366697089546</v>
      </c>
      <c r="BK910" s="124">
        <f t="shared" si="2781"/>
        <v>4.0074880399362127E-2</v>
      </c>
      <c r="BL910" s="125">
        <f t="shared" si="2753"/>
        <v>7.6767062164080718E-2</v>
      </c>
      <c r="BM910" s="126">
        <f t="shared" si="2754"/>
        <v>2.8704153088816475E-2</v>
      </c>
      <c r="BN910" s="123">
        <f t="shared" si="2755"/>
        <v>0.12691410607443465</v>
      </c>
      <c r="BO910" s="124">
        <f t="shared" si="2756"/>
        <v>3.8480205227761216E-2</v>
      </c>
      <c r="BP910" s="125">
        <f t="shared" si="2757"/>
        <v>0.13396207281208802</v>
      </c>
      <c r="BQ910" s="126">
        <f t="shared" si="2758"/>
        <v>6.968037162864868E-2</v>
      </c>
      <c r="BR910" s="123">
        <f t="shared" si="2759"/>
        <v>6.8451475509583208E-3</v>
      </c>
      <c r="BS910" s="124">
        <f t="shared" si="2760"/>
        <v>2.4682798308257644E-2</v>
      </c>
      <c r="BT910" s="125">
        <f t="shared" si="2761"/>
        <v>3.6355339215089745E-2</v>
      </c>
      <c r="BU910" s="123">
        <f t="shared" si="2762"/>
        <v>0.10205921098245857</v>
      </c>
      <c r="BV910" s="127">
        <f t="shared" si="2763"/>
        <v>0.10637866342155967</v>
      </c>
      <c r="BW910" s="128">
        <f t="shared" si="2764"/>
        <v>0.15038480205227761</v>
      </c>
      <c r="BX910" s="123">
        <f t="shared" si="2765"/>
        <v>5.7702058614744957E-2</v>
      </c>
      <c r="BY910" s="124">
        <f t="shared" si="2766"/>
        <v>7.6752409346183173E-2</v>
      </c>
      <c r="BZ910" s="125">
        <f t="shared" si="2767"/>
        <v>8.0874150694655714E-2</v>
      </c>
      <c r="CA910" s="126">
        <f t="shared" si="2768"/>
        <v>9.0549816265686756E-2</v>
      </c>
      <c r="CB910" s="123">
        <f t="shared" si="2769"/>
        <v>9.6339113680154135E-3</v>
      </c>
      <c r="CC910" s="124">
        <f t="shared" si="2770"/>
        <v>5.144560770990779E-2</v>
      </c>
      <c r="CD910" s="125">
        <f t="shared" si="2771"/>
        <v>4.2541324409289122E-2</v>
      </c>
      <c r="CE910" s="126">
        <f t="shared" si="2772"/>
        <v>0.1247313319004368</v>
      </c>
      <c r="CF910" s="123">
        <f t="shared" si="2773"/>
        <v>5.2479464557347123E-2</v>
      </c>
      <c r="CG910" s="124">
        <f t="shared" si="2774"/>
        <v>7.2523053456285097E-2</v>
      </c>
      <c r="CH910" s="125">
        <f t="shared" si="2775"/>
        <v>0.14410303214684109</v>
      </c>
      <c r="CI910" s="123">
        <f t="shared" si="2776"/>
        <v>0.12993135963391805</v>
      </c>
      <c r="CJ910" s="129">
        <f t="shared" ref="CJ910" si="2784">AB910/AB932</f>
        <v>4.7061013236357391E-2</v>
      </c>
      <c r="CK910" s="130">
        <f t="shared" ref="CK910" si="2785">AC910/AC932</f>
        <v>3.4483310990787323E-2</v>
      </c>
    </row>
    <row r="911" spans="1:89" ht="14.4" thickTop="1" thickBot="1" x14ac:dyDescent="0.3">
      <c r="A911" s="131" t="s">
        <v>19</v>
      </c>
      <c r="B911" s="180">
        <v>4885</v>
      </c>
      <c r="C911" s="181">
        <v>1810.2</v>
      </c>
      <c r="D911" s="182">
        <v>2009</v>
      </c>
      <c r="E911" s="183">
        <v>1222.2</v>
      </c>
      <c r="F911" s="180">
        <v>3607</v>
      </c>
      <c r="G911" s="184">
        <v>1591.2</v>
      </c>
      <c r="H911" s="182">
        <v>4131</v>
      </c>
      <c r="I911" s="183">
        <v>2342.3000000000002</v>
      </c>
      <c r="J911" s="180">
        <v>263</v>
      </c>
      <c r="K911" s="184">
        <v>775.1</v>
      </c>
      <c r="L911" s="182">
        <v>1261</v>
      </c>
      <c r="M911" s="180">
        <v>3170.4</v>
      </c>
      <c r="N911" s="185">
        <v>3187</v>
      </c>
      <c r="O911" s="186">
        <v>3909.5</v>
      </c>
      <c r="P911" s="180">
        <v>2310</v>
      </c>
      <c r="Q911" s="184">
        <v>2068.3000000000002</v>
      </c>
      <c r="R911" s="182">
        <v>3078</v>
      </c>
      <c r="S911" s="183">
        <v>2242.3000000000002</v>
      </c>
      <c r="T911" s="180">
        <v>456</v>
      </c>
      <c r="U911" s="184">
        <v>1524.2</v>
      </c>
      <c r="V911" s="182">
        <v>1689</v>
      </c>
      <c r="W911" s="183">
        <v>3681.5</v>
      </c>
      <c r="X911" s="180">
        <v>2137</v>
      </c>
      <c r="Y911" s="184">
        <v>1818.2</v>
      </c>
      <c r="Z911" s="182">
        <v>4493</v>
      </c>
      <c r="AA911" s="180">
        <v>3563.5</v>
      </c>
      <c r="AB911" s="162">
        <f t="shared" si="2749"/>
        <v>33506</v>
      </c>
      <c r="AC911" s="165">
        <f t="shared" si="2779"/>
        <v>29718.9</v>
      </c>
      <c r="AE911" s="251" t="s">
        <v>13</v>
      </c>
      <c r="AF911" s="14">
        <f t="shared" ref="AF911:BG911" si="2786">SUM(AF908:AF910)</f>
        <v>9649</v>
      </c>
      <c r="AG911" s="1">
        <f t="shared" si="2786"/>
        <v>3307.1</v>
      </c>
      <c r="AH911" s="14">
        <f t="shared" si="2786"/>
        <v>4025</v>
      </c>
      <c r="AI911" s="1">
        <f t="shared" si="2786"/>
        <v>2881.1000000000004</v>
      </c>
      <c r="AJ911" s="14">
        <f t="shared" si="2786"/>
        <v>6357</v>
      </c>
      <c r="AK911" s="1">
        <f t="shared" si="2786"/>
        <v>3178.1000000000004</v>
      </c>
      <c r="AL911" s="14">
        <f t="shared" si="2786"/>
        <v>7211</v>
      </c>
      <c r="AM911" s="1">
        <f t="shared" si="2786"/>
        <v>5301.9</v>
      </c>
      <c r="AN911" s="14">
        <f t="shared" si="2786"/>
        <v>675</v>
      </c>
      <c r="AO911" s="1">
        <f t="shared" si="2786"/>
        <v>1929.8</v>
      </c>
      <c r="AP911" s="14">
        <f t="shared" si="2786"/>
        <v>2300</v>
      </c>
      <c r="AQ911" s="1">
        <f t="shared" si="2786"/>
        <v>8709.2000000000007</v>
      </c>
      <c r="AR911" s="14">
        <f t="shared" si="2786"/>
        <v>6132</v>
      </c>
      <c r="AS911" s="1">
        <f t="shared" si="2786"/>
        <v>9482.5999999999985</v>
      </c>
      <c r="AT911" s="14">
        <f t="shared" si="2786"/>
        <v>4953</v>
      </c>
      <c r="AU911" s="1">
        <f t="shared" si="2786"/>
        <v>4880.8999999999996</v>
      </c>
      <c r="AV911" s="14">
        <f t="shared" si="2786"/>
        <v>6177</v>
      </c>
      <c r="AW911" s="1">
        <f t="shared" si="2786"/>
        <v>4311.6000000000004</v>
      </c>
      <c r="AX911" s="14">
        <f t="shared" si="2786"/>
        <v>848</v>
      </c>
      <c r="AY911" s="1">
        <f t="shared" si="2786"/>
        <v>3810.9</v>
      </c>
      <c r="AZ911" s="14">
        <f t="shared" si="2786"/>
        <v>2758</v>
      </c>
      <c r="BA911" s="1">
        <f t="shared" si="2786"/>
        <v>8149</v>
      </c>
      <c r="BB911" s="14">
        <f t="shared" si="2786"/>
        <v>4015</v>
      </c>
      <c r="BC911" s="1">
        <f t="shared" si="2786"/>
        <v>4373.7</v>
      </c>
      <c r="BD911" s="14">
        <f t="shared" si="2786"/>
        <v>10453</v>
      </c>
      <c r="BE911" s="1">
        <f t="shared" si="2786"/>
        <v>6592.6</v>
      </c>
      <c r="BF911" s="166">
        <f t="shared" si="2786"/>
        <v>65553</v>
      </c>
      <c r="BG911" s="167">
        <f t="shared" si="2786"/>
        <v>66908.5</v>
      </c>
      <c r="BI911" s="131" t="s">
        <v>19</v>
      </c>
      <c r="BJ911" s="123">
        <f t="shared" si="2780"/>
        <v>0.145794783023936</v>
      </c>
      <c r="BK911" s="124">
        <f t="shared" si="2781"/>
        <v>6.0910733573584487E-2</v>
      </c>
      <c r="BL911" s="125">
        <f t="shared" si="2753"/>
        <v>5.9959410254879726E-2</v>
      </c>
      <c r="BM911" s="126">
        <f t="shared" si="2754"/>
        <v>4.1125344477756579E-2</v>
      </c>
      <c r="BN911" s="123">
        <f t="shared" si="2755"/>
        <v>0.10765236077120516</v>
      </c>
      <c r="BO911" s="124">
        <f t="shared" si="2756"/>
        <v>5.3541685594015925E-2</v>
      </c>
      <c r="BP911" s="125">
        <f t="shared" si="2757"/>
        <v>0.12329135080284129</v>
      </c>
      <c r="BQ911" s="126">
        <f t="shared" si="2758"/>
        <v>7.8815164760472289E-2</v>
      </c>
      <c r="BR911" s="123">
        <f t="shared" si="2759"/>
        <v>7.8493404166417955E-3</v>
      </c>
      <c r="BS911" s="124">
        <f t="shared" si="2760"/>
        <v>2.6081046068326889E-2</v>
      </c>
      <c r="BT911" s="125">
        <f t="shared" si="2761"/>
        <v>3.7635050438727391E-2</v>
      </c>
      <c r="BU911" s="123">
        <f t="shared" si="2762"/>
        <v>0.1066795877370966</v>
      </c>
      <c r="BV911" s="127">
        <f t="shared" si="2763"/>
        <v>9.5117292425237268E-2</v>
      </c>
      <c r="BW911" s="128">
        <f t="shared" si="2764"/>
        <v>0.13154928345261768</v>
      </c>
      <c r="BX911" s="123">
        <f t="shared" si="2765"/>
        <v>6.8942875902823372E-2</v>
      </c>
      <c r="BY911" s="124">
        <f t="shared" si="2766"/>
        <v>6.959544263078378E-2</v>
      </c>
      <c r="BZ911" s="125">
        <f t="shared" si="2767"/>
        <v>9.1864143735450363E-2</v>
      </c>
      <c r="CA911" s="126">
        <f t="shared" si="2768"/>
        <v>7.5450302669345104E-2</v>
      </c>
      <c r="CB911" s="123">
        <f t="shared" si="2769"/>
        <v>1.3609502775622277E-2</v>
      </c>
      <c r="CC911" s="124">
        <f t="shared" si="2770"/>
        <v>5.1287227992960704E-2</v>
      </c>
      <c r="CD911" s="125">
        <f t="shared" si="2771"/>
        <v>5.040888199128514E-2</v>
      </c>
      <c r="CE911" s="126">
        <f t="shared" si="2772"/>
        <v>0.12387739788484768</v>
      </c>
      <c r="CF911" s="123">
        <f t="shared" si="2773"/>
        <v>6.3779621560317551E-2</v>
      </c>
      <c r="CG911" s="124">
        <f t="shared" si="2774"/>
        <v>6.1179922540874662E-2</v>
      </c>
      <c r="CH911" s="125">
        <f t="shared" si="2775"/>
        <v>0.13409538590103265</v>
      </c>
      <c r="CI911" s="123">
        <f t="shared" si="2776"/>
        <v>0.11990686061731759</v>
      </c>
      <c r="CJ911" s="129">
        <f t="shared" ref="CJ911" si="2787">AB911/AB932</f>
        <v>7.9952657412908967E-2</v>
      </c>
      <c r="CK911" s="130">
        <f t="shared" ref="CK911" si="2788">AC911/AC932</f>
        <v>7.105359987548425E-2</v>
      </c>
    </row>
    <row r="912" spans="1:89" ht="13.8" thickTop="1" x14ac:dyDescent="0.25">
      <c r="A912" s="139" t="s">
        <v>20</v>
      </c>
      <c r="B912" s="266">
        <v>5453</v>
      </c>
      <c r="C912" s="267">
        <v>1685.5</v>
      </c>
      <c r="D912" s="268">
        <v>2099</v>
      </c>
      <c r="E912" s="269">
        <v>1324.4</v>
      </c>
      <c r="F912" s="266">
        <v>3016</v>
      </c>
      <c r="G912" s="270">
        <v>1464.4</v>
      </c>
      <c r="H912" s="268">
        <v>3736</v>
      </c>
      <c r="I912" s="269">
        <v>2425.6999999999998</v>
      </c>
      <c r="J912" s="266">
        <v>398</v>
      </c>
      <c r="K912" s="270">
        <v>925.3</v>
      </c>
      <c r="L912" s="268">
        <v>1277</v>
      </c>
      <c r="M912" s="266">
        <v>4126.1000000000004</v>
      </c>
      <c r="N912" s="271">
        <v>3319</v>
      </c>
      <c r="O912" s="272">
        <v>4709.2</v>
      </c>
      <c r="P912" s="266">
        <v>2685</v>
      </c>
      <c r="Q912" s="270">
        <v>2633.6</v>
      </c>
      <c r="R912" s="268">
        <v>3546</v>
      </c>
      <c r="S912" s="269">
        <v>2308.6</v>
      </c>
      <c r="T912" s="266">
        <v>520</v>
      </c>
      <c r="U912" s="270">
        <v>2253</v>
      </c>
      <c r="V912" s="268">
        <v>1569</v>
      </c>
      <c r="W912" s="269">
        <v>4400.1000000000004</v>
      </c>
      <c r="X912" s="266">
        <v>2226</v>
      </c>
      <c r="Y912" s="270">
        <v>2217.6</v>
      </c>
      <c r="Z912" s="268">
        <v>5626</v>
      </c>
      <c r="AA912" s="266">
        <v>3509</v>
      </c>
      <c r="AB912" s="162">
        <f t="shared" si="2749"/>
        <v>35470</v>
      </c>
      <c r="AC912" s="165">
        <f t="shared" si="2779"/>
        <v>33982.5</v>
      </c>
      <c r="BI912" s="139" t="s">
        <v>20</v>
      </c>
      <c r="BJ912" s="123">
        <f t="shared" si="2780"/>
        <v>0.15373555117000282</v>
      </c>
      <c r="BK912" s="124">
        <f t="shared" si="2781"/>
        <v>4.9599058338850879E-2</v>
      </c>
      <c r="BL912" s="125">
        <f t="shared" si="2753"/>
        <v>5.9176769100648438E-2</v>
      </c>
      <c r="BM912" s="126">
        <f t="shared" si="2754"/>
        <v>3.8973000809240051E-2</v>
      </c>
      <c r="BN912" s="123">
        <f t="shared" si="2755"/>
        <v>8.5029602480969829E-2</v>
      </c>
      <c r="BO912" s="124">
        <f t="shared" si="2756"/>
        <v>4.3092768336643862E-2</v>
      </c>
      <c r="BP912" s="125">
        <f t="shared" si="2757"/>
        <v>0.10532844657457006</v>
      </c>
      <c r="BQ912" s="126">
        <f t="shared" si="2758"/>
        <v>7.1380857794453023E-2</v>
      </c>
      <c r="BR912" s="123">
        <f t="shared" si="2759"/>
        <v>1.1220749929517902E-2</v>
      </c>
      <c r="BS912" s="124">
        <f t="shared" si="2760"/>
        <v>2.7228720665048185E-2</v>
      </c>
      <c r="BT912" s="125">
        <f t="shared" si="2761"/>
        <v>3.6002255427121509E-2</v>
      </c>
      <c r="BU912" s="123">
        <f t="shared" si="2762"/>
        <v>0.12141837710586333</v>
      </c>
      <c r="BV912" s="127">
        <f t="shared" si="2763"/>
        <v>9.3572032703693256E-2</v>
      </c>
      <c r="BW912" s="128">
        <f t="shared" si="2764"/>
        <v>0.13857720885750019</v>
      </c>
      <c r="BX912" s="123">
        <f t="shared" si="2765"/>
        <v>7.5697772765717514E-2</v>
      </c>
      <c r="BY912" s="124">
        <f t="shared" si="2766"/>
        <v>7.7498712572647691E-2</v>
      </c>
      <c r="BZ912" s="125">
        <f t="shared" si="2767"/>
        <v>9.9971807160981113E-2</v>
      </c>
      <c r="CA912" s="126">
        <f t="shared" si="2768"/>
        <v>6.7934966526888838E-2</v>
      </c>
      <c r="CB912" s="123">
        <f t="shared" si="2769"/>
        <v>1.4660276289822385E-2</v>
      </c>
      <c r="CC912" s="124">
        <f t="shared" si="2770"/>
        <v>6.6298830280291321E-2</v>
      </c>
      <c r="CD912" s="125">
        <f t="shared" si="2771"/>
        <v>4.4234564420637161E-2</v>
      </c>
      <c r="CE912" s="126">
        <f t="shared" si="2772"/>
        <v>0.12948135069521077</v>
      </c>
      <c r="CF912" s="123">
        <f t="shared" si="2773"/>
        <v>6.2757259656047365E-2</v>
      </c>
      <c r="CG912" s="124">
        <f t="shared" si="2774"/>
        <v>6.5257117634076364E-2</v>
      </c>
      <c r="CH912" s="125">
        <f t="shared" si="2775"/>
        <v>0.15861291232027064</v>
      </c>
      <c r="CI912" s="123">
        <f t="shared" si="2776"/>
        <v>0.10325903038328552</v>
      </c>
      <c r="CJ912" s="129">
        <f t="shared" ref="CJ912" si="2789">AB912/AB932</f>
        <v>8.4639191739863937E-2</v>
      </c>
      <c r="CK912" s="130">
        <f t="shared" ref="CK912" si="2790">AC912/AC932</f>
        <v>8.1247252010291218E-2</v>
      </c>
    </row>
    <row r="913" spans="1:89" ht="13.8" thickBot="1" x14ac:dyDescent="0.3">
      <c r="A913" s="131" t="s">
        <v>21</v>
      </c>
      <c r="B913" s="273">
        <v>4196</v>
      </c>
      <c r="C913" s="274">
        <v>1621.6</v>
      </c>
      <c r="D913" s="275">
        <v>1926</v>
      </c>
      <c r="E913" s="276">
        <v>1556.7</v>
      </c>
      <c r="F913" s="273">
        <v>3341</v>
      </c>
      <c r="G913" s="277">
        <v>1713.7</v>
      </c>
      <c r="H913" s="275">
        <v>3475</v>
      </c>
      <c r="I913" s="276">
        <v>2876.2</v>
      </c>
      <c r="J913" s="273">
        <v>277</v>
      </c>
      <c r="K913" s="277">
        <v>1004.5</v>
      </c>
      <c r="L913" s="275">
        <v>1023</v>
      </c>
      <c r="M913" s="273">
        <v>4583.1000000000004</v>
      </c>
      <c r="N913" s="278">
        <v>2813</v>
      </c>
      <c r="O913" s="279">
        <v>4773.3999999999996</v>
      </c>
      <c r="P913" s="273">
        <v>2268</v>
      </c>
      <c r="Q913" s="277">
        <v>2247.3000000000002</v>
      </c>
      <c r="R913" s="275">
        <v>2631</v>
      </c>
      <c r="S913" s="276">
        <v>2003</v>
      </c>
      <c r="T913" s="273">
        <v>328</v>
      </c>
      <c r="U913" s="277">
        <v>1557.9</v>
      </c>
      <c r="V913" s="275">
        <v>1189</v>
      </c>
      <c r="W913" s="276">
        <v>3748.9</v>
      </c>
      <c r="X913" s="273">
        <v>1789</v>
      </c>
      <c r="Y913" s="277">
        <v>2156.1</v>
      </c>
      <c r="Z913" s="275">
        <v>4827</v>
      </c>
      <c r="AA913" s="273">
        <v>3083.6</v>
      </c>
      <c r="AB913" s="162">
        <f t="shared" si="2749"/>
        <v>30083</v>
      </c>
      <c r="AC913" s="165">
        <f t="shared" si="2779"/>
        <v>32926</v>
      </c>
      <c r="AE913" t="s">
        <v>85</v>
      </c>
      <c r="BI913" s="131" t="s">
        <v>21</v>
      </c>
      <c r="BJ913" s="123">
        <f t="shared" si="2780"/>
        <v>0.13948076987002625</v>
      </c>
      <c r="BK913" s="124">
        <f t="shared" si="2781"/>
        <v>4.9249832958755999E-2</v>
      </c>
      <c r="BL913" s="125">
        <f t="shared" si="2753"/>
        <v>6.4022870059502038E-2</v>
      </c>
      <c r="BM913" s="126">
        <f t="shared" si="2754"/>
        <v>4.7278746279535933E-2</v>
      </c>
      <c r="BN913" s="123">
        <f t="shared" si="2755"/>
        <v>0.11105940232024732</v>
      </c>
      <c r="BO913" s="124">
        <f t="shared" si="2756"/>
        <v>5.2047014517402665E-2</v>
      </c>
      <c r="BP913" s="125">
        <f t="shared" si="2757"/>
        <v>0.11551374530465712</v>
      </c>
      <c r="BQ913" s="126">
        <f t="shared" si="2758"/>
        <v>8.7353459272307588E-2</v>
      </c>
      <c r="BR913" s="123">
        <f t="shared" si="2759"/>
        <v>9.2078582588172725E-3</v>
      </c>
      <c r="BS913" s="124">
        <f t="shared" si="2760"/>
        <v>3.0507805381765171E-2</v>
      </c>
      <c r="BT913" s="125">
        <f t="shared" si="2761"/>
        <v>3.4005916963068844E-2</v>
      </c>
      <c r="BU913" s="123">
        <f t="shared" si="2762"/>
        <v>0.13919395006985363</v>
      </c>
      <c r="BV913" s="127">
        <f t="shared" si="2763"/>
        <v>9.3507961307050497E-2</v>
      </c>
      <c r="BW913" s="128">
        <f t="shared" si="2764"/>
        <v>0.14497357711231246</v>
      </c>
      <c r="BX913" s="123">
        <f t="shared" si="2765"/>
        <v>7.5391417079413617E-2</v>
      </c>
      <c r="BY913" s="124">
        <f t="shared" si="2766"/>
        <v>6.8253052299094952E-2</v>
      </c>
      <c r="BZ913" s="125">
        <f t="shared" si="2767"/>
        <v>8.7458032775986433E-2</v>
      </c>
      <c r="CA913" s="126">
        <f t="shared" si="2768"/>
        <v>6.0833383951892119E-2</v>
      </c>
      <c r="CB913" s="123">
        <f t="shared" si="2769"/>
        <v>1.090316790213742E-2</v>
      </c>
      <c r="CC913" s="124">
        <f t="shared" si="2770"/>
        <v>4.7315191641863576E-2</v>
      </c>
      <c r="CD913" s="125">
        <f t="shared" si="2771"/>
        <v>3.9523983645248145E-2</v>
      </c>
      <c r="CE913" s="126">
        <f t="shared" si="2772"/>
        <v>0.11385834902508656</v>
      </c>
      <c r="CF913" s="123">
        <f t="shared" si="2773"/>
        <v>5.9468802978426355E-2</v>
      </c>
      <c r="CG913" s="124">
        <f t="shared" si="2774"/>
        <v>6.5483204762194006E-2</v>
      </c>
      <c r="CH913" s="125">
        <f t="shared" si="2775"/>
        <v>0.16045607153541869</v>
      </c>
      <c r="CI913" s="123">
        <f t="shared" si="2776"/>
        <v>9.3652432727935372E-2</v>
      </c>
      <c r="CJ913" s="129">
        <f t="shared" ref="CJ913" si="2791">AB913/AB932</f>
        <v>7.1784629408241526E-2</v>
      </c>
      <c r="CK913" s="130">
        <f t="shared" ref="CK913" si="2792">AC913/AC932</f>
        <v>7.8721313019667435E-2</v>
      </c>
    </row>
    <row r="914" spans="1:89" ht="14.4" thickTop="1" thickBot="1" x14ac:dyDescent="0.3">
      <c r="A914" s="139" t="s">
        <v>22</v>
      </c>
      <c r="B914" s="187">
        <v>2682</v>
      </c>
      <c r="C914" s="188">
        <v>1506.8</v>
      </c>
      <c r="D914" s="189">
        <v>1082</v>
      </c>
      <c r="E914" s="190">
        <v>994.5</v>
      </c>
      <c r="F914" s="187">
        <v>2044</v>
      </c>
      <c r="G914" s="191">
        <v>1019.5</v>
      </c>
      <c r="H914" s="189">
        <v>3185</v>
      </c>
      <c r="I914" s="190">
        <v>2204.1999999999998</v>
      </c>
      <c r="J914" s="187">
        <v>294</v>
      </c>
      <c r="K914" s="191">
        <v>897.5</v>
      </c>
      <c r="L914" s="189">
        <v>864</v>
      </c>
      <c r="M914" s="187">
        <v>3328.6</v>
      </c>
      <c r="N914" s="192">
        <v>2228</v>
      </c>
      <c r="O914" s="193">
        <v>4091.9</v>
      </c>
      <c r="P914" s="187">
        <v>1399</v>
      </c>
      <c r="Q914" s="191">
        <v>1888.9</v>
      </c>
      <c r="R914" s="189">
        <v>2439</v>
      </c>
      <c r="S914" s="190">
        <v>1851.9</v>
      </c>
      <c r="T914" s="187">
        <v>264</v>
      </c>
      <c r="U914" s="191">
        <v>1001.5</v>
      </c>
      <c r="V914" s="189">
        <v>969</v>
      </c>
      <c r="W914" s="190">
        <v>3589.6</v>
      </c>
      <c r="X914" s="187">
        <v>1631</v>
      </c>
      <c r="Y914" s="191">
        <v>1448.7</v>
      </c>
      <c r="Z914" s="189">
        <v>3878</v>
      </c>
      <c r="AA914" s="187">
        <v>3032.5</v>
      </c>
      <c r="AB914" s="162">
        <f t="shared" si="2749"/>
        <v>22959</v>
      </c>
      <c r="AC914" s="165">
        <f t="shared" si="2779"/>
        <v>26856.1</v>
      </c>
      <c r="AE914" s="296" t="s">
        <v>0</v>
      </c>
      <c r="AF914" s="298" t="s">
        <v>1</v>
      </c>
      <c r="AG914" s="299"/>
      <c r="AH914" s="298" t="s">
        <v>2</v>
      </c>
      <c r="AI914" s="299"/>
      <c r="AJ914" s="298" t="s">
        <v>3</v>
      </c>
      <c r="AK914" s="299"/>
      <c r="AL914" s="298" t="s">
        <v>4</v>
      </c>
      <c r="AM914" s="299"/>
      <c r="AN914" s="298" t="s">
        <v>5</v>
      </c>
      <c r="AO914" s="299"/>
      <c r="AP914" s="298" t="s">
        <v>6</v>
      </c>
      <c r="AQ914" s="299"/>
      <c r="AR914" s="298" t="s">
        <v>7</v>
      </c>
      <c r="AS914" s="299"/>
      <c r="AT914" s="298" t="s">
        <v>8</v>
      </c>
      <c r="AU914" s="299"/>
      <c r="AV914" s="298" t="s">
        <v>9</v>
      </c>
      <c r="AW914" s="299"/>
      <c r="AX914" s="298" t="s">
        <v>10</v>
      </c>
      <c r="AY914" s="299"/>
      <c r="AZ914" s="298" t="s">
        <v>11</v>
      </c>
      <c r="BA914" s="299"/>
      <c r="BB914" s="298" t="s">
        <v>12</v>
      </c>
      <c r="BC914" s="299"/>
      <c r="BD914" s="300" t="s">
        <v>40</v>
      </c>
      <c r="BE914" s="301"/>
      <c r="BF914" s="302" t="s">
        <v>41</v>
      </c>
      <c r="BG914" s="303"/>
      <c r="BI914" s="139" t="s">
        <v>22</v>
      </c>
      <c r="BJ914" s="123">
        <f t="shared" si="2780"/>
        <v>0.11681693453547629</v>
      </c>
      <c r="BK914" s="124">
        <f t="shared" si="2781"/>
        <v>5.6106433920040513E-2</v>
      </c>
      <c r="BL914" s="125">
        <f t="shared" si="2753"/>
        <v>4.7127488131016158E-2</v>
      </c>
      <c r="BM914" s="126">
        <f t="shared" si="2754"/>
        <v>3.703069321308753E-2</v>
      </c>
      <c r="BN914" s="123">
        <f t="shared" si="2755"/>
        <v>8.9028267781697812E-2</v>
      </c>
      <c r="BO914" s="124">
        <f t="shared" si="2756"/>
        <v>3.7961580423069623E-2</v>
      </c>
      <c r="BP914" s="125">
        <f t="shared" si="2757"/>
        <v>0.13872555424887845</v>
      </c>
      <c r="BQ914" s="126">
        <f t="shared" si="2758"/>
        <v>8.2074463529700881E-2</v>
      </c>
      <c r="BR914" s="123">
        <f t="shared" si="2759"/>
        <v>1.2805435776819548E-2</v>
      </c>
      <c r="BS914" s="124">
        <f t="shared" si="2760"/>
        <v>3.3418850838357023E-2</v>
      </c>
      <c r="BT914" s="125">
        <f t="shared" si="2761"/>
        <v>3.7632301058408466E-2</v>
      </c>
      <c r="BU914" s="123">
        <f t="shared" si="2762"/>
        <v>0.12394204668585536</v>
      </c>
      <c r="BV914" s="127">
        <f t="shared" si="2763"/>
        <v>9.7042554118210722E-2</v>
      </c>
      <c r="BW914" s="128">
        <f t="shared" si="2764"/>
        <v>0.15236389498102854</v>
      </c>
      <c r="BX914" s="123">
        <f t="shared" si="2765"/>
        <v>6.0934709699899822E-2</v>
      </c>
      <c r="BY914" s="124">
        <f t="shared" si="2766"/>
        <v>7.0334114037406775E-2</v>
      </c>
      <c r="BZ914" s="125">
        <f t="shared" si="2767"/>
        <v>0.10623284986279891</v>
      </c>
      <c r="CA914" s="126">
        <f t="shared" si="2768"/>
        <v>6.8956400966633288E-2</v>
      </c>
      <c r="CB914" s="123">
        <f t="shared" si="2769"/>
        <v>1.149875865673592E-2</v>
      </c>
      <c r="CC914" s="124">
        <f t="shared" si="2770"/>
        <v>3.7291341631882517E-2</v>
      </c>
      <c r="CD914" s="125">
        <f t="shared" si="2771"/>
        <v>4.2205670978701162E-2</v>
      </c>
      <c r="CE914" s="126">
        <f t="shared" si="2772"/>
        <v>0.13366050915806837</v>
      </c>
      <c r="CF914" s="123">
        <f t="shared" si="2773"/>
        <v>7.103967942854654E-2</v>
      </c>
      <c r="CG914" s="124">
        <f t="shared" si="2774"/>
        <v>5.3943052044042143E-2</v>
      </c>
      <c r="CH914" s="125">
        <f t="shared" si="2775"/>
        <v>0.16890979572281023</v>
      </c>
      <c r="CI914" s="123">
        <f t="shared" si="2776"/>
        <v>0.11291661857082749</v>
      </c>
      <c r="CJ914" s="129">
        <f t="shared" ref="CJ914" si="2793">AB914/AB932</f>
        <v>5.4785204487046407E-2</v>
      </c>
      <c r="CK914" s="130">
        <f t="shared" ref="CK914" si="2794">AC914/AC932</f>
        <v>6.420905833042248E-2</v>
      </c>
    </row>
    <row r="915" spans="1:89" ht="15" thickTop="1" thickBot="1" x14ac:dyDescent="0.35">
      <c r="A915" s="131" t="s">
        <v>23</v>
      </c>
      <c r="B915" s="180">
        <v>1735</v>
      </c>
      <c r="C915" s="181">
        <v>1350.3</v>
      </c>
      <c r="D915" s="182">
        <v>954</v>
      </c>
      <c r="E915" s="183">
        <v>739.7</v>
      </c>
      <c r="F915" s="180">
        <v>1378</v>
      </c>
      <c r="G915" s="184">
        <v>865.8</v>
      </c>
      <c r="H915" s="182">
        <v>2364</v>
      </c>
      <c r="I915" s="183">
        <v>1945.7</v>
      </c>
      <c r="J915" s="180">
        <v>333</v>
      </c>
      <c r="K915" s="184">
        <v>645.6</v>
      </c>
      <c r="L915" s="182">
        <v>855</v>
      </c>
      <c r="M915" s="180">
        <v>1839.9</v>
      </c>
      <c r="N915" s="185">
        <v>1820</v>
      </c>
      <c r="O915" s="186">
        <v>2352.3000000000002</v>
      </c>
      <c r="P915" s="180">
        <v>1065</v>
      </c>
      <c r="Q915" s="184">
        <v>1097.2</v>
      </c>
      <c r="R915" s="182">
        <v>1729</v>
      </c>
      <c r="S915" s="183">
        <v>1288.3</v>
      </c>
      <c r="T915" s="180">
        <v>307</v>
      </c>
      <c r="U915" s="184">
        <v>491.5</v>
      </c>
      <c r="V915" s="182">
        <v>835</v>
      </c>
      <c r="W915" s="183">
        <v>2350.3000000000002</v>
      </c>
      <c r="X915" s="180">
        <v>1027</v>
      </c>
      <c r="Y915" s="184">
        <v>742.8</v>
      </c>
      <c r="Z915" s="182">
        <v>3066</v>
      </c>
      <c r="AA915" s="180">
        <v>2947.4</v>
      </c>
      <c r="AB915" s="162">
        <f t="shared" si="2749"/>
        <v>17468</v>
      </c>
      <c r="AC915" s="165">
        <f t="shared" si="2779"/>
        <v>18656.8</v>
      </c>
      <c r="AE915" s="297"/>
      <c r="AF915" s="111" t="s">
        <v>14</v>
      </c>
      <c r="AG915" s="112" t="s">
        <v>15</v>
      </c>
      <c r="AH915" s="113" t="s">
        <v>14</v>
      </c>
      <c r="AI915" s="114" t="s">
        <v>15</v>
      </c>
      <c r="AJ915" s="111" t="s">
        <v>14</v>
      </c>
      <c r="AK915" s="112" t="s">
        <v>15</v>
      </c>
      <c r="AL915" s="113" t="s">
        <v>14</v>
      </c>
      <c r="AM915" s="114" t="s">
        <v>15</v>
      </c>
      <c r="AN915" s="111" t="s">
        <v>14</v>
      </c>
      <c r="AO915" s="112" t="s">
        <v>15</v>
      </c>
      <c r="AP915" s="113" t="s">
        <v>14</v>
      </c>
      <c r="AQ915" s="111" t="s">
        <v>15</v>
      </c>
      <c r="AR915" s="115" t="s">
        <v>14</v>
      </c>
      <c r="AS915" s="116" t="s">
        <v>15</v>
      </c>
      <c r="AT915" s="111" t="s">
        <v>14</v>
      </c>
      <c r="AU915" s="112" t="s">
        <v>15</v>
      </c>
      <c r="AV915" s="113" t="s">
        <v>14</v>
      </c>
      <c r="AW915" s="114" t="s">
        <v>15</v>
      </c>
      <c r="AX915" s="111" t="s">
        <v>14</v>
      </c>
      <c r="AY915" s="112" t="s">
        <v>15</v>
      </c>
      <c r="AZ915" s="113" t="s">
        <v>14</v>
      </c>
      <c r="BA915" s="114" t="s">
        <v>15</v>
      </c>
      <c r="BB915" s="111" t="s">
        <v>14</v>
      </c>
      <c r="BC915" s="112" t="s">
        <v>15</v>
      </c>
      <c r="BD915" s="26" t="s">
        <v>14</v>
      </c>
      <c r="BE915" s="117" t="s">
        <v>15</v>
      </c>
      <c r="BF915" s="168" t="s">
        <v>14</v>
      </c>
      <c r="BG915" s="169" t="s">
        <v>15</v>
      </c>
      <c r="BI915" s="131" t="s">
        <v>23</v>
      </c>
      <c r="BJ915" s="123">
        <f t="shared" si="2780"/>
        <v>9.9324479047400965E-2</v>
      </c>
      <c r="BK915" s="124">
        <f t="shared" si="2781"/>
        <v>7.2375755756614216E-2</v>
      </c>
      <c r="BL915" s="125">
        <f t="shared" si="2753"/>
        <v>5.4614151591481565E-2</v>
      </c>
      <c r="BM915" s="126">
        <f t="shared" si="2754"/>
        <v>3.9647742378114151E-2</v>
      </c>
      <c r="BN915" s="123">
        <f t="shared" si="2755"/>
        <v>7.8887107854362259E-2</v>
      </c>
      <c r="BO915" s="124">
        <f t="shared" si="2756"/>
        <v>4.6406672098109003E-2</v>
      </c>
      <c r="BP915" s="125">
        <f t="shared" si="2757"/>
        <v>0.13533318067323105</v>
      </c>
      <c r="BQ915" s="126">
        <f t="shared" si="2758"/>
        <v>0.10428905278504352</v>
      </c>
      <c r="BR915" s="123">
        <f t="shared" si="2759"/>
        <v>1.9063430272498284E-2</v>
      </c>
      <c r="BS915" s="124">
        <f t="shared" si="2760"/>
        <v>3.4604004974057717E-2</v>
      </c>
      <c r="BT915" s="125">
        <f t="shared" si="2761"/>
        <v>4.8946645294252349E-2</v>
      </c>
      <c r="BU915" s="123">
        <f t="shared" si="2762"/>
        <v>9.8618198190472114E-2</v>
      </c>
      <c r="BV915" s="127">
        <f t="shared" si="2763"/>
        <v>0.10419051980764828</v>
      </c>
      <c r="BW915" s="128">
        <f t="shared" si="2764"/>
        <v>0.12608271514943614</v>
      </c>
      <c r="BX915" s="123">
        <f t="shared" si="2765"/>
        <v>6.0968628348980994E-2</v>
      </c>
      <c r="BY915" s="124">
        <f t="shared" si="2766"/>
        <v>5.8809656532738737E-2</v>
      </c>
      <c r="BZ915" s="125">
        <f t="shared" si="2767"/>
        <v>9.8980993817265855E-2</v>
      </c>
      <c r="CA915" s="126">
        <f t="shared" si="2768"/>
        <v>6.9052570644483516E-2</v>
      </c>
      <c r="CB915" s="123">
        <f t="shared" si="2769"/>
        <v>1.7574994275246163E-2</v>
      </c>
      <c r="CC915" s="124">
        <f t="shared" si="2770"/>
        <v>2.6344281977616742E-2</v>
      </c>
      <c r="CD915" s="125">
        <f t="shared" si="2771"/>
        <v>4.7801694527135334E-2</v>
      </c>
      <c r="CE915" s="126">
        <f t="shared" si="2772"/>
        <v>0.12597551562969</v>
      </c>
      <c r="CF915" s="123">
        <f t="shared" si="2773"/>
        <v>5.879322189145867E-2</v>
      </c>
      <c r="CG915" s="124">
        <f t="shared" si="2774"/>
        <v>3.9813901633720679E-2</v>
      </c>
      <c r="CH915" s="125">
        <f t="shared" si="2775"/>
        <v>0.17552095259903824</v>
      </c>
      <c r="CI915" s="123">
        <f t="shared" si="2776"/>
        <v>0.15797993224990353</v>
      </c>
      <c r="CJ915" s="129">
        <f t="shared" ref="CJ915" si="2795">AB915/AB932</f>
        <v>4.1682475368253265E-2</v>
      </c>
      <c r="CK915" s="130">
        <f t="shared" ref="CK915" si="2796">AC915/AC932</f>
        <v>4.4605715627325862E-2</v>
      </c>
    </row>
    <row r="916" spans="1:89" ht="13.8" thickTop="1" x14ac:dyDescent="0.25">
      <c r="A916" s="139" t="s">
        <v>24</v>
      </c>
      <c r="B916" s="194">
        <v>2045</v>
      </c>
      <c r="C916" s="188">
        <v>1435.7</v>
      </c>
      <c r="D916" s="189">
        <v>955</v>
      </c>
      <c r="E916" s="190">
        <v>656.9</v>
      </c>
      <c r="F916" s="187">
        <v>1398</v>
      </c>
      <c r="G916" s="191">
        <v>786.1</v>
      </c>
      <c r="H916" s="189">
        <v>2439</v>
      </c>
      <c r="I916" s="190">
        <v>1858.7</v>
      </c>
      <c r="J916" s="187">
        <v>304</v>
      </c>
      <c r="K916" s="191">
        <v>454.6</v>
      </c>
      <c r="L916" s="189">
        <v>899</v>
      </c>
      <c r="M916" s="187">
        <v>1567.2</v>
      </c>
      <c r="N916" s="192">
        <v>1629</v>
      </c>
      <c r="O916" s="195">
        <v>2210.1</v>
      </c>
      <c r="P916" s="187">
        <v>1184</v>
      </c>
      <c r="Q916" s="191">
        <v>918.5</v>
      </c>
      <c r="R916" s="189">
        <v>1603</v>
      </c>
      <c r="S916" s="190">
        <v>1330.6</v>
      </c>
      <c r="T916" s="187">
        <v>298</v>
      </c>
      <c r="U916" s="191">
        <v>483.6</v>
      </c>
      <c r="V916" s="189">
        <v>861</v>
      </c>
      <c r="W916" s="196">
        <v>2215.1</v>
      </c>
      <c r="X916" s="187">
        <v>1194</v>
      </c>
      <c r="Y916" s="191">
        <v>677.8</v>
      </c>
      <c r="Z916" s="189">
        <v>2840</v>
      </c>
      <c r="AA916" s="187">
        <v>2607</v>
      </c>
      <c r="AB916" s="162">
        <f t="shared" si="2749"/>
        <v>17649</v>
      </c>
      <c r="AC916" s="165">
        <f t="shared" si="2779"/>
        <v>17201.900000000001</v>
      </c>
      <c r="AE916" s="254" t="str">
        <f>$AE$17</f>
        <v>17:00 - 17:59</v>
      </c>
      <c r="AF916" s="120">
        <f t="shared" ref="AF916:AO918" si="2797">SUMIF($A$9:$A$32,$AE916,B$908:B$931)</f>
        <v>2086</v>
      </c>
      <c r="AG916" s="177">
        <f t="shared" si="2797"/>
        <v>4380.3999999999996</v>
      </c>
      <c r="AH916" s="121">
        <f t="shared" si="2797"/>
        <v>1689</v>
      </c>
      <c r="AI916" s="172">
        <f t="shared" si="2797"/>
        <v>1545.5</v>
      </c>
      <c r="AJ916" s="120">
        <f t="shared" si="2797"/>
        <v>1874</v>
      </c>
      <c r="AK916" s="122">
        <f t="shared" si="2797"/>
        <v>3044.9</v>
      </c>
      <c r="AL916" s="121">
        <f t="shared" si="2797"/>
        <v>2938</v>
      </c>
      <c r="AM916" s="172">
        <f t="shared" si="2797"/>
        <v>5351.6</v>
      </c>
      <c r="AN916" s="120">
        <f t="shared" si="2797"/>
        <v>1161</v>
      </c>
      <c r="AO916" s="122">
        <f t="shared" si="2797"/>
        <v>339.1</v>
      </c>
      <c r="AP916" s="121">
        <f t="shared" ref="AP916:AY918" si="2798">SUMIF($A$9:$A$32,$AE916,L$908:L$931)</f>
        <v>4014</v>
      </c>
      <c r="AQ916" s="120">
        <f t="shared" si="2798"/>
        <v>1072.3</v>
      </c>
      <c r="AR916" s="171">
        <f t="shared" si="2798"/>
        <v>5022</v>
      </c>
      <c r="AS916" s="173">
        <f t="shared" si="2798"/>
        <v>2954.9</v>
      </c>
      <c r="AT916" s="120">
        <f t="shared" si="2798"/>
        <v>2544</v>
      </c>
      <c r="AU916" s="122">
        <f t="shared" si="2798"/>
        <v>2115.6</v>
      </c>
      <c r="AV916" s="121">
        <f t="shared" si="2798"/>
        <v>2450</v>
      </c>
      <c r="AW916" s="172">
        <f t="shared" si="2798"/>
        <v>3414</v>
      </c>
      <c r="AX916" s="120">
        <f t="shared" si="2798"/>
        <v>1996</v>
      </c>
      <c r="AY916" s="122">
        <f t="shared" si="2798"/>
        <v>398.1</v>
      </c>
      <c r="AZ916" s="121">
        <f t="shared" ref="AZ916:BE918" si="2799">SUMIF($A$9:$A$32,$AE916,V$908:V$931)</f>
        <v>4204</v>
      </c>
      <c r="BA916" s="172">
        <f t="shared" si="2799"/>
        <v>2319.6999999999998</v>
      </c>
      <c r="BB916" s="120">
        <f t="shared" si="2799"/>
        <v>2875</v>
      </c>
      <c r="BC916" s="122">
        <f t="shared" si="2799"/>
        <v>994.3</v>
      </c>
      <c r="BD916" s="21">
        <f t="shared" si="2799"/>
        <v>4261</v>
      </c>
      <c r="BE916" s="176">
        <f t="shared" si="2799"/>
        <v>5531.6</v>
      </c>
      <c r="BF916" s="162">
        <f>AF916+AH916+AJ916+AL916+AN916+AP916+AR916+AT916+AV916+AX916+AZ916+BB916+BD916</f>
        <v>37114</v>
      </c>
      <c r="BG916" s="163">
        <f>AG916+AI916+AK916+AM916+AO916+AQ916+AS916+AU916+AW916+AY916+BA916+BC916+BE916</f>
        <v>33462</v>
      </c>
      <c r="BI916" s="139" t="s">
        <v>24</v>
      </c>
      <c r="BJ916" s="123">
        <f t="shared" si="2780"/>
        <v>0.11587058756870078</v>
      </c>
      <c r="BK916" s="124">
        <f t="shared" si="2781"/>
        <v>8.3461710624989097E-2</v>
      </c>
      <c r="BL916" s="125">
        <f t="shared" si="2753"/>
        <v>5.4110714488072982E-2</v>
      </c>
      <c r="BM916" s="126">
        <f t="shared" si="2754"/>
        <v>3.8187642062795388E-2</v>
      </c>
      <c r="BN916" s="123">
        <f t="shared" si="2755"/>
        <v>7.9211286758456567E-2</v>
      </c>
      <c r="BO916" s="124">
        <f t="shared" si="2756"/>
        <v>4.569844028857277E-2</v>
      </c>
      <c r="BP916" s="125">
        <f t="shared" si="2757"/>
        <v>0.13819479857215705</v>
      </c>
      <c r="BQ916" s="126">
        <f t="shared" si="2758"/>
        <v>0.10805201750969369</v>
      </c>
      <c r="BR916" s="123">
        <f t="shared" si="2759"/>
        <v>1.7224771941753075E-2</v>
      </c>
      <c r="BS916" s="124">
        <f t="shared" si="2760"/>
        <v>2.6427313261907115E-2</v>
      </c>
      <c r="BT916" s="125">
        <f t="shared" si="2761"/>
        <v>5.0937730183013202E-2</v>
      </c>
      <c r="BU916" s="123">
        <f t="shared" si="2762"/>
        <v>9.1106215011132488E-2</v>
      </c>
      <c r="BV916" s="127">
        <f t="shared" si="2763"/>
        <v>9.2299847016828154E-2</v>
      </c>
      <c r="BW916" s="128">
        <f t="shared" si="2764"/>
        <v>0.12847999348909131</v>
      </c>
      <c r="BX916" s="123">
        <f t="shared" si="2765"/>
        <v>6.7085953878406712E-2</v>
      </c>
      <c r="BY916" s="124">
        <f t="shared" si="2766"/>
        <v>5.3395264476598508E-2</v>
      </c>
      <c r="BZ916" s="125">
        <f t="shared" si="2767"/>
        <v>9.0826675732336104E-2</v>
      </c>
      <c r="CA916" s="126">
        <f t="shared" si="2768"/>
        <v>7.7351920427394638E-2</v>
      </c>
      <c r="CB916" s="123">
        <f t="shared" si="2769"/>
        <v>1.6884809337639525E-2</v>
      </c>
      <c r="CC916" s="124">
        <f t="shared" si="2770"/>
        <v>2.8113173544782842E-2</v>
      </c>
      <c r="CD916" s="125">
        <f t="shared" si="2771"/>
        <v>4.8784633690294066E-2</v>
      </c>
      <c r="CE916" s="126">
        <f t="shared" si="2772"/>
        <v>0.12877065905510438</v>
      </c>
      <c r="CF916" s="123">
        <f t="shared" si="2773"/>
        <v>6.7652558218595948E-2</v>
      </c>
      <c r="CG916" s="124">
        <f t="shared" si="2774"/>
        <v>3.9402624128729961E-2</v>
      </c>
      <c r="CH916" s="125">
        <f t="shared" si="2775"/>
        <v>0.16091563261374583</v>
      </c>
      <c r="CI916" s="123">
        <f t="shared" si="2776"/>
        <v>0.15155302611920776</v>
      </c>
      <c r="CJ916" s="129">
        <f t="shared" ref="CJ916" si="2800">AB916/AB932</f>
        <v>4.2114381026694632E-2</v>
      </c>
      <c r="CK916" s="130">
        <f t="shared" ref="CK916" si="2801">AC916/AC932</f>
        <v>4.1127259747100083E-2</v>
      </c>
    </row>
    <row r="917" spans="1:89" x14ac:dyDescent="0.25">
      <c r="A917" s="131" t="s">
        <v>25</v>
      </c>
      <c r="B917" s="197">
        <v>1985</v>
      </c>
      <c r="C917" s="181">
        <v>1347.4</v>
      </c>
      <c r="D917" s="182">
        <v>916</v>
      </c>
      <c r="E917" s="183">
        <v>695.1</v>
      </c>
      <c r="F917" s="180">
        <v>1422</v>
      </c>
      <c r="G917" s="184">
        <v>824.2</v>
      </c>
      <c r="H917" s="182">
        <v>2349</v>
      </c>
      <c r="I917" s="183">
        <v>2072.1</v>
      </c>
      <c r="J917" s="180">
        <v>364</v>
      </c>
      <c r="K917" s="181">
        <v>369.5</v>
      </c>
      <c r="L917" s="182">
        <v>893</v>
      </c>
      <c r="M917" s="180">
        <v>1662.4</v>
      </c>
      <c r="N917" s="185">
        <v>1697</v>
      </c>
      <c r="O917" s="198">
        <v>2188.3000000000002</v>
      </c>
      <c r="P917" s="180">
        <v>1075</v>
      </c>
      <c r="Q917" s="181">
        <v>1024.8</v>
      </c>
      <c r="R917" s="182">
        <v>1568</v>
      </c>
      <c r="S917" s="183">
        <v>1383.1</v>
      </c>
      <c r="T917" s="189">
        <v>317</v>
      </c>
      <c r="U917" s="180">
        <v>457.7</v>
      </c>
      <c r="V917" s="182">
        <v>975</v>
      </c>
      <c r="W917" s="199">
        <v>2065.1</v>
      </c>
      <c r="X917" s="180">
        <v>1036</v>
      </c>
      <c r="Y917" s="184">
        <v>605</v>
      </c>
      <c r="Z917" s="182">
        <v>2889</v>
      </c>
      <c r="AA917" s="180">
        <v>2648.2</v>
      </c>
      <c r="AB917" s="162">
        <f t="shared" si="2749"/>
        <v>17486</v>
      </c>
      <c r="AC917" s="165">
        <f t="shared" si="2779"/>
        <v>17342.900000000001</v>
      </c>
      <c r="AE917" s="256" t="str">
        <f>$AE$18</f>
        <v>18:00 - 18:59</v>
      </c>
      <c r="AF917" s="120">
        <f t="shared" si="2797"/>
        <v>2181</v>
      </c>
      <c r="AG917" s="181">
        <f t="shared" si="2797"/>
        <v>5248.4</v>
      </c>
      <c r="AH917" s="182">
        <f t="shared" si="2797"/>
        <v>1438</v>
      </c>
      <c r="AI917" s="183">
        <f t="shared" si="2797"/>
        <v>1728.5</v>
      </c>
      <c r="AJ917" s="180">
        <f t="shared" si="2797"/>
        <v>1495</v>
      </c>
      <c r="AK917" s="184">
        <f t="shared" si="2797"/>
        <v>3253.9</v>
      </c>
      <c r="AL917" s="182">
        <f t="shared" si="2797"/>
        <v>3305</v>
      </c>
      <c r="AM917" s="183">
        <f t="shared" si="2797"/>
        <v>5875.7</v>
      </c>
      <c r="AN917" s="180">
        <f t="shared" si="2797"/>
        <v>658</v>
      </c>
      <c r="AO917" s="184">
        <f t="shared" si="2797"/>
        <v>344.1</v>
      </c>
      <c r="AP917" s="182">
        <f t="shared" si="2798"/>
        <v>4038</v>
      </c>
      <c r="AQ917" s="180">
        <f t="shared" si="2798"/>
        <v>1224.3</v>
      </c>
      <c r="AR917" s="185">
        <f t="shared" si="2798"/>
        <v>4944</v>
      </c>
      <c r="AS917" s="186">
        <f t="shared" si="2798"/>
        <v>3095.8</v>
      </c>
      <c r="AT917" s="180">
        <f t="shared" si="2798"/>
        <v>2581</v>
      </c>
      <c r="AU917" s="184">
        <f t="shared" si="2798"/>
        <v>2628.7</v>
      </c>
      <c r="AV917" s="182">
        <f t="shared" si="2798"/>
        <v>2500</v>
      </c>
      <c r="AW917" s="183">
        <f t="shared" si="2798"/>
        <v>4040</v>
      </c>
      <c r="AX917" s="180">
        <f t="shared" si="2798"/>
        <v>1868</v>
      </c>
      <c r="AY917" s="184">
        <f t="shared" si="2798"/>
        <v>395.1</v>
      </c>
      <c r="AZ917" s="182">
        <f t="shared" si="2799"/>
        <v>4940</v>
      </c>
      <c r="BA917" s="183">
        <f t="shared" si="2799"/>
        <v>2470.6</v>
      </c>
      <c r="BB917" s="180">
        <f t="shared" si="2799"/>
        <v>3094</v>
      </c>
      <c r="BC917" s="184">
        <f t="shared" si="2799"/>
        <v>1126.3</v>
      </c>
      <c r="BD917" s="182">
        <f t="shared" si="2799"/>
        <v>4016</v>
      </c>
      <c r="BE917" s="180">
        <f t="shared" si="2799"/>
        <v>6369.7</v>
      </c>
      <c r="BF917" s="164">
        <f>SUM(AF917,AH917,AJ917,AL917,AN917,AP917,AR917,AT917,AV917,AX917,AZ917,BB917,BD917)</f>
        <v>37058</v>
      </c>
      <c r="BG917" s="165">
        <f>SUM(AG917,AI917,AK917,AM917,AO917,AQ917,AS917,AU917,AW917,AY917,BA917,BC917,BE917)</f>
        <v>37801.099999999991</v>
      </c>
      <c r="BI917" s="131" t="s">
        <v>25</v>
      </c>
      <c r="BJ917" s="123">
        <f t="shared" si="2780"/>
        <v>0.11351938693812193</v>
      </c>
      <c r="BK917" s="124">
        <f t="shared" si="2781"/>
        <v>7.7691735522894087E-2</v>
      </c>
      <c r="BL917" s="125">
        <f t="shared" si="2753"/>
        <v>5.2384764954821E-2</v>
      </c>
      <c r="BM917" s="126">
        <f t="shared" si="2754"/>
        <v>4.0079802109220485E-2</v>
      </c>
      <c r="BN917" s="123">
        <f t="shared" si="2755"/>
        <v>8.1322200617636967E-2</v>
      </c>
      <c r="BO917" s="124">
        <f t="shared" si="2756"/>
        <v>4.7523770534339697E-2</v>
      </c>
      <c r="BP917" s="125">
        <f t="shared" si="2757"/>
        <v>0.13433604026078005</v>
      </c>
      <c r="BQ917" s="126">
        <f t="shared" si="2758"/>
        <v>0.11947828794492268</v>
      </c>
      <c r="BR917" s="123">
        <f t="shared" si="2759"/>
        <v>2.0816653322658127E-2</v>
      </c>
      <c r="BS917" s="124">
        <f t="shared" si="2760"/>
        <v>2.1305548668331131E-2</v>
      </c>
      <c r="BT917" s="125">
        <f t="shared" si="2761"/>
        <v>5.1069426970147547E-2</v>
      </c>
      <c r="BU917" s="123">
        <f t="shared" si="2762"/>
        <v>9.5854787838250813E-2</v>
      </c>
      <c r="BV917" s="127">
        <f t="shared" si="2763"/>
        <v>9.7049067825689117E-2</v>
      </c>
      <c r="BW917" s="128">
        <f t="shared" si="2764"/>
        <v>0.1261784361323654</v>
      </c>
      <c r="BX917" s="123">
        <f t="shared" si="2765"/>
        <v>6.147775363147661E-2</v>
      </c>
      <c r="BY917" s="124">
        <f t="shared" si="2766"/>
        <v>5.9090463532627174E-2</v>
      </c>
      <c r="BZ917" s="125">
        <f t="shared" si="2767"/>
        <v>8.9671737389911924E-2</v>
      </c>
      <c r="CA917" s="126">
        <f t="shared" si="2768"/>
        <v>7.9750214785301171E-2</v>
      </c>
      <c r="CB917" s="123">
        <f t="shared" si="2769"/>
        <v>1.812878874528194E-2</v>
      </c>
      <c r="CC917" s="124">
        <f t="shared" si="2770"/>
        <v>2.6391203316631012E-2</v>
      </c>
      <c r="CD917" s="125">
        <f t="shared" si="2771"/>
        <v>5.5758892828548554E-2</v>
      </c>
      <c r="CE917" s="126">
        <f t="shared" si="2772"/>
        <v>0.11907466456013699</v>
      </c>
      <c r="CF917" s="123">
        <f t="shared" si="2773"/>
        <v>5.9247397918334666E-2</v>
      </c>
      <c r="CG917" s="124">
        <f t="shared" si="2774"/>
        <v>3.4884592542193053E-2</v>
      </c>
      <c r="CH917" s="125">
        <f t="shared" si="2775"/>
        <v>0.16521788859659156</v>
      </c>
      <c r="CI917" s="123">
        <f t="shared" si="2776"/>
        <v>0.15269649251278619</v>
      </c>
      <c r="CJ917" s="129">
        <f t="shared" ref="CJ917" si="2802">AB917/AB932</f>
        <v>4.1725427312186661E-2</v>
      </c>
      <c r="CK917" s="130">
        <f t="shared" ref="CK917" si="2803">AC917/AC932</f>
        <v>4.1464370393269466E-2</v>
      </c>
    </row>
    <row r="918" spans="1:89" ht="13.8" thickBot="1" x14ac:dyDescent="0.3">
      <c r="A918" s="139" t="s">
        <v>26</v>
      </c>
      <c r="B918" s="194">
        <v>1558</v>
      </c>
      <c r="C918" s="188">
        <v>1417.2</v>
      </c>
      <c r="D918" s="189">
        <v>749</v>
      </c>
      <c r="E918" s="190">
        <v>654.6</v>
      </c>
      <c r="F918" s="187">
        <v>1051</v>
      </c>
      <c r="G918" s="191">
        <v>810.7</v>
      </c>
      <c r="H918" s="189">
        <v>2101</v>
      </c>
      <c r="I918" s="190">
        <v>1923.6</v>
      </c>
      <c r="J918" s="187">
        <v>293</v>
      </c>
      <c r="K918" s="188">
        <v>371.3</v>
      </c>
      <c r="L918" s="189">
        <v>891</v>
      </c>
      <c r="M918" s="187">
        <v>1426.1</v>
      </c>
      <c r="N918" s="192">
        <v>1533</v>
      </c>
      <c r="O918" s="195">
        <v>1858.5</v>
      </c>
      <c r="P918" s="187">
        <v>1103</v>
      </c>
      <c r="Q918" s="188">
        <v>900.9</v>
      </c>
      <c r="R918" s="189">
        <v>1469</v>
      </c>
      <c r="S918" s="190">
        <v>1285</v>
      </c>
      <c r="T918" s="187">
        <v>298</v>
      </c>
      <c r="U918" s="191">
        <v>395.3</v>
      </c>
      <c r="V918" s="189">
        <v>1061</v>
      </c>
      <c r="W918" s="196">
        <v>1701.3</v>
      </c>
      <c r="X918" s="187">
        <v>881</v>
      </c>
      <c r="Y918" s="191">
        <v>601.5</v>
      </c>
      <c r="Z918" s="189">
        <v>2521</v>
      </c>
      <c r="AA918" s="187">
        <v>2561.1</v>
      </c>
      <c r="AB918" s="162">
        <f t="shared" si="2749"/>
        <v>15509</v>
      </c>
      <c r="AC918" s="165">
        <f t="shared" si="2779"/>
        <v>15907.099999999999</v>
      </c>
      <c r="AE918" s="254">
        <f>$AE$19</f>
        <v>0</v>
      </c>
      <c r="AF918" s="120">
        <f t="shared" si="2797"/>
        <v>0</v>
      </c>
      <c r="AG918" s="188">
        <f t="shared" si="2797"/>
        <v>0</v>
      </c>
      <c r="AH918" s="189">
        <f t="shared" si="2797"/>
        <v>0</v>
      </c>
      <c r="AI918" s="190">
        <f t="shared" si="2797"/>
        <v>0</v>
      </c>
      <c r="AJ918" s="187">
        <f t="shared" si="2797"/>
        <v>0</v>
      </c>
      <c r="AK918" s="191">
        <f t="shared" si="2797"/>
        <v>0</v>
      </c>
      <c r="AL918" s="189">
        <f t="shared" si="2797"/>
        <v>0</v>
      </c>
      <c r="AM918" s="190">
        <f t="shared" si="2797"/>
        <v>0</v>
      </c>
      <c r="AN918" s="187">
        <f t="shared" si="2797"/>
        <v>0</v>
      </c>
      <c r="AO918" s="191">
        <f t="shared" si="2797"/>
        <v>0</v>
      </c>
      <c r="AP918" s="189">
        <f t="shared" si="2798"/>
        <v>0</v>
      </c>
      <c r="AQ918" s="187">
        <f t="shared" si="2798"/>
        <v>0</v>
      </c>
      <c r="AR918" s="192">
        <f t="shared" si="2798"/>
        <v>0</v>
      </c>
      <c r="AS918" s="193">
        <f t="shared" si="2798"/>
        <v>0</v>
      </c>
      <c r="AT918" s="187">
        <f t="shared" si="2798"/>
        <v>0</v>
      </c>
      <c r="AU918" s="191">
        <f t="shared" si="2798"/>
        <v>0</v>
      </c>
      <c r="AV918" s="189">
        <f t="shared" si="2798"/>
        <v>0</v>
      </c>
      <c r="AW918" s="190">
        <f t="shared" si="2798"/>
        <v>0</v>
      </c>
      <c r="AX918" s="187">
        <f t="shared" si="2798"/>
        <v>0</v>
      </c>
      <c r="AY918" s="191">
        <f t="shared" si="2798"/>
        <v>0</v>
      </c>
      <c r="AZ918" s="189">
        <f t="shared" si="2799"/>
        <v>0</v>
      </c>
      <c r="BA918" s="190">
        <f t="shared" si="2799"/>
        <v>0</v>
      </c>
      <c r="BB918" s="187">
        <f t="shared" si="2799"/>
        <v>0</v>
      </c>
      <c r="BC918" s="191">
        <f t="shared" si="2799"/>
        <v>0</v>
      </c>
      <c r="BD918" s="189">
        <f t="shared" si="2799"/>
        <v>0</v>
      </c>
      <c r="BE918" s="187">
        <f t="shared" si="2799"/>
        <v>0</v>
      </c>
      <c r="BF918" s="164">
        <f>SUM(AF918,AH918,AJ918,AL918,AN918,AP918,AR918,AT918,AV918,AX918,AZ918,BB918,BD918)</f>
        <v>0</v>
      </c>
      <c r="BG918" s="165">
        <f>SUM(AG918,AI918,AK918,AM918,AO918,AQ918,AS918,AU918,AW918,AY918,BA918,BC918,BE918)</f>
        <v>0</v>
      </c>
      <c r="BI918" s="139" t="s">
        <v>26</v>
      </c>
      <c r="BJ918" s="123">
        <f t="shared" si="2780"/>
        <v>0.10045779869753046</v>
      </c>
      <c r="BK918" s="124">
        <f t="shared" si="2781"/>
        <v>8.9092292121128305E-2</v>
      </c>
      <c r="BL918" s="125">
        <f t="shared" si="2753"/>
        <v>4.8294538654974531E-2</v>
      </c>
      <c r="BM918" s="126">
        <f t="shared" si="2754"/>
        <v>4.1151435522502534E-2</v>
      </c>
      <c r="BN918" s="123">
        <f t="shared" si="2755"/>
        <v>6.7767102972467602E-2</v>
      </c>
      <c r="BO918" s="124">
        <f t="shared" si="2756"/>
        <v>5.0964663577899187E-2</v>
      </c>
      <c r="BP918" s="125">
        <f t="shared" si="2757"/>
        <v>0.13546972725514217</v>
      </c>
      <c r="BQ918" s="126">
        <f t="shared" si="2758"/>
        <v>0.12092713316695061</v>
      </c>
      <c r="BR918" s="123">
        <f t="shared" si="2759"/>
        <v>1.8892256109355857E-2</v>
      </c>
      <c r="BS918" s="124">
        <f t="shared" si="2760"/>
        <v>2.3341778199671849E-2</v>
      </c>
      <c r="BT918" s="125">
        <f t="shared" si="2761"/>
        <v>5.7450512605583856E-2</v>
      </c>
      <c r="BU918" s="123">
        <f t="shared" si="2762"/>
        <v>8.9651790709808832E-2</v>
      </c>
      <c r="BV918" s="127">
        <f t="shared" si="2763"/>
        <v>9.8845831452704883E-2</v>
      </c>
      <c r="BW918" s="128">
        <f t="shared" si="2764"/>
        <v>0.11683462101828744</v>
      </c>
      <c r="BX918" s="123">
        <f t="shared" si="2765"/>
        <v>7.1119994841704823E-2</v>
      </c>
      <c r="BY918" s="124">
        <f t="shared" si="2766"/>
        <v>5.6635087476661371E-2</v>
      </c>
      <c r="BZ918" s="125">
        <f t="shared" si="2767"/>
        <v>9.4719195305951381E-2</v>
      </c>
      <c r="CA918" s="126">
        <f t="shared" si="2768"/>
        <v>8.0781537803873746E-2</v>
      </c>
      <c r="CB918" s="123">
        <f t="shared" si="2769"/>
        <v>1.9214649558320977E-2</v>
      </c>
      <c r="CC918" s="124">
        <f t="shared" si="2770"/>
        <v>2.4850538438810344E-2</v>
      </c>
      <c r="CD918" s="125">
        <f t="shared" si="2771"/>
        <v>6.8411889870397827E-2</v>
      </c>
      <c r="CE918" s="126">
        <f t="shared" si="2772"/>
        <v>0.10695224145193027</v>
      </c>
      <c r="CF918" s="123">
        <f t="shared" si="2773"/>
        <v>5.6805725707653618E-2</v>
      </c>
      <c r="CG918" s="124">
        <f t="shared" si="2774"/>
        <v>3.7813303493408605E-2</v>
      </c>
      <c r="CH918" s="125">
        <f t="shared" si="2775"/>
        <v>0.16255077696821202</v>
      </c>
      <c r="CI918" s="123">
        <f t="shared" si="2776"/>
        <v>0.16100357701906698</v>
      </c>
      <c r="CJ918" s="129">
        <f t="shared" ref="CJ918" si="2804">AB918/AB932</f>
        <v>3.7007872136835346E-2</v>
      </c>
      <c r="CK918" s="130">
        <f t="shared" ref="CK918" si="2805">AC918/AC932</f>
        <v>3.8031579855893567E-2</v>
      </c>
    </row>
    <row r="919" spans="1:89" ht="14.4" thickTop="1" thickBot="1" x14ac:dyDescent="0.3">
      <c r="A919" s="131" t="s">
        <v>27</v>
      </c>
      <c r="B919" s="197">
        <v>1465</v>
      </c>
      <c r="C919" s="181">
        <v>1524</v>
      </c>
      <c r="D919" s="182">
        <v>756</v>
      </c>
      <c r="E919" s="183">
        <v>674.5</v>
      </c>
      <c r="F919" s="180">
        <v>1171</v>
      </c>
      <c r="G919" s="184">
        <v>1062.7</v>
      </c>
      <c r="H919" s="182">
        <v>1972</v>
      </c>
      <c r="I919" s="183">
        <v>2185.5</v>
      </c>
      <c r="J919" s="180">
        <v>451</v>
      </c>
      <c r="K919" s="181">
        <v>305.2</v>
      </c>
      <c r="L919" s="182">
        <v>1187</v>
      </c>
      <c r="M919" s="180">
        <v>1174.7</v>
      </c>
      <c r="N919" s="185">
        <v>1884</v>
      </c>
      <c r="O919" s="198">
        <v>1897.1</v>
      </c>
      <c r="P919" s="180">
        <v>1220</v>
      </c>
      <c r="Q919" s="181">
        <v>947.7</v>
      </c>
      <c r="R919" s="182">
        <v>1248</v>
      </c>
      <c r="S919" s="183">
        <v>1314.9</v>
      </c>
      <c r="T919" s="180">
        <v>439</v>
      </c>
      <c r="U919" s="184">
        <v>341.2</v>
      </c>
      <c r="V919" s="182">
        <v>1295</v>
      </c>
      <c r="W919" s="199">
        <v>1422</v>
      </c>
      <c r="X919" s="180">
        <v>1095</v>
      </c>
      <c r="Y919" s="184">
        <v>549.29999999999995</v>
      </c>
      <c r="Z919" s="182">
        <v>2801</v>
      </c>
      <c r="AA919" s="180">
        <v>2869</v>
      </c>
      <c r="AB919" s="162">
        <f t="shared" si="2749"/>
        <v>16984</v>
      </c>
      <c r="AC919" s="165">
        <f t="shared" si="2779"/>
        <v>16267.8</v>
      </c>
      <c r="AE919" s="251" t="s">
        <v>13</v>
      </c>
      <c r="AF919" s="14">
        <f t="shared" ref="AF919:BG919" si="2806">SUM(AF916:AF918)</f>
        <v>4267</v>
      </c>
      <c r="AG919" s="1">
        <f t="shared" si="2806"/>
        <v>9628.7999999999993</v>
      </c>
      <c r="AH919" s="14">
        <f t="shared" si="2806"/>
        <v>3127</v>
      </c>
      <c r="AI919" s="1">
        <f t="shared" si="2806"/>
        <v>3274</v>
      </c>
      <c r="AJ919" s="14">
        <f t="shared" si="2806"/>
        <v>3369</v>
      </c>
      <c r="AK919" s="1">
        <f t="shared" si="2806"/>
        <v>6298.8</v>
      </c>
      <c r="AL919" s="14">
        <f t="shared" si="2806"/>
        <v>6243</v>
      </c>
      <c r="AM919" s="1">
        <f t="shared" si="2806"/>
        <v>11227.3</v>
      </c>
      <c r="AN919" s="14">
        <f t="shared" si="2806"/>
        <v>1819</v>
      </c>
      <c r="AO919" s="1">
        <f t="shared" si="2806"/>
        <v>683.2</v>
      </c>
      <c r="AP919" s="14">
        <f t="shared" si="2806"/>
        <v>8052</v>
      </c>
      <c r="AQ919" s="1">
        <f t="shared" si="2806"/>
        <v>2296.6</v>
      </c>
      <c r="AR919" s="14">
        <f t="shared" si="2806"/>
        <v>9966</v>
      </c>
      <c r="AS919" s="1">
        <f t="shared" si="2806"/>
        <v>6050.7000000000007</v>
      </c>
      <c r="AT919" s="14">
        <f t="shared" si="2806"/>
        <v>5125</v>
      </c>
      <c r="AU919" s="1">
        <f t="shared" si="2806"/>
        <v>4744.2999999999993</v>
      </c>
      <c r="AV919" s="14">
        <f t="shared" si="2806"/>
        <v>4950</v>
      </c>
      <c r="AW919" s="1">
        <f t="shared" si="2806"/>
        <v>7454</v>
      </c>
      <c r="AX919" s="14">
        <f t="shared" si="2806"/>
        <v>3864</v>
      </c>
      <c r="AY919" s="1">
        <f t="shared" si="2806"/>
        <v>793.2</v>
      </c>
      <c r="AZ919" s="14">
        <f t="shared" si="2806"/>
        <v>9144</v>
      </c>
      <c r="BA919" s="1">
        <f t="shared" si="2806"/>
        <v>4790.2999999999993</v>
      </c>
      <c r="BB919" s="14">
        <f t="shared" si="2806"/>
        <v>5969</v>
      </c>
      <c r="BC919" s="1">
        <f t="shared" si="2806"/>
        <v>2120.6</v>
      </c>
      <c r="BD919" s="14">
        <f t="shared" si="2806"/>
        <v>8277</v>
      </c>
      <c r="BE919" s="1">
        <f t="shared" si="2806"/>
        <v>11901.3</v>
      </c>
      <c r="BF919" s="166">
        <f t="shared" si="2806"/>
        <v>74172</v>
      </c>
      <c r="BG919" s="167">
        <f t="shared" si="2806"/>
        <v>71263.099999999991</v>
      </c>
      <c r="BI919" s="131" t="s">
        <v>27</v>
      </c>
      <c r="BJ919" s="123">
        <f t="shared" si="2780"/>
        <v>8.6257654262835604E-2</v>
      </c>
      <c r="BK919" s="124">
        <f t="shared" si="2781"/>
        <v>9.3681997565743372E-2</v>
      </c>
      <c r="BL919" s="125">
        <f t="shared" si="2753"/>
        <v>4.4512482336316536E-2</v>
      </c>
      <c r="BM919" s="126">
        <f t="shared" si="2754"/>
        <v>4.1462275169352955E-2</v>
      </c>
      <c r="BN919" s="123">
        <f t="shared" si="2755"/>
        <v>6.8947244465379184E-2</v>
      </c>
      <c r="BO919" s="124">
        <f t="shared" si="2756"/>
        <v>6.5325366675272625E-2</v>
      </c>
      <c r="BP919" s="125">
        <f t="shared" si="2757"/>
        <v>0.11610927932171455</v>
      </c>
      <c r="BQ919" s="126">
        <f t="shared" si="2758"/>
        <v>0.13434514808394499</v>
      </c>
      <c r="BR919" s="123">
        <f t="shared" si="2759"/>
        <v>2.6554404145077721E-2</v>
      </c>
      <c r="BS919" s="124">
        <f t="shared" si="2760"/>
        <v>1.876098796395333E-2</v>
      </c>
      <c r="BT919" s="125">
        <f t="shared" si="2761"/>
        <v>6.9889307583608104E-2</v>
      </c>
      <c r="BU919" s="123">
        <f t="shared" si="2762"/>
        <v>7.221013290057661E-2</v>
      </c>
      <c r="BV919" s="127">
        <f t="shared" si="2763"/>
        <v>0.11092793217145548</v>
      </c>
      <c r="BW919" s="128">
        <f t="shared" si="2764"/>
        <v>0.11661687505378723</v>
      </c>
      <c r="BX919" s="123">
        <f t="shared" si="2765"/>
        <v>7.1832312764955247E-2</v>
      </c>
      <c r="BY919" s="124">
        <f t="shared" si="2766"/>
        <v>5.8256187068933728E-2</v>
      </c>
      <c r="BZ919" s="125">
        <f t="shared" si="2767"/>
        <v>7.3480923221855871E-2</v>
      </c>
      <c r="CA919" s="126">
        <f t="shared" si="2768"/>
        <v>8.0828384907608908E-2</v>
      </c>
      <c r="CB919" s="123">
        <f t="shared" si="2769"/>
        <v>2.5847856806406028E-2</v>
      </c>
      <c r="CC919" s="124">
        <f t="shared" si="2770"/>
        <v>2.0973948536372466E-2</v>
      </c>
      <c r="CD919" s="125">
        <f t="shared" si="2771"/>
        <v>7.6248233631653325E-2</v>
      </c>
      <c r="CE919" s="126">
        <f t="shared" si="2772"/>
        <v>8.7411942610555821E-2</v>
      </c>
      <c r="CF919" s="123">
        <f t="shared" si="2773"/>
        <v>6.4472444653791802E-2</v>
      </c>
      <c r="CG919" s="124">
        <f t="shared" si="2774"/>
        <v>3.37660900674953E-2</v>
      </c>
      <c r="CH919" s="125">
        <f t="shared" si="2775"/>
        <v>0.16491992463495053</v>
      </c>
      <c r="CI919" s="123">
        <f t="shared" si="2776"/>
        <v>0.17636066339640272</v>
      </c>
      <c r="CJ919" s="129">
        <f t="shared" ref="CJ919" si="2807">AB919/AB932</f>
        <v>4.0527545320266395E-2</v>
      </c>
      <c r="CK919" s="130">
        <f t="shared" ref="CK919" si="2808">AC919/AC932</f>
        <v>3.8893961487619082E-2</v>
      </c>
    </row>
    <row r="920" spans="1:89" ht="13.8" thickTop="1" x14ac:dyDescent="0.25">
      <c r="A920" s="139" t="s">
        <v>28</v>
      </c>
      <c r="B920" s="194">
        <v>1282</v>
      </c>
      <c r="C920" s="188">
        <v>2131.9</v>
      </c>
      <c r="D920" s="189">
        <v>878</v>
      </c>
      <c r="E920" s="190">
        <v>868.7</v>
      </c>
      <c r="F920" s="187">
        <v>1134</v>
      </c>
      <c r="G920" s="191">
        <v>1489.2</v>
      </c>
      <c r="H920" s="189">
        <v>2043</v>
      </c>
      <c r="I920" s="190">
        <v>3016.2</v>
      </c>
      <c r="J920" s="187">
        <v>542</v>
      </c>
      <c r="K920" s="188">
        <v>255.2</v>
      </c>
      <c r="L920" s="189">
        <v>2004</v>
      </c>
      <c r="M920" s="187">
        <v>1070.8</v>
      </c>
      <c r="N920" s="192">
        <v>2455</v>
      </c>
      <c r="O920" s="195">
        <v>1796.3</v>
      </c>
      <c r="P920" s="187">
        <v>1506</v>
      </c>
      <c r="Q920" s="188">
        <v>997.8</v>
      </c>
      <c r="R920" s="189">
        <v>1459</v>
      </c>
      <c r="S920" s="190">
        <v>1779.5</v>
      </c>
      <c r="T920" s="187">
        <v>689</v>
      </c>
      <c r="U920" s="191">
        <v>252.2</v>
      </c>
      <c r="V920" s="189">
        <v>2078</v>
      </c>
      <c r="W920" s="196">
        <v>1334.1</v>
      </c>
      <c r="X920" s="187">
        <v>1475</v>
      </c>
      <c r="Y920" s="191">
        <v>558.4</v>
      </c>
      <c r="Z920" s="189">
        <v>2749</v>
      </c>
      <c r="AA920" s="187">
        <v>3447.6</v>
      </c>
      <c r="AB920" s="162">
        <f t="shared" si="2749"/>
        <v>20294</v>
      </c>
      <c r="AC920" s="165">
        <f t="shared" si="2779"/>
        <v>18997.899999999998</v>
      </c>
      <c r="BI920" s="139" t="s">
        <v>28</v>
      </c>
      <c r="BJ920" s="123">
        <f t="shared" si="2780"/>
        <v>6.3171380703656257E-2</v>
      </c>
      <c r="BK920" s="124">
        <f t="shared" si="2781"/>
        <v>0.11221766616310226</v>
      </c>
      <c r="BL920" s="125">
        <f t="shared" si="2753"/>
        <v>4.3264018921848821E-2</v>
      </c>
      <c r="BM920" s="126">
        <f t="shared" si="2754"/>
        <v>4.5726106569673498E-2</v>
      </c>
      <c r="BN920" s="123">
        <f t="shared" si="2755"/>
        <v>5.5878584803390162E-2</v>
      </c>
      <c r="BO920" s="124">
        <f t="shared" si="2756"/>
        <v>7.838761126229743E-2</v>
      </c>
      <c r="BP920" s="125">
        <f t="shared" si="2757"/>
        <v>0.10067014881245688</v>
      </c>
      <c r="BQ920" s="126">
        <f t="shared" si="2758"/>
        <v>0.15876491612230825</v>
      </c>
      <c r="BR920" s="123">
        <f t="shared" si="2759"/>
        <v>2.6707401202325811E-2</v>
      </c>
      <c r="BS920" s="124">
        <f t="shared" si="2760"/>
        <v>1.3433063654403908E-2</v>
      </c>
      <c r="BT920" s="125">
        <f t="shared" si="2761"/>
        <v>9.8748398541440824E-2</v>
      </c>
      <c r="BU920" s="123">
        <f t="shared" si="2762"/>
        <v>5.6364124455860913E-2</v>
      </c>
      <c r="BV920" s="127">
        <f t="shared" si="2763"/>
        <v>0.12097171577806248</v>
      </c>
      <c r="BW920" s="128">
        <f t="shared" si="2764"/>
        <v>9.4552555808799926E-2</v>
      </c>
      <c r="BX920" s="123">
        <f t="shared" si="2765"/>
        <v>7.4209125850004928E-2</v>
      </c>
      <c r="BY920" s="124">
        <f t="shared" si="2766"/>
        <v>5.2521594492022809E-2</v>
      </c>
      <c r="BZ920" s="125">
        <f t="shared" si="2767"/>
        <v>7.1893170395190692E-2</v>
      </c>
      <c r="CA920" s="126">
        <f t="shared" si="2768"/>
        <v>9.3668247543149522E-2</v>
      </c>
      <c r="CB920" s="123">
        <f t="shared" si="2769"/>
        <v>3.3950921454617131E-2</v>
      </c>
      <c r="CC920" s="124">
        <f t="shared" si="2770"/>
        <v>1.3275151464109193E-2</v>
      </c>
      <c r="CD920" s="125">
        <f t="shared" si="2771"/>
        <v>0.10239479649157386</v>
      </c>
      <c r="CE920" s="126">
        <f t="shared" si="2772"/>
        <v>7.0223551024060554E-2</v>
      </c>
      <c r="CF920" s="123">
        <f t="shared" si="2773"/>
        <v>7.2681580762787037E-2</v>
      </c>
      <c r="CG920" s="124">
        <f t="shared" si="2774"/>
        <v>2.9392722353523287E-2</v>
      </c>
      <c r="CH920" s="125">
        <f t="shared" si="2775"/>
        <v>0.13545875628264512</v>
      </c>
      <c r="CI920" s="123">
        <f t="shared" si="2776"/>
        <v>0.18147268908668854</v>
      </c>
      <c r="CJ920" s="129">
        <f t="shared" ref="CJ920" si="2809">AB920/AB932</f>
        <v>4.8425930565796416E-2</v>
      </c>
      <c r="CK920" s="130">
        <f t="shared" ref="CK920" si="2810">AC920/AC932</f>
        <v>4.5421236488378175E-2</v>
      </c>
    </row>
    <row r="921" spans="1:89" x14ac:dyDescent="0.25">
      <c r="A921" s="131" t="s">
        <v>29</v>
      </c>
      <c r="B921" s="197">
        <v>1723</v>
      </c>
      <c r="C921" s="181">
        <v>3203.2</v>
      </c>
      <c r="D921" s="182">
        <v>1371</v>
      </c>
      <c r="E921" s="183">
        <v>1259.5</v>
      </c>
      <c r="F921" s="180">
        <v>1315</v>
      </c>
      <c r="G921" s="184">
        <v>2494</v>
      </c>
      <c r="H921" s="182">
        <v>2449</v>
      </c>
      <c r="I921" s="183">
        <v>4275.8</v>
      </c>
      <c r="J921" s="180">
        <v>921</v>
      </c>
      <c r="K921" s="181">
        <v>284.2</v>
      </c>
      <c r="L921" s="182">
        <v>2978</v>
      </c>
      <c r="M921" s="180">
        <v>938.5</v>
      </c>
      <c r="N921" s="185">
        <v>3646</v>
      </c>
      <c r="O921" s="198">
        <v>2145.1999999999998</v>
      </c>
      <c r="P921" s="180">
        <v>1932</v>
      </c>
      <c r="Q921" s="181">
        <v>1361.7</v>
      </c>
      <c r="R921" s="182">
        <v>1877</v>
      </c>
      <c r="S921" s="183">
        <v>2569.1999999999998</v>
      </c>
      <c r="T921" s="180">
        <v>1454</v>
      </c>
      <c r="U921" s="184">
        <v>275.10000000000002</v>
      </c>
      <c r="V921" s="182">
        <v>3091</v>
      </c>
      <c r="W921" s="199">
        <v>1739.9</v>
      </c>
      <c r="X921" s="180">
        <v>2286</v>
      </c>
      <c r="Y921" s="184">
        <v>660.4</v>
      </c>
      <c r="Z921" s="182">
        <v>3345</v>
      </c>
      <c r="AA921" s="180">
        <v>4317.3</v>
      </c>
      <c r="AB921" s="162">
        <f t="shared" si="2749"/>
        <v>28388</v>
      </c>
      <c r="AC921" s="165">
        <f t="shared" si="2779"/>
        <v>25524.000000000004</v>
      </c>
      <c r="BI921" s="131" t="s">
        <v>29</v>
      </c>
      <c r="BJ921" s="123">
        <f t="shared" si="2780"/>
        <v>6.069465971537269E-2</v>
      </c>
      <c r="BK921" s="124">
        <f t="shared" si="2781"/>
        <v>0.12549757091364988</v>
      </c>
      <c r="BL921" s="125">
        <f t="shared" si="2753"/>
        <v>4.8295054248273919E-2</v>
      </c>
      <c r="BM921" s="126">
        <f t="shared" si="2754"/>
        <v>4.9345713837956426E-2</v>
      </c>
      <c r="BN921" s="123">
        <f t="shared" si="2755"/>
        <v>4.6322389742144567E-2</v>
      </c>
      <c r="BO921" s="124">
        <f t="shared" si="2756"/>
        <v>9.7711957373452424E-2</v>
      </c>
      <c r="BP921" s="125">
        <f t="shared" si="2757"/>
        <v>8.6268845991263915E-2</v>
      </c>
      <c r="BQ921" s="126">
        <f t="shared" si="2758"/>
        <v>0.16752076477041214</v>
      </c>
      <c r="BR921" s="123">
        <f t="shared" si="2759"/>
        <v>3.244328589544878E-2</v>
      </c>
      <c r="BS921" s="124">
        <f t="shared" si="2760"/>
        <v>1.1134618398370159E-2</v>
      </c>
      <c r="BT921" s="125">
        <f t="shared" si="2761"/>
        <v>0.10490348034380724</v>
      </c>
      <c r="BU921" s="123">
        <f t="shared" si="2762"/>
        <v>3.6769315154364511E-2</v>
      </c>
      <c r="BV921" s="127">
        <f t="shared" si="2763"/>
        <v>0.12843454980977878</v>
      </c>
      <c r="BW921" s="128">
        <f t="shared" si="2764"/>
        <v>8.4046387713524504E-2</v>
      </c>
      <c r="BX921" s="123">
        <f t="shared" si="2765"/>
        <v>6.8056925461462595E-2</v>
      </c>
      <c r="BY921" s="124">
        <f t="shared" si="2766"/>
        <v>5.3349788434414666E-2</v>
      </c>
      <c r="BZ921" s="125">
        <f t="shared" si="2767"/>
        <v>6.6119487107228411E-2</v>
      </c>
      <c r="CA921" s="126">
        <f t="shared" si="2768"/>
        <v>0.10065820404325339</v>
      </c>
      <c r="CB921" s="123">
        <f t="shared" si="2769"/>
        <v>5.1218824855572775E-2</v>
      </c>
      <c r="CC921" s="124">
        <f t="shared" si="2770"/>
        <v>1.0778091208274564E-2</v>
      </c>
      <c r="CD921" s="125">
        <f t="shared" si="2771"/>
        <v>0.10888403550796111</v>
      </c>
      <c r="CE921" s="126">
        <f t="shared" si="2772"/>
        <v>6.8167215170036044E-2</v>
      </c>
      <c r="CF921" s="123">
        <f t="shared" si="2773"/>
        <v>8.0526983232351704E-2</v>
      </c>
      <c r="CG921" s="124">
        <f t="shared" si="2774"/>
        <v>2.5873687509794699E-2</v>
      </c>
      <c r="CH921" s="125">
        <f t="shared" si="2775"/>
        <v>0.11783147808933352</v>
      </c>
      <c r="CI921" s="123">
        <f t="shared" si="2776"/>
        <v>0.16914668547249645</v>
      </c>
      <c r="CJ921" s="129">
        <f t="shared" ref="CJ921" si="2811">AB921/AB932</f>
        <v>6.7739988021180086E-2</v>
      </c>
      <c r="CK921" s="130">
        <f t="shared" ref="CK921" si="2812">AC921/AC932</f>
        <v>6.1024199523598124E-2</v>
      </c>
    </row>
    <row r="922" spans="1:89" x14ac:dyDescent="0.25">
      <c r="A922" s="139" t="s">
        <v>30</v>
      </c>
      <c r="B922" s="280">
        <v>2086</v>
      </c>
      <c r="C922" s="267">
        <v>4380.3999999999996</v>
      </c>
      <c r="D922" s="268">
        <v>1689</v>
      </c>
      <c r="E922" s="269">
        <v>1545.5</v>
      </c>
      <c r="F922" s="266">
        <v>1874</v>
      </c>
      <c r="G922" s="270">
        <v>3044.9</v>
      </c>
      <c r="H922" s="268">
        <v>2938</v>
      </c>
      <c r="I922" s="269">
        <v>5351.6</v>
      </c>
      <c r="J922" s="266">
        <v>1161</v>
      </c>
      <c r="K922" s="267">
        <v>339.1</v>
      </c>
      <c r="L922" s="268">
        <v>4014</v>
      </c>
      <c r="M922" s="266">
        <v>1072.3</v>
      </c>
      <c r="N922" s="271">
        <v>5022</v>
      </c>
      <c r="O922" s="281">
        <v>2954.9</v>
      </c>
      <c r="P922" s="266">
        <v>2544</v>
      </c>
      <c r="Q922" s="267">
        <v>2115.6</v>
      </c>
      <c r="R922" s="268">
        <v>2450</v>
      </c>
      <c r="S922" s="269">
        <v>3414</v>
      </c>
      <c r="T922" s="266">
        <v>1996</v>
      </c>
      <c r="U922" s="270">
        <v>398.1</v>
      </c>
      <c r="V922" s="268">
        <v>4204</v>
      </c>
      <c r="W922" s="282">
        <v>2319.6999999999998</v>
      </c>
      <c r="X922" s="266">
        <v>2875</v>
      </c>
      <c r="Y922" s="270">
        <v>994.3</v>
      </c>
      <c r="Z922" s="268">
        <v>4261</v>
      </c>
      <c r="AA922" s="266">
        <v>5531.6</v>
      </c>
      <c r="AB922" s="162">
        <f t="shared" si="2749"/>
        <v>37114</v>
      </c>
      <c r="AC922" s="165">
        <f t="shared" si="2779"/>
        <v>33462</v>
      </c>
      <c r="BI922" s="139" t="s">
        <v>30</v>
      </c>
      <c r="BJ922" s="123">
        <f t="shared" si="2780"/>
        <v>5.6205205582798942E-2</v>
      </c>
      <c r="BK922" s="124">
        <f t="shared" si="2781"/>
        <v>0.13090670013746936</v>
      </c>
      <c r="BL922" s="125">
        <f t="shared" si="2753"/>
        <v>4.5508433475238454E-2</v>
      </c>
      <c r="BM922" s="126">
        <f t="shared" si="2754"/>
        <v>4.6186719263642338E-2</v>
      </c>
      <c r="BN922" s="123">
        <f t="shared" si="2755"/>
        <v>5.0493075389340947E-2</v>
      </c>
      <c r="BO922" s="124">
        <f t="shared" si="2756"/>
        <v>9.0995756380371773E-2</v>
      </c>
      <c r="BP922" s="125">
        <f t="shared" si="2757"/>
        <v>7.916150239801692E-2</v>
      </c>
      <c r="BQ922" s="126">
        <f t="shared" si="2758"/>
        <v>0.15993066762297534</v>
      </c>
      <c r="BR922" s="123">
        <f t="shared" si="2759"/>
        <v>3.128199601228647E-2</v>
      </c>
      <c r="BS922" s="124">
        <f t="shared" si="2760"/>
        <v>1.0133883210806289E-2</v>
      </c>
      <c r="BT922" s="125">
        <f t="shared" si="2761"/>
        <v>0.10815325753085089</v>
      </c>
      <c r="BU922" s="123">
        <f t="shared" si="2762"/>
        <v>3.2045305122228196E-2</v>
      </c>
      <c r="BV922" s="127">
        <f t="shared" si="2763"/>
        <v>0.13531281996012287</v>
      </c>
      <c r="BW922" s="128">
        <f t="shared" si="2764"/>
        <v>8.8306138306138315E-2</v>
      </c>
      <c r="BX922" s="123">
        <f t="shared" si="2765"/>
        <v>6.8545562321495931E-2</v>
      </c>
      <c r="BY922" s="124">
        <f t="shared" si="2766"/>
        <v>6.3223955531647835E-2</v>
      </c>
      <c r="BZ922" s="125">
        <f t="shared" si="2767"/>
        <v>6.6012825348924928E-2</v>
      </c>
      <c r="CA922" s="126">
        <f t="shared" si="2768"/>
        <v>0.10202617894925588</v>
      </c>
      <c r="CB922" s="123">
        <f t="shared" si="2769"/>
        <v>5.3780244651613948E-2</v>
      </c>
      <c r="CC922" s="124">
        <f t="shared" si="2770"/>
        <v>1.1897077281692666E-2</v>
      </c>
      <c r="CD922" s="125">
        <f t="shared" si="2771"/>
        <v>0.11327261949668589</v>
      </c>
      <c r="CE922" s="126">
        <f t="shared" si="2772"/>
        <v>6.9323411631103934E-2</v>
      </c>
      <c r="CF922" s="123">
        <f t="shared" si="2773"/>
        <v>7.7464029746187421E-2</v>
      </c>
      <c r="CG922" s="124">
        <f t="shared" si="2774"/>
        <v>2.9714302791225868E-2</v>
      </c>
      <c r="CH922" s="125">
        <f t="shared" si="2775"/>
        <v>0.11480842808643639</v>
      </c>
      <c r="CI922" s="123">
        <f t="shared" si="2776"/>
        <v>0.16530990377144225</v>
      </c>
      <c r="CJ922" s="129">
        <f t="shared" ref="CJ922" si="2813">AB922/AB932</f>
        <v>8.8562135952447427E-2</v>
      </c>
      <c r="CK922" s="130">
        <f t="shared" ref="CK922" si="2814">AC922/AC932</f>
        <v>8.0002811646240402E-2</v>
      </c>
    </row>
    <row r="923" spans="1:89" x14ac:dyDescent="0.25">
      <c r="A923" s="131" t="s">
        <v>31</v>
      </c>
      <c r="B923" s="283">
        <v>2181</v>
      </c>
      <c r="C923" s="274">
        <v>5248.4</v>
      </c>
      <c r="D923" s="275">
        <v>1438</v>
      </c>
      <c r="E923" s="276">
        <v>1728.5</v>
      </c>
      <c r="F923" s="273">
        <v>1495</v>
      </c>
      <c r="G923" s="277">
        <v>3253.9</v>
      </c>
      <c r="H923" s="275">
        <v>3305</v>
      </c>
      <c r="I923" s="276">
        <v>5875.7</v>
      </c>
      <c r="J923" s="273">
        <v>658</v>
      </c>
      <c r="K923" s="274">
        <v>344.1</v>
      </c>
      <c r="L923" s="275">
        <v>4038</v>
      </c>
      <c r="M923" s="273">
        <v>1224.3</v>
      </c>
      <c r="N923" s="278">
        <v>4944</v>
      </c>
      <c r="O923" s="284">
        <v>3095.8</v>
      </c>
      <c r="P923" s="273">
        <v>2581</v>
      </c>
      <c r="Q923" s="274">
        <v>2628.7</v>
      </c>
      <c r="R923" s="275">
        <v>2500</v>
      </c>
      <c r="S923" s="276">
        <v>4040</v>
      </c>
      <c r="T923" s="273">
        <v>1868</v>
      </c>
      <c r="U923" s="277">
        <v>395.1</v>
      </c>
      <c r="V923" s="275">
        <v>4940</v>
      </c>
      <c r="W923" s="285">
        <v>2470.6</v>
      </c>
      <c r="X923" s="273">
        <v>3094</v>
      </c>
      <c r="Y923" s="277">
        <v>1126.3</v>
      </c>
      <c r="Z923" s="275">
        <v>4016</v>
      </c>
      <c r="AA923" s="273">
        <v>6369.7</v>
      </c>
      <c r="AB923" s="162">
        <f t="shared" si="2749"/>
        <v>37058</v>
      </c>
      <c r="AC923" s="165">
        <f t="shared" si="2779"/>
        <v>37801.099999999991</v>
      </c>
      <c r="BI923" s="131" t="s">
        <v>31</v>
      </c>
      <c r="BJ923" s="123">
        <f t="shared" si="2780"/>
        <v>5.8853688812132335E-2</v>
      </c>
      <c r="BK923" s="124">
        <f t="shared" si="2781"/>
        <v>0.13884252045575396</v>
      </c>
      <c r="BL923" s="125">
        <f t="shared" si="2753"/>
        <v>3.8804036915106047E-2</v>
      </c>
      <c r="BM923" s="126">
        <f t="shared" si="2754"/>
        <v>4.5726182571406662E-2</v>
      </c>
      <c r="BN923" s="123">
        <f t="shared" si="2755"/>
        <v>4.034216633385504E-2</v>
      </c>
      <c r="BO923" s="124">
        <f t="shared" si="2756"/>
        <v>8.607950562285227E-2</v>
      </c>
      <c r="BP923" s="125">
        <f t="shared" si="2757"/>
        <v>8.9184521560796592E-2</v>
      </c>
      <c r="BQ923" s="126">
        <f t="shared" si="2758"/>
        <v>0.15543727563483606</v>
      </c>
      <c r="BR923" s="123">
        <f t="shared" si="2759"/>
        <v>1.7755950132225161E-2</v>
      </c>
      <c r="BS923" s="124">
        <f t="shared" si="2760"/>
        <v>9.1029097036858745E-3</v>
      </c>
      <c r="BT923" s="125">
        <f t="shared" si="2761"/>
        <v>0.10896432619137568</v>
      </c>
      <c r="BU923" s="123">
        <f t="shared" si="2762"/>
        <v>3.2387946382512682E-2</v>
      </c>
      <c r="BV923" s="127">
        <f t="shared" si="2763"/>
        <v>0.13341248853149118</v>
      </c>
      <c r="BW923" s="128">
        <f t="shared" si="2764"/>
        <v>8.1897087650888489E-2</v>
      </c>
      <c r="BX923" s="123">
        <f t="shared" si="2765"/>
        <v>6.9647579470019969E-2</v>
      </c>
      <c r="BY923" s="124">
        <f t="shared" si="2766"/>
        <v>6.9540304382676707E-2</v>
      </c>
      <c r="BZ923" s="125">
        <f t="shared" si="2767"/>
        <v>6.7461816611797717E-2</v>
      </c>
      <c r="CA923" s="126">
        <f t="shared" si="2768"/>
        <v>0.10687519675353366</v>
      </c>
      <c r="CB923" s="123">
        <f t="shared" si="2769"/>
        <v>5.0407469372335256E-2</v>
      </c>
      <c r="CC923" s="124">
        <f t="shared" si="2770"/>
        <v>1.0452076791416126E-2</v>
      </c>
      <c r="CD923" s="125">
        <f t="shared" si="2771"/>
        <v>0.13330454962491231</v>
      </c>
      <c r="CE923" s="126">
        <f t="shared" si="2772"/>
        <v>6.5357886410712926E-2</v>
      </c>
      <c r="CF923" s="123">
        <f t="shared" si="2773"/>
        <v>8.3490744238760864E-2</v>
      </c>
      <c r="CG923" s="124">
        <f t="shared" si="2774"/>
        <v>2.9795429233540827E-2</v>
      </c>
      <c r="CH923" s="125">
        <f t="shared" si="2775"/>
        <v>0.10837066220519186</v>
      </c>
      <c r="CI923" s="123">
        <f t="shared" si="2776"/>
        <v>0.16850567840618397</v>
      </c>
      <c r="CJ923" s="129">
        <f t="shared" ref="CJ923" si="2815">AB923/AB932</f>
        <v>8.842850768243242E-2</v>
      </c>
      <c r="CK923" s="130">
        <f t="shared" ref="CK923" si="2816">AC923/AC932</f>
        <v>9.0376973382365E-2</v>
      </c>
    </row>
    <row r="924" spans="1:89" x14ac:dyDescent="0.25">
      <c r="A924" s="139" t="s">
        <v>32</v>
      </c>
      <c r="B924" s="194">
        <v>2292</v>
      </c>
      <c r="C924" s="188">
        <v>4473.8999999999996</v>
      </c>
      <c r="D924" s="189">
        <v>981</v>
      </c>
      <c r="E924" s="190">
        <v>1798.3</v>
      </c>
      <c r="F924" s="187">
        <v>1109</v>
      </c>
      <c r="G924" s="191">
        <v>2997.7</v>
      </c>
      <c r="H924" s="189">
        <v>2798</v>
      </c>
      <c r="I924" s="190">
        <v>5938.2</v>
      </c>
      <c r="J924" s="187">
        <v>470</v>
      </c>
      <c r="K924" s="188">
        <v>250.1</v>
      </c>
      <c r="L924" s="189">
        <v>3004</v>
      </c>
      <c r="M924" s="187">
        <v>1234.3</v>
      </c>
      <c r="N924" s="192">
        <v>4056</v>
      </c>
      <c r="O924" s="195">
        <v>2920.6</v>
      </c>
      <c r="P924" s="187">
        <v>1795</v>
      </c>
      <c r="Q924" s="188">
        <v>2272.5</v>
      </c>
      <c r="R924" s="189">
        <v>2112</v>
      </c>
      <c r="S924" s="190">
        <v>2987.6</v>
      </c>
      <c r="T924" s="187">
        <v>1169</v>
      </c>
      <c r="U924" s="191">
        <v>418.1</v>
      </c>
      <c r="V924" s="189">
        <v>3666</v>
      </c>
      <c r="W924" s="196">
        <v>2179.5</v>
      </c>
      <c r="X924" s="187">
        <v>2180</v>
      </c>
      <c r="Y924" s="191">
        <v>844.2</v>
      </c>
      <c r="Z924" s="189">
        <v>3492</v>
      </c>
      <c r="AA924" s="187">
        <v>5211.1000000000004</v>
      </c>
      <c r="AB924" s="162">
        <f t="shared" si="2749"/>
        <v>29124</v>
      </c>
      <c r="AC924" s="165">
        <f t="shared" si="2779"/>
        <v>33526.1</v>
      </c>
      <c r="BI924" s="139" t="s">
        <v>32</v>
      </c>
      <c r="BJ924" s="123">
        <f t="shared" si="2780"/>
        <v>7.8697981046559534E-2</v>
      </c>
      <c r="BK924" s="124">
        <f t="shared" si="2781"/>
        <v>0.13344528591157337</v>
      </c>
      <c r="BL924" s="125">
        <f t="shared" si="2753"/>
        <v>3.368355995055624E-2</v>
      </c>
      <c r="BM924" s="126">
        <f t="shared" si="2754"/>
        <v>5.3638806780389015E-2</v>
      </c>
      <c r="BN924" s="123">
        <f t="shared" si="2755"/>
        <v>3.8078560637275098E-2</v>
      </c>
      <c r="BO924" s="124">
        <f t="shared" si="2756"/>
        <v>8.9413919304661138E-2</v>
      </c>
      <c r="BP924" s="125">
        <f t="shared" si="2757"/>
        <v>9.6071968136245023E-2</v>
      </c>
      <c r="BQ924" s="126">
        <f t="shared" si="2758"/>
        <v>0.17712170517895012</v>
      </c>
      <c r="BR924" s="123">
        <f t="shared" si="2759"/>
        <v>1.6137893146545804E-2</v>
      </c>
      <c r="BS924" s="124">
        <f t="shared" si="2760"/>
        <v>7.459859631749592E-3</v>
      </c>
      <c r="BT924" s="125">
        <f t="shared" si="2761"/>
        <v>0.10314517236643318</v>
      </c>
      <c r="BU924" s="123">
        <f t="shared" si="2762"/>
        <v>3.6816092536859343E-2</v>
      </c>
      <c r="BV924" s="127">
        <f t="shared" si="2763"/>
        <v>0.13926658426040378</v>
      </c>
      <c r="BW924" s="128">
        <f t="shared" si="2764"/>
        <v>8.7114218474561605E-2</v>
      </c>
      <c r="BX924" s="123">
        <f t="shared" si="2765"/>
        <v>6.1633017442658977E-2</v>
      </c>
      <c r="BY924" s="124">
        <f t="shared" si="2766"/>
        <v>6.7783010848264491E-2</v>
      </c>
      <c r="BZ924" s="125">
        <f t="shared" si="2767"/>
        <v>7.2517511330861151E-2</v>
      </c>
      <c r="CA924" s="126">
        <f t="shared" si="2768"/>
        <v>8.9112661478668864E-2</v>
      </c>
      <c r="CB924" s="123">
        <f t="shared" si="2769"/>
        <v>4.0138717209174564E-2</v>
      </c>
      <c r="CC924" s="124">
        <f t="shared" si="2770"/>
        <v>1.2470880895779708E-2</v>
      </c>
      <c r="CD924" s="125">
        <f t="shared" si="2771"/>
        <v>0.12587556654305726</v>
      </c>
      <c r="CE924" s="126">
        <f t="shared" si="2772"/>
        <v>6.500905264853353E-2</v>
      </c>
      <c r="CF924" s="123">
        <f t="shared" si="2773"/>
        <v>7.4852355445680543E-2</v>
      </c>
      <c r="CG924" s="124">
        <f t="shared" si="2774"/>
        <v>2.5180381851751324E-2</v>
      </c>
      <c r="CH924" s="125">
        <f t="shared" si="2775"/>
        <v>0.11990111248454882</v>
      </c>
      <c r="CI924" s="123">
        <f t="shared" si="2776"/>
        <v>0.15543412445825791</v>
      </c>
      <c r="CJ924" s="129">
        <f t="shared" ref="CJ924" si="2817">AB924/AB932</f>
        <v>6.9496245284234495E-2</v>
      </c>
      <c r="CK924" s="130">
        <f t="shared" ref="CK924" si="2818">AC924/AC932</f>
        <v>8.0156065493186907E-2</v>
      </c>
    </row>
    <row r="925" spans="1:89" x14ac:dyDescent="0.25">
      <c r="A925" s="131" t="s">
        <v>33</v>
      </c>
      <c r="B925" s="197">
        <v>2137</v>
      </c>
      <c r="C925" s="181">
        <v>2820.1</v>
      </c>
      <c r="D925" s="182">
        <v>741</v>
      </c>
      <c r="E925" s="183">
        <v>1193.9000000000001</v>
      </c>
      <c r="F925" s="180">
        <v>1025</v>
      </c>
      <c r="G925" s="184">
        <v>1996.5</v>
      </c>
      <c r="H925" s="182">
        <v>2208</v>
      </c>
      <c r="I925" s="183">
        <v>3502.6</v>
      </c>
      <c r="J925" s="180">
        <v>382</v>
      </c>
      <c r="K925" s="181">
        <v>165.1</v>
      </c>
      <c r="L925" s="182">
        <v>1988</v>
      </c>
      <c r="M925" s="180">
        <v>1310.9</v>
      </c>
      <c r="N925" s="185">
        <v>2648</v>
      </c>
      <c r="O925" s="198">
        <v>2423.9</v>
      </c>
      <c r="P925" s="180">
        <v>1179</v>
      </c>
      <c r="Q925" s="181">
        <v>1794.4</v>
      </c>
      <c r="R925" s="182">
        <v>1590</v>
      </c>
      <c r="S925" s="183">
        <v>2128.6999999999998</v>
      </c>
      <c r="T925" s="180">
        <v>619</v>
      </c>
      <c r="U925" s="184">
        <v>346.3</v>
      </c>
      <c r="V925" s="182">
        <v>2928</v>
      </c>
      <c r="W925" s="199">
        <v>1877.3</v>
      </c>
      <c r="X925" s="180">
        <v>1282</v>
      </c>
      <c r="Y925" s="184">
        <v>683.5</v>
      </c>
      <c r="Z925" s="182">
        <v>2743</v>
      </c>
      <c r="AA925" s="180">
        <v>3433.6</v>
      </c>
      <c r="AB925" s="162">
        <f t="shared" si="2749"/>
        <v>21470</v>
      </c>
      <c r="AC925" s="165">
        <f t="shared" si="2779"/>
        <v>23676.799999999996</v>
      </c>
      <c r="BI925" s="131" t="s">
        <v>33</v>
      </c>
      <c r="BJ925" s="123">
        <f t="shared" si="2780"/>
        <v>9.9534233814625062E-2</v>
      </c>
      <c r="BK925" s="124">
        <f t="shared" si="2781"/>
        <v>0.11910815650763619</v>
      </c>
      <c r="BL925" s="125">
        <f t="shared" si="2753"/>
        <v>3.4513274336283185E-2</v>
      </c>
      <c r="BM925" s="126">
        <f t="shared" si="2754"/>
        <v>5.0424888498445751E-2</v>
      </c>
      <c r="BN925" s="123">
        <f t="shared" si="2755"/>
        <v>4.7741034000931534E-2</v>
      </c>
      <c r="BO925" s="124">
        <f t="shared" si="2756"/>
        <v>8.4323050412217881E-2</v>
      </c>
      <c r="BP925" s="125">
        <f t="shared" si="2757"/>
        <v>0.10284117373078715</v>
      </c>
      <c r="BQ925" s="126">
        <f t="shared" si="2758"/>
        <v>0.14793384241113666</v>
      </c>
      <c r="BR925" s="123">
        <f t="shared" si="2759"/>
        <v>1.7792268281322778E-2</v>
      </c>
      <c r="BS925" s="124">
        <f t="shared" si="2760"/>
        <v>6.9730706852277344E-3</v>
      </c>
      <c r="BT925" s="125">
        <f t="shared" si="2761"/>
        <v>9.2594317652538422E-2</v>
      </c>
      <c r="BU925" s="123">
        <f t="shared" si="2762"/>
        <v>5.5366434653331548E-2</v>
      </c>
      <c r="BV925" s="127">
        <f t="shared" si="2763"/>
        <v>0.12333488588728458</v>
      </c>
      <c r="BW925" s="128">
        <f t="shared" si="2764"/>
        <v>0.10237447628057848</v>
      </c>
      <c r="BX925" s="123">
        <f t="shared" si="2765"/>
        <v>5.4913833255705632E-2</v>
      </c>
      <c r="BY925" s="124">
        <f t="shared" si="2766"/>
        <v>7.578726854980404E-2</v>
      </c>
      <c r="BZ925" s="125">
        <f t="shared" si="2767"/>
        <v>7.4056823474615743E-2</v>
      </c>
      <c r="CA925" s="126">
        <f t="shared" si="2768"/>
        <v>8.9906575212866616E-2</v>
      </c>
      <c r="CB925" s="123">
        <f t="shared" si="2769"/>
        <v>2.8830926874708895E-2</v>
      </c>
      <c r="CC925" s="124">
        <f t="shared" si="2770"/>
        <v>1.4626131909717533E-2</v>
      </c>
      <c r="CD925" s="125">
        <f t="shared" si="2771"/>
        <v>0.13637633907778296</v>
      </c>
      <c r="CE925" s="126">
        <f t="shared" si="2772"/>
        <v>7.9288586295445343E-2</v>
      </c>
      <c r="CF925" s="123">
        <f t="shared" si="2773"/>
        <v>5.9711224965067533E-2</v>
      </c>
      <c r="CG925" s="124">
        <f t="shared" si="2774"/>
        <v>2.8867921340721723E-2</v>
      </c>
      <c r="CH925" s="125">
        <f t="shared" si="2775"/>
        <v>0.12775966464834654</v>
      </c>
      <c r="CI925" s="123">
        <f t="shared" si="2776"/>
        <v>0.14501959724287067</v>
      </c>
      <c r="CJ925" s="129">
        <f t="shared" ref="CJ925" si="2819">AB925/AB932</f>
        <v>5.1232124236111606E-2</v>
      </c>
      <c r="CK925" s="130">
        <f t="shared" ref="CK925" si="2820">AC925/AC932</f>
        <v>5.6607810973214524E-2</v>
      </c>
    </row>
    <row r="926" spans="1:89" x14ac:dyDescent="0.25">
      <c r="A926" s="139" t="s">
        <v>34</v>
      </c>
      <c r="B926" s="194">
        <v>838</v>
      </c>
      <c r="C926" s="188">
        <v>1720.3</v>
      </c>
      <c r="D926" s="189">
        <v>349</v>
      </c>
      <c r="E926" s="190">
        <v>1043.3</v>
      </c>
      <c r="F926" s="187">
        <v>421</v>
      </c>
      <c r="G926" s="191">
        <v>1690.2</v>
      </c>
      <c r="H926" s="189">
        <v>1210</v>
      </c>
      <c r="I926" s="190">
        <v>2679.6</v>
      </c>
      <c r="J926" s="187">
        <v>282</v>
      </c>
      <c r="K926" s="188">
        <v>103.2</v>
      </c>
      <c r="L926" s="189">
        <v>1304</v>
      </c>
      <c r="M926" s="187">
        <v>743</v>
      </c>
      <c r="N926" s="192">
        <v>2121</v>
      </c>
      <c r="O926" s="195">
        <v>1986.6</v>
      </c>
      <c r="P926" s="187">
        <v>738</v>
      </c>
      <c r="Q926" s="188">
        <v>1386.8</v>
      </c>
      <c r="R926" s="189">
        <v>1004</v>
      </c>
      <c r="S926" s="190">
        <v>1725.5</v>
      </c>
      <c r="T926" s="187">
        <v>383</v>
      </c>
      <c r="U926" s="191">
        <v>293.39999999999998</v>
      </c>
      <c r="V926" s="189">
        <v>2697</v>
      </c>
      <c r="W926" s="196">
        <v>1215</v>
      </c>
      <c r="X926" s="187">
        <v>756</v>
      </c>
      <c r="Y926" s="191">
        <v>463.7</v>
      </c>
      <c r="Z926" s="189">
        <v>1963</v>
      </c>
      <c r="AA926" s="187">
        <v>2377.6</v>
      </c>
      <c r="AB926" s="162">
        <f t="shared" si="2749"/>
        <v>14066</v>
      </c>
      <c r="AC926" s="165">
        <f t="shared" si="2779"/>
        <v>17428.199999999997</v>
      </c>
      <c r="BI926" s="139" t="s">
        <v>34</v>
      </c>
      <c r="BJ926" s="123">
        <f t="shared" si="2780"/>
        <v>5.9576283236172332E-2</v>
      </c>
      <c r="BK926" s="124">
        <f t="shared" si="2781"/>
        <v>9.8707841314650976E-2</v>
      </c>
      <c r="BL926" s="125">
        <f t="shared" si="2753"/>
        <v>2.4811602445613538E-2</v>
      </c>
      <c r="BM926" s="126">
        <f t="shared" si="2754"/>
        <v>5.9862751173385673E-2</v>
      </c>
      <c r="BN926" s="123">
        <f t="shared" si="2755"/>
        <v>2.9930328451585383E-2</v>
      </c>
      <c r="BO926" s="124">
        <f t="shared" si="2756"/>
        <v>9.6980755327572568E-2</v>
      </c>
      <c r="BP926" s="125">
        <f t="shared" si="2757"/>
        <v>8.6023034267026871E-2</v>
      </c>
      <c r="BQ926" s="126">
        <f t="shared" si="2758"/>
        <v>0.15375081764037596</v>
      </c>
      <c r="BR926" s="123">
        <f t="shared" si="2759"/>
        <v>2.0048343523389734E-2</v>
      </c>
      <c r="BS926" s="124">
        <f t="shared" si="2760"/>
        <v>5.9214376699831322E-3</v>
      </c>
      <c r="BT926" s="125">
        <f t="shared" si="2761"/>
        <v>9.2705815441490119E-2</v>
      </c>
      <c r="BU926" s="123">
        <f t="shared" si="2762"/>
        <v>4.2632056092998707E-2</v>
      </c>
      <c r="BV926" s="127">
        <f t="shared" si="2763"/>
        <v>0.15078913692592066</v>
      </c>
      <c r="BW926" s="128">
        <f t="shared" si="2764"/>
        <v>0.11398767514717528</v>
      </c>
      <c r="BX926" s="123">
        <f t="shared" si="2765"/>
        <v>5.2466941561211435E-2</v>
      </c>
      <c r="BY926" s="124">
        <f t="shared" si="2766"/>
        <v>7.9572187603998132E-2</v>
      </c>
      <c r="BZ926" s="125">
        <f t="shared" si="2767"/>
        <v>7.1377790416607426E-2</v>
      </c>
      <c r="CA926" s="126">
        <f t="shared" si="2768"/>
        <v>9.9006208329029982E-2</v>
      </c>
      <c r="CB926" s="123">
        <f t="shared" si="2769"/>
        <v>2.722877861510024E-2</v>
      </c>
      <c r="CC926" s="124">
        <f t="shared" si="2770"/>
        <v>1.6834785003614832E-2</v>
      </c>
      <c r="CD926" s="125">
        <f t="shared" si="2771"/>
        <v>0.19173894497369542</v>
      </c>
      <c r="CE926" s="126">
        <f t="shared" si="2772"/>
        <v>6.9714600475092106E-2</v>
      </c>
      <c r="CF926" s="123">
        <f t="shared" si="2773"/>
        <v>5.3746623062704391E-2</v>
      </c>
      <c r="CG926" s="124">
        <f t="shared" si="2774"/>
        <v>2.6606304724526918E-2</v>
      </c>
      <c r="CH926" s="125">
        <f t="shared" si="2775"/>
        <v>0.13955637707948243</v>
      </c>
      <c r="CI926" s="123">
        <f t="shared" si="2776"/>
        <v>0.13642257949759587</v>
      </c>
      <c r="CJ926" s="129">
        <f t="shared" ref="CJ926" si="2821">AB926/AB932</f>
        <v>3.3564557964841445E-2</v>
      </c>
      <c r="CK926" s="130">
        <f t="shared" ref="CK926" si="2822">AC926/AC932</f>
        <v>4.1668310379923697E-2</v>
      </c>
    </row>
    <row r="927" spans="1:89" x14ac:dyDescent="0.25">
      <c r="A927" s="131" t="s">
        <v>35</v>
      </c>
      <c r="B927" s="197">
        <v>0</v>
      </c>
      <c r="C927" s="181">
        <v>858.7</v>
      </c>
      <c r="D927" s="182">
        <v>3</v>
      </c>
      <c r="E927" s="183">
        <v>464.6</v>
      </c>
      <c r="F927" s="180">
        <v>11</v>
      </c>
      <c r="G927" s="184">
        <v>766.7</v>
      </c>
      <c r="H927" s="182">
        <v>125</v>
      </c>
      <c r="I927" s="183">
        <v>878.4</v>
      </c>
      <c r="J927" s="180">
        <v>62</v>
      </c>
      <c r="K927" s="181">
        <v>45.1</v>
      </c>
      <c r="L927" s="182">
        <v>682</v>
      </c>
      <c r="M927" s="180">
        <v>114.6</v>
      </c>
      <c r="N927" s="185">
        <v>391</v>
      </c>
      <c r="O927" s="198">
        <v>277.3</v>
      </c>
      <c r="P927" s="180">
        <v>156</v>
      </c>
      <c r="Q927" s="181">
        <v>162.69999999999999</v>
      </c>
      <c r="R927" s="182">
        <v>153</v>
      </c>
      <c r="S927" s="183">
        <v>164</v>
      </c>
      <c r="T927" s="180">
        <v>43</v>
      </c>
      <c r="U927" s="184">
        <v>10</v>
      </c>
      <c r="V927" s="182">
        <v>174</v>
      </c>
      <c r="W927" s="199">
        <v>66.3</v>
      </c>
      <c r="X927" s="180">
        <v>78</v>
      </c>
      <c r="Y927" s="184">
        <v>28.2</v>
      </c>
      <c r="Z927" s="182">
        <v>73</v>
      </c>
      <c r="AA927" s="180">
        <v>93.6</v>
      </c>
      <c r="AB927" s="162">
        <f t="shared" si="2749"/>
        <v>1951</v>
      </c>
      <c r="AC927" s="165">
        <f t="shared" si="2779"/>
        <v>3930.2</v>
      </c>
      <c r="BI927" s="131" t="s">
        <v>35</v>
      </c>
      <c r="BJ927" s="123">
        <f t="shared" si="2780"/>
        <v>0</v>
      </c>
      <c r="BK927" s="124">
        <f t="shared" si="2781"/>
        <v>0.21848760877309045</v>
      </c>
      <c r="BL927" s="125">
        <f t="shared" si="2753"/>
        <v>1.5376729882111738E-3</v>
      </c>
      <c r="BM927" s="126">
        <f t="shared" si="2754"/>
        <v>0.11821281359727241</v>
      </c>
      <c r="BN927" s="123">
        <f t="shared" si="2755"/>
        <v>5.6381342901076371E-3</v>
      </c>
      <c r="BO927" s="124">
        <f t="shared" si="2756"/>
        <v>0.19507913083303652</v>
      </c>
      <c r="BP927" s="125">
        <f t="shared" si="2757"/>
        <v>6.4069707842132242E-2</v>
      </c>
      <c r="BQ927" s="126">
        <f t="shared" si="2758"/>
        <v>0.22350007633199329</v>
      </c>
      <c r="BR927" s="123">
        <f t="shared" si="2759"/>
        <v>3.1778575089697593E-2</v>
      </c>
      <c r="BS927" s="124">
        <f t="shared" si="2760"/>
        <v>1.1475242990178618E-2</v>
      </c>
      <c r="BT927" s="125">
        <f t="shared" si="2761"/>
        <v>0.34956432598667347</v>
      </c>
      <c r="BU927" s="123">
        <f t="shared" si="2762"/>
        <v>2.9158821434023714E-2</v>
      </c>
      <c r="BV927" s="127">
        <f t="shared" si="2763"/>
        <v>0.20041004613018965</v>
      </c>
      <c r="BW927" s="128">
        <f t="shared" si="2764"/>
        <v>7.05562057910539E-2</v>
      </c>
      <c r="BX927" s="123">
        <f t="shared" si="2765"/>
        <v>7.9958995386981035E-2</v>
      </c>
      <c r="BY927" s="124">
        <f t="shared" si="2766"/>
        <v>4.1397384357030179E-2</v>
      </c>
      <c r="BZ927" s="125">
        <f t="shared" si="2767"/>
        <v>7.8421322398769866E-2</v>
      </c>
      <c r="CA927" s="126">
        <f t="shared" si="2768"/>
        <v>4.1728156327922247E-2</v>
      </c>
      <c r="CB927" s="123">
        <f t="shared" si="2769"/>
        <v>2.2039979497693492E-2</v>
      </c>
      <c r="CC927" s="124">
        <f t="shared" si="2770"/>
        <v>2.5443997760928199E-3</v>
      </c>
      <c r="CD927" s="125">
        <f t="shared" si="2771"/>
        <v>8.918503331624808E-2</v>
      </c>
      <c r="CE927" s="126">
        <f t="shared" si="2772"/>
        <v>1.6869370515495394E-2</v>
      </c>
      <c r="CF927" s="123">
        <f t="shared" si="2773"/>
        <v>3.9979497693490518E-2</v>
      </c>
      <c r="CG927" s="124">
        <f t="shared" si="2774"/>
        <v>7.1752073685817513E-3</v>
      </c>
      <c r="CH927" s="125">
        <f t="shared" si="2775"/>
        <v>3.7416709379805228E-2</v>
      </c>
      <c r="CI927" s="123">
        <f t="shared" si="2776"/>
        <v>2.3815581904228791E-2</v>
      </c>
      <c r="CJ927" s="129">
        <f t="shared" ref="CJ927" si="2823">AB927/AB932</f>
        <v>4.6555134785586285E-3</v>
      </c>
      <c r="CK927" s="130">
        <f t="shared" ref="CK927" si="2824">AC927/AC932</f>
        <v>9.3965408622333994E-3</v>
      </c>
    </row>
    <row r="928" spans="1:89" x14ac:dyDescent="0.25">
      <c r="A928" s="139" t="s">
        <v>36</v>
      </c>
      <c r="B928" s="194"/>
      <c r="C928" s="188"/>
      <c r="D928" s="189"/>
      <c r="E928" s="190"/>
      <c r="F928" s="187"/>
      <c r="G928" s="191"/>
      <c r="H928" s="189"/>
      <c r="I928" s="190"/>
      <c r="J928" s="187"/>
      <c r="K928" s="191"/>
      <c r="L928" s="189"/>
      <c r="M928" s="187"/>
      <c r="N928" s="192"/>
      <c r="O928" s="195"/>
      <c r="P928" s="187"/>
      <c r="Q928" s="191"/>
      <c r="R928" s="189"/>
      <c r="S928" s="190"/>
      <c r="T928" s="187"/>
      <c r="U928" s="191"/>
      <c r="V928" s="189"/>
      <c r="W928" s="190"/>
      <c r="X928" s="187"/>
      <c r="Y928" s="191"/>
      <c r="Z928" s="189"/>
      <c r="AA928" s="187"/>
      <c r="AB928" s="162">
        <f t="shared" si="2749"/>
        <v>0</v>
      </c>
      <c r="AC928" s="165">
        <f t="shared" si="2779"/>
        <v>0</v>
      </c>
      <c r="BI928" s="139" t="s">
        <v>36</v>
      </c>
      <c r="BJ928" s="123" t="e">
        <f t="shared" si="2780"/>
        <v>#DIV/0!</v>
      </c>
      <c r="BK928" s="124" t="e">
        <f t="shared" si="2781"/>
        <v>#DIV/0!</v>
      </c>
      <c r="BL928" s="125" t="e">
        <f t="shared" si="2753"/>
        <v>#DIV/0!</v>
      </c>
      <c r="BM928" s="126" t="e">
        <f t="shared" si="2754"/>
        <v>#DIV/0!</v>
      </c>
      <c r="BN928" s="123" t="e">
        <f t="shared" si="2755"/>
        <v>#DIV/0!</v>
      </c>
      <c r="BO928" s="124" t="e">
        <f t="shared" si="2756"/>
        <v>#DIV/0!</v>
      </c>
      <c r="BP928" s="125" t="e">
        <f t="shared" si="2757"/>
        <v>#DIV/0!</v>
      </c>
      <c r="BQ928" s="126" t="e">
        <f t="shared" si="2758"/>
        <v>#DIV/0!</v>
      </c>
      <c r="BR928" s="123" t="e">
        <f t="shared" si="2759"/>
        <v>#DIV/0!</v>
      </c>
      <c r="BS928" s="124" t="e">
        <f t="shared" si="2760"/>
        <v>#DIV/0!</v>
      </c>
      <c r="BT928" s="125" t="e">
        <f t="shared" si="2761"/>
        <v>#DIV/0!</v>
      </c>
      <c r="BU928" s="123" t="e">
        <f t="shared" si="2762"/>
        <v>#DIV/0!</v>
      </c>
      <c r="BV928" s="127" t="e">
        <f t="shared" si="2763"/>
        <v>#DIV/0!</v>
      </c>
      <c r="BW928" s="128" t="e">
        <f t="shared" si="2764"/>
        <v>#DIV/0!</v>
      </c>
      <c r="BX928" s="123" t="e">
        <f t="shared" si="2765"/>
        <v>#DIV/0!</v>
      </c>
      <c r="BY928" s="124" t="e">
        <f t="shared" si="2766"/>
        <v>#DIV/0!</v>
      </c>
      <c r="BZ928" s="125" t="e">
        <f t="shared" si="2767"/>
        <v>#DIV/0!</v>
      </c>
      <c r="CA928" s="126" t="e">
        <f t="shared" si="2768"/>
        <v>#DIV/0!</v>
      </c>
      <c r="CB928" s="123" t="e">
        <f t="shared" si="2769"/>
        <v>#DIV/0!</v>
      </c>
      <c r="CC928" s="124" t="e">
        <f t="shared" si="2770"/>
        <v>#DIV/0!</v>
      </c>
      <c r="CD928" s="125" t="e">
        <f t="shared" si="2771"/>
        <v>#DIV/0!</v>
      </c>
      <c r="CE928" s="126" t="e">
        <f t="shared" si="2772"/>
        <v>#DIV/0!</v>
      </c>
      <c r="CF928" s="123" t="e">
        <f t="shared" si="2773"/>
        <v>#DIV/0!</v>
      </c>
      <c r="CG928" s="124" t="e">
        <f t="shared" si="2774"/>
        <v>#DIV/0!</v>
      </c>
      <c r="CH928" s="125" t="e">
        <f t="shared" si="2775"/>
        <v>#DIV/0!</v>
      </c>
      <c r="CI928" s="123" t="e">
        <f t="shared" si="2776"/>
        <v>#DIV/0!</v>
      </c>
      <c r="CJ928" s="129">
        <f t="shared" ref="CJ928" si="2825">AB928/AB932</f>
        <v>0</v>
      </c>
      <c r="CK928" s="130">
        <f t="shared" ref="CK928" si="2826">AC928/AC932</f>
        <v>0</v>
      </c>
    </row>
    <row r="929" spans="1:89" x14ac:dyDescent="0.25">
      <c r="A929" s="131" t="s">
        <v>37</v>
      </c>
      <c r="B929" s="56"/>
      <c r="C929" s="57"/>
      <c r="D929" s="133"/>
      <c r="E929" s="134"/>
      <c r="F929" s="132"/>
      <c r="G929" s="135"/>
      <c r="H929" s="133"/>
      <c r="I929" s="134"/>
      <c r="J929" s="132"/>
      <c r="K929" s="135"/>
      <c r="L929" s="133"/>
      <c r="M929" s="132"/>
      <c r="N929" s="136"/>
      <c r="O929" s="137"/>
      <c r="P929" s="132"/>
      <c r="Q929" s="135"/>
      <c r="R929" s="133"/>
      <c r="S929" s="134"/>
      <c r="T929" s="132"/>
      <c r="U929" s="135"/>
      <c r="V929" s="133"/>
      <c r="W929" s="134"/>
      <c r="X929" s="132"/>
      <c r="Y929" s="135"/>
      <c r="Z929" s="138"/>
      <c r="AA929" s="2"/>
      <c r="AB929" s="162">
        <f t="shared" si="2749"/>
        <v>0</v>
      </c>
      <c r="AC929" s="165">
        <f t="shared" si="2779"/>
        <v>0</v>
      </c>
      <c r="BI929" s="131" t="s">
        <v>37</v>
      </c>
      <c r="BJ929" s="123" t="e">
        <f t="shared" si="2780"/>
        <v>#DIV/0!</v>
      </c>
      <c r="BK929" s="124" t="e">
        <f t="shared" si="2781"/>
        <v>#DIV/0!</v>
      </c>
      <c r="BL929" s="125" t="e">
        <f t="shared" si="2753"/>
        <v>#DIV/0!</v>
      </c>
      <c r="BM929" s="126" t="e">
        <f t="shared" si="2754"/>
        <v>#DIV/0!</v>
      </c>
      <c r="BN929" s="123" t="e">
        <f t="shared" si="2755"/>
        <v>#DIV/0!</v>
      </c>
      <c r="BO929" s="124" t="e">
        <f t="shared" si="2756"/>
        <v>#DIV/0!</v>
      </c>
      <c r="BP929" s="125" t="e">
        <f t="shared" si="2757"/>
        <v>#DIV/0!</v>
      </c>
      <c r="BQ929" s="126" t="e">
        <f t="shared" si="2758"/>
        <v>#DIV/0!</v>
      </c>
      <c r="BR929" s="123" t="e">
        <f t="shared" si="2759"/>
        <v>#DIV/0!</v>
      </c>
      <c r="BS929" s="124" t="e">
        <f t="shared" si="2760"/>
        <v>#DIV/0!</v>
      </c>
      <c r="BT929" s="125" t="e">
        <f t="shared" si="2761"/>
        <v>#DIV/0!</v>
      </c>
      <c r="BU929" s="123" t="e">
        <f t="shared" si="2762"/>
        <v>#DIV/0!</v>
      </c>
      <c r="BV929" s="127" t="e">
        <f t="shared" si="2763"/>
        <v>#DIV/0!</v>
      </c>
      <c r="BW929" s="128" t="e">
        <f t="shared" si="2764"/>
        <v>#DIV/0!</v>
      </c>
      <c r="BX929" s="123" t="e">
        <f t="shared" si="2765"/>
        <v>#DIV/0!</v>
      </c>
      <c r="BY929" s="124" t="e">
        <f t="shared" si="2766"/>
        <v>#DIV/0!</v>
      </c>
      <c r="BZ929" s="125" t="e">
        <f t="shared" si="2767"/>
        <v>#DIV/0!</v>
      </c>
      <c r="CA929" s="126" t="e">
        <f t="shared" si="2768"/>
        <v>#DIV/0!</v>
      </c>
      <c r="CB929" s="123" t="e">
        <f t="shared" si="2769"/>
        <v>#DIV/0!</v>
      </c>
      <c r="CC929" s="124" t="e">
        <f t="shared" si="2770"/>
        <v>#DIV/0!</v>
      </c>
      <c r="CD929" s="125" t="e">
        <f t="shared" si="2771"/>
        <v>#DIV/0!</v>
      </c>
      <c r="CE929" s="126" t="e">
        <f t="shared" si="2772"/>
        <v>#DIV/0!</v>
      </c>
      <c r="CF929" s="123" t="e">
        <f t="shared" si="2773"/>
        <v>#DIV/0!</v>
      </c>
      <c r="CG929" s="124" t="e">
        <f t="shared" si="2774"/>
        <v>#DIV/0!</v>
      </c>
      <c r="CH929" s="125" t="e">
        <f t="shared" si="2775"/>
        <v>#DIV/0!</v>
      </c>
      <c r="CI929" s="123" t="e">
        <f t="shared" si="2776"/>
        <v>#DIV/0!</v>
      </c>
      <c r="CJ929" s="129">
        <f t="shared" ref="CJ929" si="2827">AB929/AB932</f>
        <v>0</v>
      </c>
      <c r="CK929" s="130">
        <f t="shared" ref="CK929" si="2828">AC929/AC932</f>
        <v>0</v>
      </c>
    </row>
    <row r="930" spans="1:89" x14ac:dyDescent="0.25">
      <c r="A930" s="139" t="s">
        <v>38</v>
      </c>
      <c r="B930" s="54"/>
      <c r="C930" s="55"/>
      <c r="D930" s="144"/>
      <c r="E930" s="141"/>
      <c r="F930" s="142"/>
      <c r="G930" s="143"/>
      <c r="H930" s="144"/>
      <c r="I930" s="141"/>
      <c r="J930" s="142"/>
      <c r="K930" s="143"/>
      <c r="L930" s="144"/>
      <c r="M930" s="142"/>
      <c r="N930" s="146"/>
      <c r="O930" s="145"/>
      <c r="P930" s="142"/>
      <c r="Q930" s="143"/>
      <c r="R930" s="144"/>
      <c r="S930" s="141"/>
      <c r="T930" s="142"/>
      <c r="U930" s="143"/>
      <c r="V930" s="144"/>
      <c r="W930" s="141"/>
      <c r="X930" s="142"/>
      <c r="Y930" s="143"/>
      <c r="Z930" s="3"/>
      <c r="AA930" s="140"/>
      <c r="AB930" s="162">
        <f t="shared" si="2749"/>
        <v>0</v>
      </c>
      <c r="AC930" s="165">
        <f t="shared" si="2779"/>
        <v>0</v>
      </c>
      <c r="BI930" s="139" t="s">
        <v>38</v>
      </c>
      <c r="BJ930" s="123" t="e">
        <f t="shared" si="2780"/>
        <v>#DIV/0!</v>
      </c>
      <c r="BK930" s="124" t="e">
        <f t="shared" si="2781"/>
        <v>#DIV/0!</v>
      </c>
      <c r="BL930" s="125" t="e">
        <f t="shared" si="2753"/>
        <v>#DIV/0!</v>
      </c>
      <c r="BM930" s="126" t="e">
        <f t="shared" si="2754"/>
        <v>#DIV/0!</v>
      </c>
      <c r="BN930" s="123" t="e">
        <f t="shared" si="2755"/>
        <v>#DIV/0!</v>
      </c>
      <c r="BO930" s="124" t="e">
        <f t="shared" si="2756"/>
        <v>#DIV/0!</v>
      </c>
      <c r="BP930" s="125" t="e">
        <f t="shared" si="2757"/>
        <v>#DIV/0!</v>
      </c>
      <c r="BQ930" s="126" t="e">
        <f t="shared" si="2758"/>
        <v>#DIV/0!</v>
      </c>
      <c r="BR930" s="123" t="e">
        <f t="shared" si="2759"/>
        <v>#DIV/0!</v>
      </c>
      <c r="BS930" s="124" t="e">
        <f t="shared" si="2760"/>
        <v>#DIV/0!</v>
      </c>
      <c r="BT930" s="125" t="e">
        <f t="shared" si="2761"/>
        <v>#DIV/0!</v>
      </c>
      <c r="BU930" s="123" t="e">
        <f t="shared" si="2762"/>
        <v>#DIV/0!</v>
      </c>
      <c r="BV930" s="127" t="e">
        <f t="shared" si="2763"/>
        <v>#DIV/0!</v>
      </c>
      <c r="BW930" s="128" t="e">
        <f t="shared" si="2764"/>
        <v>#DIV/0!</v>
      </c>
      <c r="BX930" s="123" t="e">
        <f t="shared" si="2765"/>
        <v>#DIV/0!</v>
      </c>
      <c r="BY930" s="124" t="e">
        <f t="shared" si="2766"/>
        <v>#DIV/0!</v>
      </c>
      <c r="BZ930" s="125" t="e">
        <f t="shared" si="2767"/>
        <v>#DIV/0!</v>
      </c>
      <c r="CA930" s="126" t="e">
        <f t="shared" si="2768"/>
        <v>#DIV/0!</v>
      </c>
      <c r="CB930" s="123" t="e">
        <f t="shared" si="2769"/>
        <v>#DIV/0!</v>
      </c>
      <c r="CC930" s="124" t="e">
        <f t="shared" si="2770"/>
        <v>#DIV/0!</v>
      </c>
      <c r="CD930" s="125" t="e">
        <f t="shared" si="2771"/>
        <v>#DIV/0!</v>
      </c>
      <c r="CE930" s="126" t="e">
        <f t="shared" si="2772"/>
        <v>#DIV/0!</v>
      </c>
      <c r="CF930" s="123" t="e">
        <f t="shared" si="2773"/>
        <v>#DIV/0!</v>
      </c>
      <c r="CG930" s="124" t="e">
        <f t="shared" si="2774"/>
        <v>#DIV/0!</v>
      </c>
      <c r="CH930" s="125" t="e">
        <f t="shared" si="2775"/>
        <v>#DIV/0!</v>
      </c>
      <c r="CI930" s="123" t="e">
        <f t="shared" si="2776"/>
        <v>#DIV/0!</v>
      </c>
      <c r="CJ930" s="129">
        <f t="shared" ref="CJ930" si="2829">AB930/AB932</f>
        <v>0</v>
      </c>
      <c r="CK930" s="130">
        <f t="shared" ref="CK930" si="2830">AC930/AC932</f>
        <v>0</v>
      </c>
    </row>
    <row r="931" spans="1:89" ht="13.8" thickBot="1" x14ac:dyDescent="0.3">
      <c r="A931" s="131" t="s">
        <v>39</v>
      </c>
      <c r="B931" s="56"/>
      <c r="C931" s="57"/>
      <c r="D931" s="133"/>
      <c r="E931" s="134"/>
      <c r="F931" s="132"/>
      <c r="G931" s="135"/>
      <c r="H931" s="133"/>
      <c r="I931" s="134"/>
      <c r="J931" s="132"/>
      <c r="K931" s="135"/>
      <c r="L931" s="133"/>
      <c r="M931" s="132"/>
      <c r="N931" s="136"/>
      <c r="O931" s="137"/>
      <c r="P931" s="132"/>
      <c r="Q931" s="135"/>
      <c r="R931" s="133"/>
      <c r="S931" s="134"/>
      <c r="T931" s="132"/>
      <c r="U931" s="135"/>
      <c r="V931" s="133"/>
      <c r="W931" s="134"/>
      <c r="X931" s="132"/>
      <c r="Y931" s="135"/>
      <c r="Z931" s="138"/>
      <c r="AA931" s="2"/>
      <c r="AB931" s="162">
        <f t="shared" si="2749"/>
        <v>0</v>
      </c>
      <c r="AC931" s="165">
        <f t="shared" si="2779"/>
        <v>0</v>
      </c>
      <c r="BI931" s="131" t="s">
        <v>39</v>
      </c>
      <c r="BJ931" s="123" t="e">
        <f t="shared" si="2780"/>
        <v>#DIV/0!</v>
      </c>
      <c r="BK931" s="124" t="e">
        <f t="shared" si="2781"/>
        <v>#DIV/0!</v>
      </c>
      <c r="BL931" s="125" t="e">
        <f t="shared" si="2753"/>
        <v>#DIV/0!</v>
      </c>
      <c r="BM931" s="126" t="e">
        <f t="shared" si="2754"/>
        <v>#DIV/0!</v>
      </c>
      <c r="BN931" s="123" t="e">
        <f t="shared" si="2755"/>
        <v>#DIV/0!</v>
      </c>
      <c r="BO931" s="124" t="e">
        <f t="shared" si="2756"/>
        <v>#DIV/0!</v>
      </c>
      <c r="BP931" s="125" t="e">
        <f t="shared" si="2757"/>
        <v>#DIV/0!</v>
      </c>
      <c r="BQ931" s="126" t="e">
        <f t="shared" si="2758"/>
        <v>#DIV/0!</v>
      </c>
      <c r="BR931" s="123" t="e">
        <f t="shared" si="2759"/>
        <v>#DIV/0!</v>
      </c>
      <c r="BS931" s="124" t="e">
        <f t="shared" si="2760"/>
        <v>#DIV/0!</v>
      </c>
      <c r="BT931" s="125" t="e">
        <f t="shared" si="2761"/>
        <v>#DIV/0!</v>
      </c>
      <c r="BU931" s="123" t="e">
        <f t="shared" si="2762"/>
        <v>#DIV/0!</v>
      </c>
      <c r="BV931" s="127" t="e">
        <f t="shared" si="2763"/>
        <v>#DIV/0!</v>
      </c>
      <c r="BW931" s="128" t="e">
        <f t="shared" si="2764"/>
        <v>#DIV/0!</v>
      </c>
      <c r="BX931" s="123" t="e">
        <f t="shared" si="2765"/>
        <v>#DIV/0!</v>
      </c>
      <c r="BY931" s="124" t="e">
        <f t="shared" si="2766"/>
        <v>#DIV/0!</v>
      </c>
      <c r="BZ931" s="125" t="e">
        <f t="shared" si="2767"/>
        <v>#DIV/0!</v>
      </c>
      <c r="CA931" s="126" t="e">
        <f t="shared" si="2768"/>
        <v>#DIV/0!</v>
      </c>
      <c r="CB931" s="123" t="e">
        <f t="shared" si="2769"/>
        <v>#DIV/0!</v>
      </c>
      <c r="CC931" s="124" t="e">
        <f t="shared" si="2770"/>
        <v>#DIV/0!</v>
      </c>
      <c r="CD931" s="125" t="e">
        <f t="shared" si="2771"/>
        <v>#DIV/0!</v>
      </c>
      <c r="CE931" s="126" t="e">
        <f t="shared" si="2772"/>
        <v>#DIV/0!</v>
      </c>
      <c r="CF931" s="123" t="e">
        <f t="shared" si="2773"/>
        <v>#DIV/0!</v>
      </c>
      <c r="CG931" s="124" t="e">
        <f t="shared" si="2774"/>
        <v>#DIV/0!</v>
      </c>
      <c r="CH931" s="125" t="e">
        <f t="shared" si="2775"/>
        <v>#DIV/0!</v>
      </c>
      <c r="CI931" s="123" t="e">
        <f t="shared" si="2776"/>
        <v>#DIV/0!</v>
      </c>
      <c r="CJ931" s="129">
        <f t="shared" ref="CJ931" si="2831">AB931/AB932</f>
        <v>0</v>
      </c>
      <c r="CK931" s="130">
        <f t="shared" ref="CK931" si="2832">AC931/AC932</f>
        <v>0</v>
      </c>
    </row>
    <row r="932" spans="1:89" ht="14.4" thickTop="1" thickBot="1" x14ac:dyDescent="0.3">
      <c r="A932" s="251" t="s">
        <v>13</v>
      </c>
      <c r="B932" s="14">
        <f t="shared" ref="B932:AA932" si="2833">SUM(B909:B931)</f>
        <v>41614</v>
      </c>
      <c r="C932" s="1">
        <f t="shared" si="2833"/>
        <v>39113.600000000006</v>
      </c>
      <c r="D932" s="14">
        <f t="shared" si="2833"/>
        <v>20799</v>
      </c>
      <c r="E932" s="1">
        <f t="shared" si="2833"/>
        <v>18837.899999999998</v>
      </c>
      <c r="F932" s="14">
        <f t="shared" si="2833"/>
        <v>29976</v>
      </c>
      <c r="G932" s="1">
        <f t="shared" si="2833"/>
        <v>28438.400000000009</v>
      </c>
      <c r="H932" s="14">
        <f t="shared" si="2833"/>
        <v>46100</v>
      </c>
      <c r="I932" s="1">
        <f t="shared" si="2833"/>
        <v>52400.099999999991</v>
      </c>
      <c r="J932" s="14">
        <f t="shared" si="2833"/>
        <v>7603</v>
      </c>
      <c r="K932" s="1">
        <f t="shared" si="2833"/>
        <v>7920.7000000000016</v>
      </c>
      <c r="L932" s="14">
        <f t="shared" si="2833"/>
        <v>29932</v>
      </c>
      <c r="M932" s="1">
        <f t="shared" si="2833"/>
        <v>32173.200000000001</v>
      </c>
      <c r="N932" s="14">
        <f t="shared" si="2833"/>
        <v>47760</v>
      </c>
      <c r="O932" s="1">
        <f t="shared" si="2833"/>
        <v>47941.9</v>
      </c>
      <c r="P932" s="14">
        <f t="shared" si="2833"/>
        <v>27970</v>
      </c>
      <c r="Q932" s="1">
        <f t="shared" si="2833"/>
        <v>27642.400000000001</v>
      </c>
      <c r="R932" s="14">
        <f t="shared" si="2833"/>
        <v>34100</v>
      </c>
      <c r="S932" s="1">
        <f t="shared" si="2833"/>
        <v>35232.199999999997</v>
      </c>
      <c r="T932" s="14">
        <f t="shared" si="2833"/>
        <v>11640</v>
      </c>
      <c r="U932" s="1">
        <f t="shared" si="2833"/>
        <v>11684.200000000003</v>
      </c>
      <c r="V932" s="14">
        <f t="shared" si="2833"/>
        <v>35074</v>
      </c>
      <c r="W932" s="1">
        <f t="shared" si="2833"/>
        <v>40176.300000000003</v>
      </c>
      <c r="X932" s="14">
        <f t="shared" si="2833"/>
        <v>28080</v>
      </c>
      <c r="Y932" s="1">
        <f t="shared" si="2833"/>
        <v>17222</v>
      </c>
      <c r="Z932" s="14">
        <f t="shared" si="2833"/>
        <v>58425</v>
      </c>
      <c r="AA932" s="1">
        <f t="shared" si="2833"/>
        <v>59477.399999999987</v>
      </c>
      <c r="AB932" s="166">
        <f t="shared" ref="AB932:AC932" si="2834">SUM(AB908:AB931)</f>
        <v>419073</v>
      </c>
      <c r="AC932" s="167">
        <f t="shared" si="2834"/>
        <v>418260.29999999993</v>
      </c>
      <c r="BI932" s="251" t="s">
        <v>13</v>
      </c>
      <c r="BJ932" s="147" t="e">
        <f>SUM(BJ908:BJ931)</f>
        <v>#DIV/0!</v>
      </c>
      <c r="BK932" s="148" t="e">
        <f t="shared" ref="BK932:CK932" si="2835">SUM(BK908:BK931)</f>
        <v>#DIV/0!</v>
      </c>
      <c r="BL932" s="147" t="e">
        <f t="shared" si="2835"/>
        <v>#DIV/0!</v>
      </c>
      <c r="BM932" s="148" t="e">
        <f t="shared" si="2835"/>
        <v>#DIV/0!</v>
      </c>
      <c r="BN932" s="147" t="e">
        <f t="shared" si="2835"/>
        <v>#DIV/0!</v>
      </c>
      <c r="BO932" s="148" t="e">
        <f t="shared" si="2835"/>
        <v>#DIV/0!</v>
      </c>
      <c r="BP932" s="147" t="e">
        <f t="shared" si="2835"/>
        <v>#DIV/0!</v>
      </c>
      <c r="BQ932" s="148" t="e">
        <f t="shared" si="2835"/>
        <v>#DIV/0!</v>
      </c>
      <c r="BR932" s="147" t="e">
        <f t="shared" si="2835"/>
        <v>#DIV/0!</v>
      </c>
      <c r="BS932" s="148" t="e">
        <f t="shared" si="2835"/>
        <v>#DIV/0!</v>
      </c>
      <c r="BT932" s="147" t="e">
        <f t="shared" si="2835"/>
        <v>#DIV/0!</v>
      </c>
      <c r="BU932" s="148" t="e">
        <f t="shared" si="2835"/>
        <v>#DIV/0!</v>
      </c>
      <c r="BV932" s="147" t="e">
        <f t="shared" si="2835"/>
        <v>#DIV/0!</v>
      </c>
      <c r="BW932" s="148" t="e">
        <f t="shared" si="2835"/>
        <v>#DIV/0!</v>
      </c>
      <c r="BX932" s="147" t="e">
        <f t="shared" si="2835"/>
        <v>#DIV/0!</v>
      </c>
      <c r="BY932" s="148" t="e">
        <f t="shared" si="2835"/>
        <v>#DIV/0!</v>
      </c>
      <c r="BZ932" s="147" t="e">
        <f t="shared" si="2835"/>
        <v>#DIV/0!</v>
      </c>
      <c r="CA932" s="148" t="e">
        <f t="shared" si="2835"/>
        <v>#DIV/0!</v>
      </c>
      <c r="CB932" s="147" t="e">
        <f t="shared" si="2835"/>
        <v>#DIV/0!</v>
      </c>
      <c r="CC932" s="148" t="e">
        <f t="shared" si="2835"/>
        <v>#DIV/0!</v>
      </c>
      <c r="CD932" s="147" t="e">
        <f t="shared" si="2835"/>
        <v>#DIV/0!</v>
      </c>
      <c r="CE932" s="148" t="e">
        <f t="shared" si="2835"/>
        <v>#DIV/0!</v>
      </c>
      <c r="CF932" s="147" t="e">
        <f t="shared" si="2835"/>
        <v>#DIV/0!</v>
      </c>
      <c r="CG932" s="148" t="e">
        <f t="shared" si="2835"/>
        <v>#DIV/0!</v>
      </c>
      <c r="CH932" s="147" t="e">
        <f t="shared" si="2835"/>
        <v>#DIV/0!</v>
      </c>
      <c r="CI932" s="148" t="e">
        <f t="shared" si="2835"/>
        <v>#DIV/0!</v>
      </c>
      <c r="CJ932" s="147">
        <f t="shared" si="2835"/>
        <v>1</v>
      </c>
      <c r="CK932" s="148">
        <f t="shared" si="2835"/>
        <v>1</v>
      </c>
    </row>
    <row r="933" spans="1:89" ht="13.8" thickTop="1" x14ac:dyDescent="0.25">
      <c r="A933" s="178"/>
    </row>
    <row r="935" spans="1:89" x14ac:dyDescent="0.25">
      <c r="A935" s="305">
        <f>+A904+1</f>
        <v>45169</v>
      </c>
      <c r="B935" s="305"/>
      <c r="C935" s="305"/>
      <c r="D935" s="305"/>
      <c r="AE935"/>
      <c r="BI935" s="304">
        <f>+BI873+2</f>
        <v>45169</v>
      </c>
      <c r="BJ935" s="304"/>
      <c r="BK935" s="304"/>
      <c r="BL935" s="304"/>
    </row>
    <row r="936" spans="1:89" ht="13.8" thickBot="1" x14ac:dyDescent="0.3">
      <c r="AE936" t="s">
        <v>84</v>
      </c>
    </row>
    <row r="937" spans="1:89" ht="14.4" thickTop="1" thickBot="1" x14ac:dyDescent="0.3">
      <c r="A937" s="296" t="s">
        <v>0</v>
      </c>
      <c r="B937" s="298" t="s">
        <v>1</v>
      </c>
      <c r="C937" s="299"/>
      <c r="D937" s="298" t="s">
        <v>2</v>
      </c>
      <c r="E937" s="299"/>
      <c r="F937" s="298" t="s">
        <v>3</v>
      </c>
      <c r="G937" s="299"/>
      <c r="H937" s="298" t="s">
        <v>4</v>
      </c>
      <c r="I937" s="299"/>
      <c r="J937" s="298" t="s">
        <v>5</v>
      </c>
      <c r="K937" s="299"/>
      <c r="L937" s="298" t="s">
        <v>6</v>
      </c>
      <c r="M937" s="299"/>
      <c r="N937" s="298" t="s">
        <v>7</v>
      </c>
      <c r="O937" s="299"/>
      <c r="P937" s="298" t="s">
        <v>8</v>
      </c>
      <c r="Q937" s="299"/>
      <c r="R937" s="298" t="s">
        <v>9</v>
      </c>
      <c r="S937" s="299"/>
      <c r="T937" s="298" t="s">
        <v>10</v>
      </c>
      <c r="U937" s="299"/>
      <c r="V937" s="298" t="s">
        <v>11</v>
      </c>
      <c r="W937" s="299"/>
      <c r="X937" s="298" t="s">
        <v>12</v>
      </c>
      <c r="Y937" s="299"/>
      <c r="Z937" s="300" t="s">
        <v>40</v>
      </c>
      <c r="AA937" s="301"/>
      <c r="AB937" s="302" t="s">
        <v>41</v>
      </c>
      <c r="AC937" s="303"/>
      <c r="AE937" s="296" t="s">
        <v>0</v>
      </c>
      <c r="AF937" s="298" t="s">
        <v>1</v>
      </c>
      <c r="AG937" s="299"/>
      <c r="AH937" s="298" t="s">
        <v>2</v>
      </c>
      <c r="AI937" s="299"/>
      <c r="AJ937" s="298" t="s">
        <v>3</v>
      </c>
      <c r="AK937" s="299"/>
      <c r="AL937" s="298" t="s">
        <v>4</v>
      </c>
      <c r="AM937" s="299"/>
      <c r="AN937" s="298" t="s">
        <v>5</v>
      </c>
      <c r="AO937" s="299"/>
      <c r="AP937" s="298" t="s">
        <v>6</v>
      </c>
      <c r="AQ937" s="299"/>
      <c r="AR937" s="298" t="s">
        <v>7</v>
      </c>
      <c r="AS937" s="299"/>
      <c r="AT937" s="298" t="s">
        <v>8</v>
      </c>
      <c r="AU937" s="299"/>
      <c r="AV937" s="298" t="s">
        <v>9</v>
      </c>
      <c r="AW937" s="299"/>
      <c r="AX937" s="298" t="s">
        <v>10</v>
      </c>
      <c r="AY937" s="299"/>
      <c r="AZ937" s="298" t="s">
        <v>11</v>
      </c>
      <c r="BA937" s="299"/>
      <c r="BB937" s="298" t="s">
        <v>12</v>
      </c>
      <c r="BC937" s="299"/>
      <c r="BD937" s="300" t="s">
        <v>40</v>
      </c>
      <c r="BE937" s="301"/>
      <c r="BF937" s="302" t="s">
        <v>41</v>
      </c>
      <c r="BG937" s="303"/>
      <c r="BI937" s="296" t="s">
        <v>0</v>
      </c>
      <c r="BJ937" s="298" t="s">
        <v>1</v>
      </c>
      <c r="BK937" s="299"/>
      <c r="BL937" s="298" t="s">
        <v>2</v>
      </c>
      <c r="BM937" s="299"/>
      <c r="BN937" s="298" t="s">
        <v>3</v>
      </c>
      <c r="BO937" s="299"/>
      <c r="BP937" s="298" t="s">
        <v>4</v>
      </c>
      <c r="BQ937" s="299"/>
      <c r="BR937" s="298" t="s">
        <v>5</v>
      </c>
      <c r="BS937" s="299"/>
      <c r="BT937" s="298" t="s">
        <v>6</v>
      </c>
      <c r="BU937" s="299"/>
      <c r="BV937" s="298" t="s">
        <v>7</v>
      </c>
      <c r="BW937" s="299"/>
      <c r="BX937" s="298" t="s">
        <v>8</v>
      </c>
      <c r="BY937" s="299"/>
      <c r="BZ937" s="298" t="s">
        <v>9</v>
      </c>
      <c r="CA937" s="299"/>
      <c r="CB937" s="298" t="s">
        <v>10</v>
      </c>
      <c r="CC937" s="299"/>
      <c r="CD937" s="298" t="s">
        <v>11</v>
      </c>
      <c r="CE937" s="299"/>
      <c r="CF937" s="298" t="s">
        <v>12</v>
      </c>
      <c r="CG937" s="299"/>
      <c r="CH937" s="300" t="s">
        <v>40</v>
      </c>
      <c r="CI937" s="301"/>
      <c r="CJ937" s="298" t="s">
        <v>41</v>
      </c>
      <c r="CK937" s="299"/>
    </row>
    <row r="938" spans="1:89" ht="15" thickTop="1" thickBot="1" x14ac:dyDescent="0.35">
      <c r="A938" s="297"/>
      <c r="B938" s="111" t="s">
        <v>14</v>
      </c>
      <c r="C938" s="112" t="s">
        <v>15</v>
      </c>
      <c r="D938" s="113" t="s">
        <v>14</v>
      </c>
      <c r="E938" s="114" t="s">
        <v>15</v>
      </c>
      <c r="F938" s="111" t="s">
        <v>14</v>
      </c>
      <c r="G938" s="112" t="s">
        <v>15</v>
      </c>
      <c r="H938" s="113" t="s">
        <v>14</v>
      </c>
      <c r="I938" s="114" t="s">
        <v>15</v>
      </c>
      <c r="J938" s="111" t="s">
        <v>14</v>
      </c>
      <c r="K938" s="112" t="s">
        <v>15</v>
      </c>
      <c r="L938" s="113" t="s">
        <v>14</v>
      </c>
      <c r="M938" s="111" t="s">
        <v>15</v>
      </c>
      <c r="N938" s="115" t="s">
        <v>14</v>
      </c>
      <c r="O938" s="116" t="s">
        <v>15</v>
      </c>
      <c r="P938" s="111" t="s">
        <v>14</v>
      </c>
      <c r="Q938" s="112" t="s">
        <v>15</v>
      </c>
      <c r="R938" s="113" t="s">
        <v>14</v>
      </c>
      <c r="S938" s="114" t="s">
        <v>15</v>
      </c>
      <c r="T938" s="111" t="s">
        <v>14</v>
      </c>
      <c r="U938" s="112" t="s">
        <v>15</v>
      </c>
      <c r="V938" s="113" t="s">
        <v>14</v>
      </c>
      <c r="W938" s="114" t="s">
        <v>15</v>
      </c>
      <c r="X938" s="111" t="s">
        <v>14</v>
      </c>
      <c r="Y938" s="112" t="s">
        <v>15</v>
      </c>
      <c r="Z938" s="26" t="s">
        <v>14</v>
      </c>
      <c r="AA938" s="117" t="s">
        <v>15</v>
      </c>
      <c r="AB938" s="168" t="s">
        <v>14</v>
      </c>
      <c r="AC938" s="169" t="s">
        <v>15</v>
      </c>
      <c r="AE938" s="297"/>
      <c r="AF938" s="111" t="s">
        <v>14</v>
      </c>
      <c r="AG938" s="112" t="s">
        <v>15</v>
      </c>
      <c r="AH938" s="113" t="s">
        <v>14</v>
      </c>
      <c r="AI938" s="114" t="s">
        <v>15</v>
      </c>
      <c r="AJ938" s="111" t="s">
        <v>14</v>
      </c>
      <c r="AK938" s="112" t="s">
        <v>15</v>
      </c>
      <c r="AL938" s="113" t="s">
        <v>14</v>
      </c>
      <c r="AM938" s="114" t="s">
        <v>15</v>
      </c>
      <c r="AN938" s="111" t="s">
        <v>14</v>
      </c>
      <c r="AO938" s="112" t="s">
        <v>15</v>
      </c>
      <c r="AP938" s="113" t="s">
        <v>14</v>
      </c>
      <c r="AQ938" s="111" t="s">
        <v>15</v>
      </c>
      <c r="AR938" s="115" t="s">
        <v>14</v>
      </c>
      <c r="AS938" s="116" t="s">
        <v>15</v>
      </c>
      <c r="AT938" s="111" t="s">
        <v>14</v>
      </c>
      <c r="AU938" s="112" t="s">
        <v>15</v>
      </c>
      <c r="AV938" s="113" t="s">
        <v>14</v>
      </c>
      <c r="AW938" s="114" t="s">
        <v>15</v>
      </c>
      <c r="AX938" s="111" t="s">
        <v>14</v>
      </c>
      <c r="AY938" s="112" t="s">
        <v>15</v>
      </c>
      <c r="AZ938" s="113" t="s">
        <v>14</v>
      </c>
      <c r="BA938" s="114" t="s">
        <v>15</v>
      </c>
      <c r="BB938" s="111" t="s">
        <v>14</v>
      </c>
      <c r="BC938" s="112" t="s">
        <v>15</v>
      </c>
      <c r="BD938" s="26" t="s">
        <v>14</v>
      </c>
      <c r="BE938" s="117" t="s">
        <v>15</v>
      </c>
      <c r="BF938" s="168" t="s">
        <v>14</v>
      </c>
      <c r="BG938" s="169" t="s">
        <v>15</v>
      </c>
      <c r="BI938" s="297"/>
      <c r="BJ938" s="111" t="s">
        <v>14</v>
      </c>
      <c r="BK938" s="112" t="s">
        <v>15</v>
      </c>
      <c r="BL938" s="113" t="s">
        <v>14</v>
      </c>
      <c r="BM938" s="114" t="s">
        <v>15</v>
      </c>
      <c r="BN938" s="111" t="s">
        <v>14</v>
      </c>
      <c r="BO938" s="112" t="s">
        <v>15</v>
      </c>
      <c r="BP938" s="113" t="s">
        <v>14</v>
      </c>
      <c r="BQ938" s="114" t="s">
        <v>15</v>
      </c>
      <c r="BR938" s="111" t="s">
        <v>14</v>
      </c>
      <c r="BS938" s="112" t="s">
        <v>15</v>
      </c>
      <c r="BT938" s="113" t="s">
        <v>14</v>
      </c>
      <c r="BU938" s="111" t="s">
        <v>15</v>
      </c>
      <c r="BV938" s="115" t="s">
        <v>14</v>
      </c>
      <c r="BW938" s="116" t="s">
        <v>15</v>
      </c>
      <c r="BX938" s="111" t="s">
        <v>14</v>
      </c>
      <c r="BY938" s="112" t="s">
        <v>15</v>
      </c>
      <c r="BZ938" s="113" t="s">
        <v>14</v>
      </c>
      <c r="CA938" s="114" t="s">
        <v>15</v>
      </c>
      <c r="CB938" s="111" t="s">
        <v>14</v>
      </c>
      <c r="CC938" s="112" t="s">
        <v>15</v>
      </c>
      <c r="CD938" s="113" t="s">
        <v>14</v>
      </c>
      <c r="CE938" s="114" t="s">
        <v>15</v>
      </c>
      <c r="CF938" s="111" t="s">
        <v>14</v>
      </c>
      <c r="CG938" s="112" t="s">
        <v>15</v>
      </c>
      <c r="CH938" s="26" t="s">
        <v>14</v>
      </c>
      <c r="CI938" s="117" t="s">
        <v>15</v>
      </c>
      <c r="CJ938" s="115" t="s">
        <v>14</v>
      </c>
      <c r="CK938" s="116" t="s">
        <v>15</v>
      </c>
    </row>
    <row r="939" spans="1:89" ht="13.8" thickTop="1" x14ac:dyDescent="0.25">
      <c r="A939" s="119" t="s">
        <v>16</v>
      </c>
      <c r="B939" s="120"/>
      <c r="C939" s="177"/>
      <c r="D939" s="121"/>
      <c r="E939" s="172"/>
      <c r="F939" s="120"/>
      <c r="G939" s="122"/>
      <c r="H939" s="121"/>
      <c r="I939" s="172"/>
      <c r="J939" s="120"/>
      <c r="K939" s="122"/>
      <c r="L939" s="121"/>
      <c r="M939" s="120"/>
      <c r="N939" s="171"/>
      <c r="O939" s="173"/>
      <c r="P939" s="120"/>
      <c r="Q939" s="122"/>
      <c r="R939" s="121"/>
      <c r="S939" s="172"/>
      <c r="T939" s="120"/>
      <c r="U939" s="122"/>
      <c r="V939" s="121"/>
      <c r="W939" s="172"/>
      <c r="X939" s="120"/>
      <c r="Y939" s="122"/>
      <c r="Z939" s="21"/>
      <c r="AA939" s="176"/>
      <c r="AB939" s="162">
        <f t="shared" ref="AB939:AB962" si="2836">B939+D939+F939+H939+J939+L939+N939+P939+R939+T939+V939+X939+Z939</f>
        <v>0</v>
      </c>
      <c r="AC939" s="163">
        <f>C939+E939+G939+I939+K939+M939+O939+Q939+S939+U939+W939+Y939+AA939</f>
        <v>0</v>
      </c>
      <c r="AE939" s="254" t="str">
        <f>$AE$9</f>
        <v>07:00 - 07:59</v>
      </c>
      <c r="AF939" s="120">
        <f t="shared" ref="AF939:AO941" si="2837">SUMIF($A$9:$A$32,$AE939,B$939:B$962)</f>
        <v>4860</v>
      </c>
      <c r="AG939" s="177">
        <f t="shared" si="2837"/>
        <v>1797.5</v>
      </c>
      <c r="AH939" s="121">
        <f t="shared" si="2837"/>
        <v>1898</v>
      </c>
      <c r="AI939" s="172">
        <f t="shared" si="2837"/>
        <v>1569.3</v>
      </c>
      <c r="AJ939" s="120">
        <f t="shared" si="2837"/>
        <v>3356</v>
      </c>
      <c r="AK939" s="122">
        <f t="shared" si="2837"/>
        <v>1838.4</v>
      </c>
      <c r="AL939" s="121">
        <f t="shared" si="2837"/>
        <v>4539</v>
      </c>
      <c r="AM939" s="172">
        <f t="shared" si="2837"/>
        <v>2714.7</v>
      </c>
      <c r="AN939" s="120">
        <f t="shared" si="2837"/>
        <v>338</v>
      </c>
      <c r="AO939" s="122">
        <f t="shared" si="2837"/>
        <v>1226.3</v>
      </c>
      <c r="AP939" s="121">
        <f t="shared" ref="AP939:AY941" si="2838">SUMIF($A$9:$A$32,$AE939,L$939:L$962)</f>
        <v>1197</v>
      </c>
      <c r="AQ939" s="120">
        <f t="shared" si="2838"/>
        <v>4029</v>
      </c>
      <c r="AR939" s="171">
        <f t="shared" si="2838"/>
        <v>3558</v>
      </c>
      <c r="AS939" s="173">
        <f t="shared" si="2838"/>
        <v>4428.1000000000004</v>
      </c>
      <c r="AT939" s="120">
        <f t="shared" si="2838"/>
        <v>2988</v>
      </c>
      <c r="AU939" s="122">
        <f t="shared" si="2838"/>
        <v>2199.6</v>
      </c>
      <c r="AV939" s="121">
        <f t="shared" si="2838"/>
        <v>3294</v>
      </c>
      <c r="AW939" s="172">
        <f t="shared" si="2838"/>
        <v>2403.5</v>
      </c>
      <c r="AX939" s="120">
        <f t="shared" si="2838"/>
        <v>479</v>
      </c>
      <c r="AY939" s="122">
        <f t="shared" si="2838"/>
        <v>2138.5</v>
      </c>
      <c r="AZ939" s="121">
        <f t="shared" ref="AZ939:BE941" si="2839">SUMIF($A$9:$A$32,$AE939,V$939:V$962)</f>
        <v>1540</v>
      </c>
      <c r="BA939" s="172">
        <f t="shared" si="2839"/>
        <v>4329.8999999999996</v>
      </c>
      <c r="BB939" s="120">
        <f t="shared" si="2839"/>
        <v>2241</v>
      </c>
      <c r="BC939" s="122">
        <f t="shared" si="2839"/>
        <v>2093.5</v>
      </c>
      <c r="BD939" s="21">
        <f t="shared" si="2839"/>
        <v>5180</v>
      </c>
      <c r="BE939" s="176">
        <f t="shared" si="2839"/>
        <v>3337.7</v>
      </c>
      <c r="BF939" s="162">
        <f t="shared" ref="BF939:BG941" si="2840">SUMIF($A$9:$A$32,$AE939,AB$908:AB$931)</f>
        <v>35470</v>
      </c>
      <c r="BG939" s="163">
        <f t="shared" si="2840"/>
        <v>33982.5</v>
      </c>
      <c r="BI939" s="119" t="s">
        <v>16</v>
      </c>
      <c r="BJ939" s="290" t="e">
        <f>B939/$AB939</f>
        <v>#DIV/0!</v>
      </c>
      <c r="BK939" s="124" t="e">
        <f>C939/$AC939</f>
        <v>#DIV/0!</v>
      </c>
      <c r="BL939" s="125" t="e">
        <f t="shared" ref="BL939:BL962" si="2841">D939/$AB939</f>
        <v>#DIV/0!</v>
      </c>
      <c r="BM939" s="126" t="e">
        <f t="shared" ref="BM939:BM962" si="2842">E939/$AC939</f>
        <v>#DIV/0!</v>
      </c>
      <c r="BN939" s="123" t="e">
        <f t="shared" ref="BN939:BN962" si="2843">F939/$AB939</f>
        <v>#DIV/0!</v>
      </c>
      <c r="BO939" s="124" t="e">
        <f t="shared" ref="BO939:BO962" si="2844">G939/$AC939</f>
        <v>#DIV/0!</v>
      </c>
      <c r="BP939" s="125" t="e">
        <f t="shared" ref="BP939:BP962" si="2845">H939/$AB939</f>
        <v>#DIV/0!</v>
      </c>
      <c r="BQ939" s="126" t="e">
        <f t="shared" ref="BQ939:BQ962" si="2846">I939/$AC939</f>
        <v>#DIV/0!</v>
      </c>
      <c r="BR939" s="123" t="e">
        <f t="shared" ref="BR939:BR962" si="2847">J939/$AB939</f>
        <v>#DIV/0!</v>
      </c>
      <c r="BS939" s="124" t="e">
        <f t="shared" ref="BS939:BS962" si="2848">K939/$AC939</f>
        <v>#DIV/0!</v>
      </c>
      <c r="BT939" s="125" t="e">
        <f t="shared" ref="BT939:BT962" si="2849">L939/$AB939</f>
        <v>#DIV/0!</v>
      </c>
      <c r="BU939" s="123" t="e">
        <f t="shared" ref="BU939:BU962" si="2850">M939/$AC939</f>
        <v>#DIV/0!</v>
      </c>
      <c r="BV939" s="127" t="e">
        <f t="shared" ref="BV939:BV962" si="2851">N939/$AB939</f>
        <v>#DIV/0!</v>
      </c>
      <c r="BW939" s="128" t="e">
        <f t="shared" ref="BW939:BW962" si="2852">O939/$AC939</f>
        <v>#DIV/0!</v>
      </c>
      <c r="BX939" s="123" t="e">
        <f t="shared" ref="BX939:BX962" si="2853">P939/$AB939</f>
        <v>#DIV/0!</v>
      </c>
      <c r="BY939" s="124" t="e">
        <f t="shared" ref="BY939:BY962" si="2854">Q939/$AC939</f>
        <v>#DIV/0!</v>
      </c>
      <c r="BZ939" s="125" t="e">
        <f t="shared" ref="BZ939:BZ962" si="2855">R939/$AB939</f>
        <v>#DIV/0!</v>
      </c>
      <c r="CA939" s="126" t="e">
        <f t="shared" ref="CA939:CA962" si="2856">S939/$AC939</f>
        <v>#DIV/0!</v>
      </c>
      <c r="CB939" s="123" t="e">
        <f t="shared" ref="CB939:CB962" si="2857">T939/$AB939</f>
        <v>#DIV/0!</v>
      </c>
      <c r="CC939" s="124" t="e">
        <f t="shared" ref="CC939:CC962" si="2858">U939/$AC939</f>
        <v>#DIV/0!</v>
      </c>
      <c r="CD939" s="125" t="e">
        <f t="shared" ref="CD939:CD962" si="2859">V939/$AB939</f>
        <v>#DIV/0!</v>
      </c>
      <c r="CE939" s="126" t="e">
        <f t="shared" ref="CE939:CE962" si="2860">W939/$AC939</f>
        <v>#DIV/0!</v>
      </c>
      <c r="CF939" s="123" t="e">
        <f t="shared" ref="CF939:CF962" si="2861">X939/$AB939</f>
        <v>#DIV/0!</v>
      </c>
      <c r="CG939" s="124" t="e">
        <f t="shared" ref="CG939:CG962" si="2862">Y939/$AC939</f>
        <v>#DIV/0!</v>
      </c>
      <c r="CH939" s="123" t="e">
        <f t="shared" ref="CH939:CH962" si="2863">Z939/$AB939</f>
        <v>#DIV/0!</v>
      </c>
      <c r="CI939" s="124" t="e">
        <f t="shared" ref="CI939:CI962" si="2864">AA939/$AC939</f>
        <v>#DIV/0!</v>
      </c>
      <c r="CJ939" s="129">
        <f t="shared" ref="CJ939" si="2865">AB939/AB963</f>
        <v>0</v>
      </c>
      <c r="CK939" s="130">
        <f t="shared" ref="CK939" si="2866">AC939/AC963</f>
        <v>0</v>
      </c>
    </row>
    <row r="940" spans="1:89" x14ac:dyDescent="0.25">
      <c r="A940" s="131" t="s">
        <v>17</v>
      </c>
      <c r="B940" s="180">
        <v>363</v>
      </c>
      <c r="C940" s="181">
        <v>0</v>
      </c>
      <c r="D940" s="182">
        <v>237</v>
      </c>
      <c r="E940" s="183">
        <v>3</v>
      </c>
      <c r="F940" s="180">
        <v>437</v>
      </c>
      <c r="G940" s="184">
        <v>10</v>
      </c>
      <c r="H940" s="182">
        <v>362</v>
      </c>
      <c r="I940" s="183">
        <v>24</v>
      </c>
      <c r="J940" s="180">
        <v>7</v>
      </c>
      <c r="K940" s="184">
        <v>25</v>
      </c>
      <c r="L940" s="182">
        <v>35</v>
      </c>
      <c r="M940" s="180">
        <v>83</v>
      </c>
      <c r="N940" s="185">
        <v>171</v>
      </c>
      <c r="O940" s="186">
        <v>103</v>
      </c>
      <c r="P940" s="180">
        <v>71</v>
      </c>
      <c r="Q940" s="184">
        <v>64</v>
      </c>
      <c r="R940" s="182">
        <v>46</v>
      </c>
      <c r="S940" s="183">
        <v>92</v>
      </c>
      <c r="T940" s="180">
        <v>0</v>
      </c>
      <c r="U940" s="184">
        <v>37</v>
      </c>
      <c r="V940" s="182">
        <v>31</v>
      </c>
      <c r="W940" s="183">
        <v>62</v>
      </c>
      <c r="X940" s="180">
        <v>1</v>
      </c>
      <c r="Y940" s="184">
        <v>34</v>
      </c>
      <c r="Z940" s="182">
        <v>0</v>
      </c>
      <c r="AA940" s="180">
        <v>0</v>
      </c>
      <c r="AB940" s="162">
        <f t="shared" si="2836"/>
        <v>1761</v>
      </c>
      <c r="AC940" s="165">
        <f t="shared" ref="AC940:AC962" si="2867">SUM(C940,E940,G940,I940,K940,M940,O940,Q940,S940,U940,W940,Y940,AA940)</f>
        <v>537</v>
      </c>
      <c r="AE940" s="256" t="str">
        <f>$AE$10</f>
        <v>08:00 - 08:59</v>
      </c>
      <c r="AF940" s="120">
        <f t="shared" si="2837"/>
        <v>3900</v>
      </c>
      <c r="AG940" s="181">
        <f t="shared" si="2837"/>
        <v>1629.5</v>
      </c>
      <c r="AH940" s="182">
        <f t="shared" si="2837"/>
        <v>1736</v>
      </c>
      <c r="AI940" s="183">
        <f t="shared" si="2837"/>
        <v>1262.4000000000001</v>
      </c>
      <c r="AJ940" s="180">
        <f t="shared" si="2837"/>
        <v>3079</v>
      </c>
      <c r="AK940" s="184">
        <f t="shared" si="2837"/>
        <v>1413.4</v>
      </c>
      <c r="AL940" s="182">
        <f t="shared" si="2837"/>
        <v>3745</v>
      </c>
      <c r="AM940" s="183">
        <f t="shared" si="2837"/>
        <v>2558.8000000000002</v>
      </c>
      <c r="AN940" s="180">
        <f t="shared" si="2837"/>
        <v>278</v>
      </c>
      <c r="AO940" s="184">
        <f t="shared" si="2837"/>
        <v>1148.3</v>
      </c>
      <c r="AP940" s="182">
        <f t="shared" si="2838"/>
        <v>1066</v>
      </c>
      <c r="AQ940" s="180">
        <f t="shared" si="2838"/>
        <v>4487.3999999999996</v>
      </c>
      <c r="AR940" s="185">
        <f t="shared" si="2838"/>
        <v>2880</v>
      </c>
      <c r="AS940" s="186">
        <f t="shared" si="2838"/>
        <v>5113.3999999999996</v>
      </c>
      <c r="AT940" s="180">
        <f t="shared" si="2838"/>
        <v>2270</v>
      </c>
      <c r="AU940" s="184">
        <f t="shared" si="2838"/>
        <v>2212.8000000000002</v>
      </c>
      <c r="AV940" s="182">
        <f t="shared" si="2838"/>
        <v>3300</v>
      </c>
      <c r="AW940" s="183">
        <f t="shared" si="2838"/>
        <v>2080.6</v>
      </c>
      <c r="AX940" s="180">
        <f t="shared" si="2838"/>
        <v>388</v>
      </c>
      <c r="AY940" s="184">
        <f t="shared" si="2838"/>
        <v>1784.5</v>
      </c>
      <c r="AZ940" s="182">
        <f t="shared" si="2839"/>
        <v>1343</v>
      </c>
      <c r="BA940" s="183">
        <f t="shared" si="2839"/>
        <v>3986.1</v>
      </c>
      <c r="BB940" s="180">
        <f t="shared" si="2839"/>
        <v>1744</v>
      </c>
      <c r="BC940" s="184">
        <f t="shared" si="2839"/>
        <v>2159.6</v>
      </c>
      <c r="BD940" s="182">
        <f t="shared" si="2839"/>
        <v>4537</v>
      </c>
      <c r="BE940" s="180">
        <f t="shared" si="2839"/>
        <v>3051.1</v>
      </c>
      <c r="BF940" s="164">
        <f t="shared" si="2840"/>
        <v>30083</v>
      </c>
      <c r="BG940" s="165">
        <f t="shared" si="2840"/>
        <v>32926</v>
      </c>
      <c r="BI940" s="131" t="s">
        <v>17</v>
      </c>
      <c r="BJ940" s="123">
        <f t="shared" ref="BJ940:BJ962" si="2868">B940/$AB940</f>
        <v>0.20613287904599659</v>
      </c>
      <c r="BK940" s="124">
        <f t="shared" ref="BK940:BK962" si="2869">C940/$AC940</f>
        <v>0</v>
      </c>
      <c r="BL940" s="125">
        <f t="shared" si="2841"/>
        <v>0.13458262350936967</v>
      </c>
      <c r="BM940" s="126">
        <f t="shared" si="2842"/>
        <v>5.5865921787709499E-3</v>
      </c>
      <c r="BN940" s="123">
        <f t="shared" si="2843"/>
        <v>0.24815445769449176</v>
      </c>
      <c r="BO940" s="124">
        <f t="shared" si="2844"/>
        <v>1.86219739292365E-2</v>
      </c>
      <c r="BP940" s="125">
        <f t="shared" si="2845"/>
        <v>0.20556501987507098</v>
      </c>
      <c r="BQ940" s="126">
        <f t="shared" si="2846"/>
        <v>4.4692737430167599E-2</v>
      </c>
      <c r="BR940" s="123">
        <f t="shared" si="2847"/>
        <v>3.9750141964792728E-3</v>
      </c>
      <c r="BS940" s="124">
        <f t="shared" si="2848"/>
        <v>4.6554934823091247E-2</v>
      </c>
      <c r="BT940" s="125">
        <f t="shared" si="2849"/>
        <v>1.9875070982396367E-2</v>
      </c>
      <c r="BU940" s="123">
        <f t="shared" si="2850"/>
        <v>0.15456238361266295</v>
      </c>
      <c r="BV940" s="127">
        <f t="shared" si="2851"/>
        <v>9.7103918228279393E-2</v>
      </c>
      <c r="BW940" s="128">
        <f t="shared" si="2852"/>
        <v>0.19180633147113593</v>
      </c>
      <c r="BX940" s="123">
        <f t="shared" si="2853"/>
        <v>4.0318001135718338E-2</v>
      </c>
      <c r="BY940" s="124">
        <f t="shared" si="2854"/>
        <v>0.11918063314711359</v>
      </c>
      <c r="BZ940" s="125">
        <f t="shared" si="2855"/>
        <v>2.612152186257808E-2</v>
      </c>
      <c r="CA940" s="126">
        <f t="shared" si="2856"/>
        <v>0.17132216014897581</v>
      </c>
      <c r="CB940" s="123">
        <f t="shared" si="2857"/>
        <v>0</v>
      </c>
      <c r="CC940" s="124">
        <f t="shared" si="2858"/>
        <v>6.8901303538175043E-2</v>
      </c>
      <c r="CD940" s="125">
        <f t="shared" si="2859"/>
        <v>1.7603634298693924E-2</v>
      </c>
      <c r="CE940" s="126">
        <f t="shared" si="2860"/>
        <v>0.1154562383612663</v>
      </c>
      <c r="CF940" s="123">
        <f t="shared" si="2861"/>
        <v>5.6785917092561046E-4</v>
      </c>
      <c r="CG940" s="124">
        <f t="shared" si="2862"/>
        <v>6.3314711359404099E-2</v>
      </c>
      <c r="CH940" s="125">
        <f t="shared" si="2863"/>
        <v>0</v>
      </c>
      <c r="CI940" s="123">
        <f t="shared" si="2864"/>
        <v>0</v>
      </c>
      <c r="CJ940" s="129">
        <f t="shared" ref="CJ940" si="2870">AB940/AB963</f>
        <v>4.6458005761742449E-3</v>
      </c>
      <c r="CK940" s="130">
        <f t="shared" ref="CK940" si="2871">AC940/AC963</f>
        <v>1.4198378582182174E-3</v>
      </c>
    </row>
    <row r="941" spans="1:89" ht="13.8" thickBot="1" x14ac:dyDescent="0.3">
      <c r="A941" s="139" t="s">
        <v>18</v>
      </c>
      <c r="B941" s="187">
        <v>1823</v>
      </c>
      <c r="C941" s="188">
        <v>467.2</v>
      </c>
      <c r="D941" s="189">
        <v>1106</v>
      </c>
      <c r="E941" s="190">
        <v>281.10000000000002</v>
      </c>
      <c r="F941" s="187">
        <v>1968</v>
      </c>
      <c r="G941" s="191">
        <v>516.1</v>
      </c>
      <c r="H941" s="189">
        <v>1991</v>
      </c>
      <c r="I941" s="190">
        <v>719.2</v>
      </c>
      <c r="J941" s="187">
        <v>93</v>
      </c>
      <c r="K941" s="191">
        <v>309.10000000000002</v>
      </c>
      <c r="L941" s="189">
        <v>599</v>
      </c>
      <c r="M941" s="187">
        <v>1159.3</v>
      </c>
      <c r="N941" s="192">
        <v>1554</v>
      </c>
      <c r="O941" s="193">
        <v>1623.4</v>
      </c>
      <c r="P941" s="187">
        <v>958</v>
      </c>
      <c r="Q941" s="191">
        <v>904.3</v>
      </c>
      <c r="R941" s="189">
        <v>1188</v>
      </c>
      <c r="S941" s="190">
        <v>970.3</v>
      </c>
      <c r="T941" s="187">
        <v>172</v>
      </c>
      <c r="U941" s="191">
        <v>562.1</v>
      </c>
      <c r="V941" s="189">
        <v>801</v>
      </c>
      <c r="W941" s="190">
        <v>1262.3</v>
      </c>
      <c r="X941" s="187">
        <v>833</v>
      </c>
      <c r="Y941" s="191">
        <v>762.2</v>
      </c>
      <c r="Z941" s="189">
        <v>2318</v>
      </c>
      <c r="AA941" s="187">
        <v>1489.4</v>
      </c>
      <c r="AB941" s="162">
        <f t="shared" si="2836"/>
        <v>15404</v>
      </c>
      <c r="AC941" s="165">
        <f t="shared" si="2867"/>
        <v>11026</v>
      </c>
      <c r="AE941" s="254">
        <f>$AE$11</f>
        <v>0</v>
      </c>
      <c r="AF941" s="120">
        <f t="shared" si="2837"/>
        <v>0</v>
      </c>
      <c r="AG941" s="188">
        <f t="shared" si="2837"/>
        <v>0</v>
      </c>
      <c r="AH941" s="189">
        <f t="shared" si="2837"/>
        <v>0</v>
      </c>
      <c r="AI941" s="190">
        <f t="shared" si="2837"/>
        <v>0</v>
      </c>
      <c r="AJ941" s="187">
        <f t="shared" si="2837"/>
        <v>0</v>
      </c>
      <c r="AK941" s="191">
        <f t="shared" si="2837"/>
        <v>0</v>
      </c>
      <c r="AL941" s="189">
        <f t="shared" si="2837"/>
        <v>0</v>
      </c>
      <c r="AM941" s="190">
        <f t="shared" si="2837"/>
        <v>0</v>
      </c>
      <c r="AN941" s="187">
        <f t="shared" si="2837"/>
        <v>0</v>
      </c>
      <c r="AO941" s="191">
        <f t="shared" si="2837"/>
        <v>0</v>
      </c>
      <c r="AP941" s="189">
        <f t="shared" si="2838"/>
        <v>0</v>
      </c>
      <c r="AQ941" s="187">
        <f t="shared" si="2838"/>
        <v>0</v>
      </c>
      <c r="AR941" s="192">
        <f t="shared" si="2838"/>
        <v>0</v>
      </c>
      <c r="AS941" s="193">
        <f t="shared" si="2838"/>
        <v>0</v>
      </c>
      <c r="AT941" s="187">
        <f t="shared" si="2838"/>
        <v>0</v>
      </c>
      <c r="AU941" s="191">
        <f t="shared" si="2838"/>
        <v>0</v>
      </c>
      <c r="AV941" s="189">
        <f t="shared" si="2838"/>
        <v>0</v>
      </c>
      <c r="AW941" s="190">
        <f t="shared" si="2838"/>
        <v>0</v>
      </c>
      <c r="AX941" s="187">
        <f t="shared" si="2838"/>
        <v>0</v>
      </c>
      <c r="AY941" s="191">
        <f t="shared" si="2838"/>
        <v>0</v>
      </c>
      <c r="AZ941" s="189">
        <f t="shared" si="2839"/>
        <v>0</v>
      </c>
      <c r="BA941" s="190">
        <f t="shared" si="2839"/>
        <v>0</v>
      </c>
      <c r="BB941" s="187">
        <f t="shared" si="2839"/>
        <v>0</v>
      </c>
      <c r="BC941" s="191">
        <f t="shared" si="2839"/>
        <v>0</v>
      </c>
      <c r="BD941" s="189">
        <f t="shared" si="2839"/>
        <v>0</v>
      </c>
      <c r="BE941" s="187">
        <f t="shared" si="2839"/>
        <v>0</v>
      </c>
      <c r="BF941" s="164">
        <f t="shared" si="2840"/>
        <v>0</v>
      </c>
      <c r="BG941" s="165">
        <f t="shared" si="2840"/>
        <v>0</v>
      </c>
      <c r="BI941" s="139" t="s">
        <v>18</v>
      </c>
      <c r="BJ941" s="123">
        <f t="shared" si="2868"/>
        <v>0.11834588418592573</v>
      </c>
      <c r="BK941" s="124">
        <f t="shared" si="2869"/>
        <v>4.2372573916198079E-2</v>
      </c>
      <c r="BL941" s="125">
        <f t="shared" si="2841"/>
        <v>7.1799532588937939E-2</v>
      </c>
      <c r="BM941" s="126">
        <f t="shared" si="2842"/>
        <v>2.5494286232541269E-2</v>
      </c>
      <c r="BN941" s="123">
        <f t="shared" si="2843"/>
        <v>0.12775902363022593</v>
      </c>
      <c r="BO941" s="124">
        <f t="shared" si="2844"/>
        <v>4.6807545800834391E-2</v>
      </c>
      <c r="BP941" s="125">
        <f t="shared" si="2845"/>
        <v>0.12925214230070112</v>
      </c>
      <c r="BQ941" s="126">
        <f t="shared" si="2846"/>
        <v>6.5227643751133685E-2</v>
      </c>
      <c r="BR941" s="123">
        <f t="shared" si="2847"/>
        <v>6.0373928849649441E-3</v>
      </c>
      <c r="BS941" s="124">
        <f t="shared" si="2848"/>
        <v>2.8033738436423001E-2</v>
      </c>
      <c r="BT941" s="125">
        <f t="shared" si="2849"/>
        <v>3.8886003635419372E-2</v>
      </c>
      <c r="BU941" s="123">
        <f t="shared" si="2850"/>
        <v>0.10514239071286051</v>
      </c>
      <c r="BV941" s="127">
        <f t="shared" si="2851"/>
        <v>0.1008828875616723</v>
      </c>
      <c r="BW941" s="128">
        <f t="shared" si="2852"/>
        <v>0.14723381099220026</v>
      </c>
      <c r="BX941" s="123">
        <f t="shared" si="2853"/>
        <v>6.2191638535445341E-2</v>
      </c>
      <c r="BY941" s="124">
        <f t="shared" si="2854"/>
        <v>8.2015236713223291E-2</v>
      </c>
      <c r="BZ941" s="125">
        <f t="shared" si="2855"/>
        <v>7.7122825240197354E-2</v>
      </c>
      <c r="CA941" s="126">
        <f t="shared" si="2856"/>
        <v>8.8001088336658803E-2</v>
      </c>
      <c r="CB941" s="123">
        <f t="shared" si="2857"/>
        <v>1.116593092703194E-2</v>
      </c>
      <c r="CC941" s="124">
        <f t="shared" si="2858"/>
        <v>5.0979502992925814E-2</v>
      </c>
      <c r="CD941" s="125">
        <f t="shared" si="2859"/>
        <v>5.1999480654375485E-2</v>
      </c>
      <c r="CE941" s="126">
        <f t="shared" si="2860"/>
        <v>0.11448394703428261</v>
      </c>
      <c r="CF941" s="123">
        <f t="shared" si="2861"/>
        <v>5.4076863152427941E-2</v>
      </c>
      <c r="CG941" s="124">
        <f t="shared" si="2862"/>
        <v>6.9127516778523496E-2</v>
      </c>
      <c r="CH941" s="125">
        <f t="shared" si="2863"/>
        <v>0.15048039470267463</v>
      </c>
      <c r="CI941" s="123">
        <f t="shared" si="2864"/>
        <v>0.13508071830219481</v>
      </c>
      <c r="CJ941" s="129">
        <f t="shared" ref="CJ941" si="2872">AB941/AB963</f>
        <v>4.0638223779323156E-2</v>
      </c>
      <c r="CK941" s="130">
        <f t="shared" ref="CK941" si="2873">AC941/AC963</f>
        <v>2.9152946414737549E-2</v>
      </c>
    </row>
    <row r="942" spans="1:89" ht="14.4" thickTop="1" thickBot="1" x14ac:dyDescent="0.3">
      <c r="A942" s="131" t="s">
        <v>19</v>
      </c>
      <c r="B942" s="180">
        <v>3585</v>
      </c>
      <c r="C942" s="181">
        <v>1748.3</v>
      </c>
      <c r="D942" s="182">
        <v>1611</v>
      </c>
      <c r="E942" s="183">
        <v>1083.2</v>
      </c>
      <c r="F942" s="180">
        <v>2569</v>
      </c>
      <c r="G942" s="184">
        <v>1298.3</v>
      </c>
      <c r="H942" s="182">
        <v>3682</v>
      </c>
      <c r="I942" s="183">
        <v>2192.4</v>
      </c>
      <c r="J942" s="180">
        <v>242</v>
      </c>
      <c r="K942" s="184">
        <v>794.2</v>
      </c>
      <c r="L942" s="182">
        <v>1204</v>
      </c>
      <c r="M942" s="180">
        <v>2563.5</v>
      </c>
      <c r="N942" s="185">
        <v>2989</v>
      </c>
      <c r="O942" s="186">
        <v>3383.7</v>
      </c>
      <c r="P942" s="180">
        <v>2270</v>
      </c>
      <c r="Q942" s="184">
        <v>1746.4</v>
      </c>
      <c r="R942" s="182">
        <v>2718</v>
      </c>
      <c r="S942" s="183">
        <v>2022.4</v>
      </c>
      <c r="T942" s="180">
        <v>396</v>
      </c>
      <c r="U942" s="184">
        <v>1300.2</v>
      </c>
      <c r="V942" s="182">
        <v>1668</v>
      </c>
      <c r="W942" s="183">
        <v>3089.6</v>
      </c>
      <c r="X942" s="180">
        <v>1834</v>
      </c>
      <c r="Y942" s="184">
        <v>1476.3</v>
      </c>
      <c r="Z942" s="182">
        <v>4198</v>
      </c>
      <c r="AA942" s="180">
        <v>2540.6</v>
      </c>
      <c r="AB942" s="162">
        <f t="shared" si="2836"/>
        <v>28966</v>
      </c>
      <c r="AC942" s="165">
        <f t="shared" si="2867"/>
        <v>25239.1</v>
      </c>
      <c r="AE942" s="251" t="s">
        <v>13</v>
      </c>
      <c r="AF942" s="14">
        <f t="shared" ref="AF942:BG942" si="2874">SUM(AF939:AF941)</f>
        <v>8760</v>
      </c>
      <c r="AG942" s="1">
        <f t="shared" si="2874"/>
        <v>3427</v>
      </c>
      <c r="AH942" s="14">
        <f t="shared" si="2874"/>
        <v>3634</v>
      </c>
      <c r="AI942" s="1">
        <f t="shared" si="2874"/>
        <v>2831.7</v>
      </c>
      <c r="AJ942" s="14">
        <f t="shared" si="2874"/>
        <v>6435</v>
      </c>
      <c r="AK942" s="1">
        <f t="shared" si="2874"/>
        <v>3251.8</v>
      </c>
      <c r="AL942" s="14">
        <f t="shared" si="2874"/>
        <v>8284</v>
      </c>
      <c r="AM942" s="1">
        <f t="shared" si="2874"/>
        <v>5273.5</v>
      </c>
      <c r="AN942" s="14">
        <f t="shared" si="2874"/>
        <v>616</v>
      </c>
      <c r="AO942" s="1">
        <f t="shared" si="2874"/>
        <v>2374.6</v>
      </c>
      <c r="AP942" s="14">
        <f t="shared" si="2874"/>
        <v>2263</v>
      </c>
      <c r="AQ942" s="1">
        <f t="shared" si="2874"/>
        <v>8516.4</v>
      </c>
      <c r="AR942" s="14">
        <f t="shared" si="2874"/>
        <v>6438</v>
      </c>
      <c r="AS942" s="1">
        <f t="shared" si="2874"/>
        <v>9541.5</v>
      </c>
      <c r="AT942" s="14">
        <f t="shared" si="2874"/>
        <v>5258</v>
      </c>
      <c r="AU942" s="1">
        <f t="shared" si="2874"/>
        <v>4412.3999999999996</v>
      </c>
      <c r="AV942" s="14">
        <f t="shared" si="2874"/>
        <v>6594</v>
      </c>
      <c r="AW942" s="1">
        <f t="shared" si="2874"/>
        <v>4484.1000000000004</v>
      </c>
      <c r="AX942" s="14">
        <f t="shared" si="2874"/>
        <v>867</v>
      </c>
      <c r="AY942" s="1">
        <f t="shared" si="2874"/>
        <v>3923</v>
      </c>
      <c r="AZ942" s="14">
        <f t="shared" si="2874"/>
        <v>2883</v>
      </c>
      <c r="BA942" s="1">
        <f t="shared" si="2874"/>
        <v>8316</v>
      </c>
      <c r="BB942" s="14">
        <f t="shared" si="2874"/>
        <v>3985</v>
      </c>
      <c r="BC942" s="1">
        <f t="shared" si="2874"/>
        <v>4253.1000000000004</v>
      </c>
      <c r="BD942" s="14">
        <f t="shared" si="2874"/>
        <v>9717</v>
      </c>
      <c r="BE942" s="1">
        <f t="shared" si="2874"/>
        <v>6388.7999999999993</v>
      </c>
      <c r="BF942" s="166">
        <f t="shared" si="2874"/>
        <v>65553</v>
      </c>
      <c r="BG942" s="167">
        <f t="shared" si="2874"/>
        <v>66908.5</v>
      </c>
      <c r="BI942" s="131" t="s">
        <v>19</v>
      </c>
      <c r="BJ942" s="123">
        <f t="shared" si="2868"/>
        <v>0.12376579437961749</v>
      </c>
      <c r="BK942" s="124">
        <f t="shared" si="2869"/>
        <v>6.9269506440403972E-2</v>
      </c>
      <c r="BL942" s="125">
        <f t="shared" si="2841"/>
        <v>5.5616930194020579E-2</v>
      </c>
      <c r="BM942" s="126">
        <f t="shared" si="2842"/>
        <v>4.2917536679200133E-2</v>
      </c>
      <c r="BN942" s="123">
        <f t="shared" si="2843"/>
        <v>8.8690188496858391E-2</v>
      </c>
      <c r="BO942" s="124">
        <f t="shared" si="2844"/>
        <v>5.1440027576260643E-2</v>
      </c>
      <c r="BP942" s="125">
        <f t="shared" si="2845"/>
        <v>0.12711454809086514</v>
      </c>
      <c r="BQ942" s="126">
        <f t="shared" si="2846"/>
        <v>8.6865221026106332E-2</v>
      </c>
      <c r="BR942" s="123">
        <f t="shared" si="2847"/>
        <v>8.3546226610508867E-3</v>
      </c>
      <c r="BS942" s="124">
        <f t="shared" si="2848"/>
        <v>3.1467049142005862E-2</v>
      </c>
      <c r="BT942" s="125">
        <f t="shared" si="2849"/>
        <v>4.156597390043499E-2</v>
      </c>
      <c r="BU942" s="123">
        <f t="shared" si="2850"/>
        <v>0.10156859792940319</v>
      </c>
      <c r="BV942" s="127">
        <f t="shared" si="2851"/>
        <v>0.10318994683421943</v>
      </c>
      <c r="BW942" s="128">
        <f t="shared" si="2852"/>
        <v>0.13406579473911509</v>
      </c>
      <c r="BX942" s="123">
        <f t="shared" si="2853"/>
        <v>7.8367741490022791E-2</v>
      </c>
      <c r="BY942" s="124">
        <f t="shared" si="2854"/>
        <v>6.919422641853315E-2</v>
      </c>
      <c r="BZ942" s="125">
        <f t="shared" si="2855"/>
        <v>9.3834150383207901E-2</v>
      </c>
      <c r="CA942" s="126">
        <f t="shared" si="2856"/>
        <v>8.0129640121874401E-2</v>
      </c>
      <c r="CB942" s="123">
        <f t="shared" si="2857"/>
        <v>1.367120071808327E-2</v>
      </c>
      <c r="CC942" s="124">
        <f t="shared" si="2858"/>
        <v>5.1515307598131478E-2</v>
      </c>
      <c r="CD942" s="125">
        <f t="shared" si="2859"/>
        <v>5.7584754539805286E-2</v>
      </c>
      <c r="CE942" s="126">
        <f t="shared" si="2860"/>
        <v>0.12241323977479387</v>
      </c>
      <c r="CF942" s="123">
        <f t="shared" si="2861"/>
        <v>6.3315611406476555E-2</v>
      </c>
      <c r="CG942" s="124">
        <f t="shared" si="2862"/>
        <v>5.8492576993632896E-2</v>
      </c>
      <c r="CH942" s="125">
        <f t="shared" si="2863"/>
        <v>0.1449285369053373</v>
      </c>
      <c r="CI942" s="123">
        <f t="shared" si="2864"/>
        <v>0.10066127556053901</v>
      </c>
      <c r="CJ942" s="129">
        <f t="shared" ref="CJ942" si="2875">AB942/AB963</f>
        <v>7.6416955984930826E-2</v>
      </c>
      <c r="CK942" s="130">
        <f t="shared" ref="CK942" si="2876">AC942/AC963</f>
        <v>6.6732643738092012E-2</v>
      </c>
    </row>
    <row r="943" spans="1:89" ht="13.8" thickTop="1" x14ac:dyDescent="0.25">
      <c r="A943" s="139" t="s">
        <v>20</v>
      </c>
      <c r="B943" s="266">
        <v>4860</v>
      </c>
      <c r="C943" s="267">
        <v>1797.5</v>
      </c>
      <c r="D943" s="268">
        <v>1898</v>
      </c>
      <c r="E943" s="269">
        <v>1569.3</v>
      </c>
      <c r="F943" s="266">
        <v>3356</v>
      </c>
      <c r="G943" s="270">
        <v>1838.4</v>
      </c>
      <c r="H943" s="268">
        <v>4539</v>
      </c>
      <c r="I943" s="269">
        <v>2714.7</v>
      </c>
      <c r="J943" s="266">
        <v>338</v>
      </c>
      <c r="K943" s="270">
        <v>1226.3</v>
      </c>
      <c r="L943" s="268">
        <v>1197</v>
      </c>
      <c r="M943" s="266">
        <v>4029</v>
      </c>
      <c r="N943" s="271">
        <v>3558</v>
      </c>
      <c r="O943" s="272">
        <v>4428.1000000000004</v>
      </c>
      <c r="P943" s="266">
        <v>2988</v>
      </c>
      <c r="Q943" s="270">
        <v>2199.6</v>
      </c>
      <c r="R943" s="268">
        <v>3294</v>
      </c>
      <c r="S943" s="269">
        <v>2403.5</v>
      </c>
      <c r="T943" s="266">
        <v>479</v>
      </c>
      <c r="U943" s="270">
        <v>2138.5</v>
      </c>
      <c r="V943" s="268">
        <v>1540</v>
      </c>
      <c r="W943" s="269">
        <v>4329.8999999999996</v>
      </c>
      <c r="X943" s="266">
        <v>2241</v>
      </c>
      <c r="Y943" s="270">
        <v>2093.5</v>
      </c>
      <c r="Z943" s="268">
        <v>5180</v>
      </c>
      <c r="AA943" s="266">
        <v>3337.7</v>
      </c>
      <c r="AB943" s="162">
        <f t="shared" si="2836"/>
        <v>35468</v>
      </c>
      <c r="AC943" s="165">
        <f t="shared" si="2867"/>
        <v>34106</v>
      </c>
      <c r="BI943" s="139" t="s">
        <v>20</v>
      </c>
      <c r="BJ943" s="123">
        <f t="shared" si="2868"/>
        <v>0.13702492387504228</v>
      </c>
      <c r="BK943" s="124">
        <f t="shared" si="2869"/>
        <v>5.2703336656306811E-2</v>
      </c>
      <c r="BL943" s="125">
        <f t="shared" si="2841"/>
        <v>5.3513025826096766E-2</v>
      </c>
      <c r="BM943" s="126">
        <f t="shared" si="2842"/>
        <v>4.601243183017651E-2</v>
      </c>
      <c r="BN943" s="123">
        <f t="shared" si="2843"/>
        <v>9.4620502988609453E-2</v>
      </c>
      <c r="BO943" s="124">
        <f t="shared" si="2844"/>
        <v>5.3902539142672845E-2</v>
      </c>
      <c r="BP943" s="125">
        <f t="shared" si="2845"/>
        <v>0.12797451223638209</v>
      </c>
      <c r="BQ943" s="126">
        <f t="shared" si="2846"/>
        <v>7.959596551926347E-2</v>
      </c>
      <c r="BR943" s="123">
        <f t="shared" si="2847"/>
        <v>9.5297169279350401E-3</v>
      </c>
      <c r="BS943" s="124">
        <f t="shared" si="2848"/>
        <v>3.5955550343048141E-2</v>
      </c>
      <c r="BT943" s="125">
        <f t="shared" si="2849"/>
        <v>3.3748731250704864E-2</v>
      </c>
      <c r="BU943" s="123">
        <f t="shared" si="2850"/>
        <v>0.11813170703102094</v>
      </c>
      <c r="BV943" s="127">
        <f t="shared" si="2851"/>
        <v>0.10031577760234578</v>
      </c>
      <c r="BW943" s="128">
        <f t="shared" si="2852"/>
        <v>0.12983346038820151</v>
      </c>
      <c r="BX943" s="123">
        <f t="shared" si="2853"/>
        <v>8.4244953197248229E-2</v>
      </c>
      <c r="BY943" s="124">
        <f t="shared" si="2854"/>
        <v>6.449305107605699E-2</v>
      </c>
      <c r="BZ943" s="125">
        <f t="shared" si="2855"/>
        <v>9.2872448404195326E-2</v>
      </c>
      <c r="CA943" s="126">
        <f t="shared" si="2856"/>
        <v>7.0471471295373248E-2</v>
      </c>
      <c r="CB943" s="123">
        <f t="shared" si="2857"/>
        <v>1.3505131386038118E-2</v>
      </c>
      <c r="CC943" s="124">
        <f t="shared" si="2858"/>
        <v>6.2701577435055417E-2</v>
      </c>
      <c r="CD943" s="125">
        <f t="shared" si="2859"/>
        <v>4.3419420322544262E-2</v>
      </c>
      <c r="CE943" s="126">
        <f t="shared" si="2860"/>
        <v>0.12695420160675541</v>
      </c>
      <c r="CF943" s="123">
        <f t="shared" si="2861"/>
        <v>6.3183714897936172E-2</v>
      </c>
      <c r="CG943" s="124">
        <f t="shared" si="2862"/>
        <v>6.1382161496510879E-2</v>
      </c>
      <c r="CH943" s="125">
        <f t="shared" si="2863"/>
        <v>0.14604714108492162</v>
      </c>
      <c r="CI943" s="123">
        <f t="shared" si="2864"/>
        <v>9.7862546179557849E-2</v>
      </c>
      <c r="CJ943" s="129">
        <f t="shared" ref="CJ943" si="2877">AB943/AB963</f>
        <v>9.3570275318425974E-2</v>
      </c>
      <c r="CK943" s="130">
        <f t="shared" ref="CK943" si="2878">AC943/AC963</f>
        <v>9.0176890116183461E-2</v>
      </c>
    </row>
    <row r="944" spans="1:89" ht="13.8" thickBot="1" x14ac:dyDescent="0.3">
      <c r="A944" s="131" t="s">
        <v>21</v>
      </c>
      <c r="B944" s="273">
        <v>3900</v>
      </c>
      <c r="C944" s="274">
        <v>1629.5</v>
      </c>
      <c r="D944" s="275">
        <v>1736</v>
      </c>
      <c r="E944" s="276">
        <v>1262.4000000000001</v>
      </c>
      <c r="F944" s="273">
        <v>3079</v>
      </c>
      <c r="G944" s="277">
        <v>1413.4</v>
      </c>
      <c r="H944" s="275">
        <v>3745</v>
      </c>
      <c r="I944" s="276">
        <v>2558.8000000000002</v>
      </c>
      <c r="J944" s="273">
        <v>278</v>
      </c>
      <c r="K944" s="277">
        <v>1148.3</v>
      </c>
      <c r="L944" s="275">
        <v>1066</v>
      </c>
      <c r="M944" s="273">
        <v>4487.3999999999996</v>
      </c>
      <c r="N944" s="278">
        <v>2880</v>
      </c>
      <c r="O944" s="279">
        <v>5113.3999999999996</v>
      </c>
      <c r="P944" s="273">
        <v>2270</v>
      </c>
      <c r="Q944" s="277">
        <v>2212.8000000000002</v>
      </c>
      <c r="R944" s="275">
        <v>3300</v>
      </c>
      <c r="S944" s="276">
        <v>2080.6</v>
      </c>
      <c r="T944" s="273">
        <v>388</v>
      </c>
      <c r="U944" s="277">
        <v>1784.5</v>
      </c>
      <c r="V944" s="275">
        <v>1343</v>
      </c>
      <c r="W944" s="276">
        <v>3986.1</v>
      </c>
      <c r="X944" s="273">
        <v>1744</v>
      </c>
      <c r="Y944" s="277">
        <v>2159.6</v>
      </c>
      <c r="Z944" s="275">
        <v>4537</v>
      </c>
      <c r="AA944" s="273">
        <v>3051.1</v>
      </c>
      <c r="AB944" s="162">
        <f t="shared" si="2836"/>
        <v>30266</v>
      </c>
      <c r="AC944" s="165">
        <f t="shared" si="2867"/>
        <v>32887.899999999994</v>
      </c>
      <c r="AE944" t="s">
        <v>85</v>
      </c>
      <c r="BI944" s="131" t="s">
        <v>21</v>
      </c>
      <c r="BJ944" s="123">
        <f t="shared" si="2868"/>
        <v>0.128857463820789</v>
      </c>
      <c r="BK944" s="124">
        <f t="shared" si="2869"/>
        <v>4.9547097868821062E-2</v>
      </c>
      <c r="BL944" s="125">
        <f t="shared" si="2841"/>
        <v>5.7358091587920441E-2</v>
      </c>
      <c r="BM944" s="126">
        <f t="shared" si="2842"/>
        <v>3.8384937925498443E-2</v>
      </c>
      <c r="BN944" s="123">
        <f t="shared" si="2843"/>
        <v>0.10173131566774599</v>
      </c>
      <c r="BO944" s="124">
        <f t="shared" si="2844"/>
        <v>4.2976292192569314E-2</v>
      </c>
      <c r="BP944" s="125">
        <f t="shared" si="2845"/>
        <v>0.12373620564329611</v>
      </c>
      <c r="BQ944" s="126">
        <f t="shared" si="2846"/>
        <v>7.7803690719079069E-2</v>
      </c>
      <c r="BR944" s="123">
        <f t="shared" si="2847"/>
        <v>9.1852243441485487E-3</v>
      </c>
      <c r="BS944" s="124">
        <f t="shared" si="2848"/>
        <v>3.4915576853493238E-2</v>
      </c>
      <c r="BT944" s="125">
        <f t="shared" si="2849"/>
        <v>3.5221040111015664E-2</v>
      </c>
      <c r="BU944" s="123">
        <f t="shared" si="2850"/>
        <v>0.13644531879505839</v>
      </c>
      <c r="BV944" s="127">
        <f t="shared" si="2851"/>
        <v>9.5156280975351878E-2</v>
      </c>
      <c r="BW944" s="128">
        <f t="shared" si="2852"/>
        <v>0.15547967489563033</v>
      </c>
      <c r="BX944" s="123">
        <f t="shared" si="2853"/>
        <v>7.5001652018766934E-2</v>
      </c>
      <c r="BY944" s="124">
        <f t="shared" si="2854"/>
        <v>6.7283104120360399E-2</v>
      </c>
      <c r="BZ944" s="125">
        <f t="shared" si="2855"/>
        <v>0.10903323861759069</v>
      </c>
      <c r="CA944" s="126">
        <f t="shared" si="2856"/>
        <v>6.3263388662699663E-2</v>
      </c>
      <c r="CB944" s="123">
        <f t="shared" si="2857"/>
        <v>1.2819665631401573E-2</v>
      </c>
      <c r="CC944" s="124">
        <f t="shared" si="2858"/>
        <v>5.4260077414489835E-2</v>
      </c>
      <c r="CD944" s="125">
        <f t="shared" si="2859"/>
        <v>4.4373224079825545E-2</v>
      </c>
      <c r="CE944" s="126">
        <f t="shared" si="2860"/>
        <v>0.12120263075477609</v>
      </c>
      <c r="CF944" s="123">
        <f t="shared" si="2861"/>
        <v>5.762241459062975E-2</v>
      </c>
      <c r="CG944" s="124">
        <f t="shared" si="2862"/>
        <v>6.5665487915008258E-2</v>
      </c>
      <c r="CH944" s="125">
        <f t="shared" si="2863"/>
        <v>0.14990418291151789</v>
      </c>
      <c r="CI944" s="123">
        <f t="shared" si="2864"/>
        <v>9.2772721882516077E-2</v>
      </c>
      <c r="CJ944" s="129">
        <f t="shared" ref="CJ944" si="2879">AB944/AB963</f>
        <v>7.9846564587444463E-2</v>
      </c>
      <c r="CK944" s="130">
        <f t="shared" ref="CK944" si="2880">AC944/AC963</f>
        <v>8.6956211354366666E-2</v>
      </c>
    </row>
    <row r="945" spans="1:89" ht="14.4" thickTop="1" thickBot="1" x14ac:dyDescent="0.3">
      <c r="A945" s="139" t="s">
        <v>22</v>
      </c>
      <c r="B945" s="187">
        <v>2723</v>
      </c>
      <c r="C945" s="188">
        <v>1390.3</v>
      </c>
      <c r="D945" s="189">
        <v>1234</v>
      </c>
      <c r="E945" s="190">
        <v>1029.8</v>
      </c>
      <c r="F945" s="187">
        <v>2161</v>
      </c>
      <c r="G945" s="191">
        <v>1007.8</v>
      </c>
      <c r="H945" s="189">
        <v>3041</v>
      </c>
      <c r="I945" s="190">
        <v>2210.9</v>
      </c>
      <c r="J945" s="187">
        <v>255</v>
      </c>
      <c r="K945" s="191">
        <v>1036.8</v>
      </c>
      <c r="L945" s="189">
        <v>849</v>
      </c>
      <c r="M945" s="187">
        <v>3089.3</v>
      </c>
      <c r="N945" s="192">
        <v>2018</v>
      </c>
      <c r="O945" s="193">
        <v>3774</v>
      </c>
      <c r="P945" s="187">
        <v>1310</v>
      </c>
      <c r="Q945" s="191">
        <v>1495.3</v>
      </c>
      <c r="R945" s="189">
        <v>2344</v>
      </c>
      <c r="S945" s="190">
        <v>1554.2</v>
      </c>
      <c r="T945" s="187">
        <v>322</v>
      </c>
      <c r="U945" s="191">
        <v>1001.7</v>
      </c>
      <c r="V945" s="189">
        <v>904</v>
      </c>
      <c r="W945" s="190">
        <v>3414.6</v>
      </c>
      <c r="X945" s="187">
        <v>1568</v>
      </c>
      <c r="Y945" s="191">
        <v>1381</v>
      </c>
      <c r="Z945" s="189">
        <v>3821</v>
      </c>
      <c r="AA945" s="187">
        <v>2551.5</v>
      </c>
      <c r="AB945" s="162">
        <f t="shared" si="2836"/>
        <v>22550</v>
      </c>
      <c r="AC945" s="165">
        <f t="shared" si="2867"/>
        <v>24937.199999999997</v>
      </c>
      <c r="AE945" s="296" t="s">
        <v>0</v>
      </c>
      <c r="AF945" s="298" t="s">
        <v>1</v>
      </c>
      <c r="AG945" s="299"/>
      <c r="AH945" s="298" t="s">
        <v>2</v>
      </c>
      <c r="AI945" s="299"/>
      <c r="AJ945" s="298" t="s">
        <v>3</v>
      </c>
      <c r="AK945" s="299"/>
      <c r="AL945" s="298" t="s">
        <v>4</v>
      </c>
      <c r="AM945" s="299"/>
      <c r="AN945" s="298" t="s">
        <v>5</v>
      </c>
      <c r="AO945" s="299"/>
      <c r="AP945" s="298" t="s">
        <v>6</v>
      </c>
      <c r="AQ945" s="299"/>
      <c r="AR945" s="298" t="s">
        <v>7</v>
      </c>
      <c r="AS945" s="299"/>
      <c r="AT945" s="298" t="s">
        <v>8</v>
      </c>
      <c r="AU945" s="299"/>
      <c r="AV945" s="298" t="s">
        <v>9</v>
      </c>
      <c r="AW945" s="299"/>
      <c r="AX945" s="298" t="s">
        <v>10</v>
      </c>
      <c r="AY945" s="299"/>
      <c r="AZ945" s="298" t="s">
        <v>11</v>
      </c>
      <c r="BA945" s="299"/>
      <c r="BB945" s="298" t="s">
        <v>12</v>
      </c>
      <c r="BC945" s="299"/>
      <c r="BD945" s="300" t="s">
        <v>40</v>
      </c>
      <c r="BE945" s="301"/>
      <c r="BF945" s="302" t="s">
        <v>41</v>
      </c>
      <c r="BG945" s="303"/>
      <c r="BI945" s="139" t="s">
        <v>22</v>
      </c>
      <c r="BJ945" s="123">
        <f t="shared" si="2868"/>
        <v>0.12075388026607539</v>
      </c>
      <c r="BK945" s="124">
        <f t="shared" si="2869"/>
        <v>5.5752049147458418E-2</v>
      </c>
      <c r="BL945" s="125">
        <f t="shared" si="2841"/>
        <v>5.4722838137472286E-2</v>
      </c>
      <c r="BM945" s="126">
        <f t="shared" si="2842"/>
        <v>4.1295734886033719E-2</v>
      </c>
      <c r="BN945" s="123">
        <f t="shared" si="2843"/>
        <v>9.5831485587583143E-2</v>
      </c>
      <c r="BO945" s="124">
        <f t="shared" si="2844"/>
        <v>4.041351875912292E-2</v>
      </c>
      <c r="BP945" s="125">
        <f t="shared" si="2845"/>
        <v>0.13485587583148559</v>
      </c>
      <c r="BQ945" s="126">
        <f t="shared" si="2846"/>
        <v>8.8658710681231268E-2</v>
      </c>
      <c r="BR945" s="123">
        <f t="shared" si="2847"/>
        <v>1.1308203991130821E-2</v>
      </c>
      <c r="BS945" s="124">
        <f t="shared" si="2848"/>
        <v>4.1576440017323517E-2</v>
      </c>
      <c r="BT945" s="125">
        <f t="shared" si="2849"/>
        <v>3.7649667405764968E-2</v>
      </c>
      <c r="BU945" s="123">
        <f t="shared" si="2850"/>
        <v>0.12388319458479703</v>
      </c>
      <c r="BV945" s="127">
        <f t="shared" si="2851"/>
        <v>8.9490022172949005E-2</v>
      </c>
      <c r="BW945" s="128">
        <f t="shared" si="2852"/>
        <v>0.15134016649824361</v>
      </c>
      <c r="BX945" s="123">
        <f t="shared" si="2853"/>
        <v>5.809312638580931E-2</v>
      </c>
      <c r="BY945" s="124">
        <f t="shared" si="2854"/>
        <v>5.9962626116805418E-2</v>
      </c>
      <c r="BZ945" s="125">
        <f t="shared" si="2855"/>
        <v>0.10394678492239467</v>
      </c>
      <c r="CA945" s="126">
        <f t="shared" si="2856"/>
        <v>6.2324559292943886E-2</v>
      </c>
      <c r="CB945" s="123">
        <f t="shared" si="2857"/>
        <v>1.4279379157427939E-2</v>
      </c>
      <c r="CC945" s="124">
        <f t="shared" si="2858"/>
        <v>4.0168904287570383E-2</v>
      </c>
      <c r="CD945" s="125">
        <f t="shared" si="2859"/>
        <v>4.0088691796008873E-2</v>
      </c>
      <c r="CE945" s="126">
        <f t="shared" si="2860"/>
        <v>0.13692796304316443</v>
      </c>
      <c r="CF945" s="123">
        <f t="shared" si="2861"/>
        <v>6.9534368070953437E-2</v>
      </c>
      <c r="CG945" s="124">
        <f t="shared" si="2862"/>
        <v>5.5379112330173404E-2</v>
      </c>
      <c r="CH945" s="125">
        <f t="shared" si="2863"/>
        <v>0.16944567627494456</v>
      </c>
      <c r="CI945" s="123">
        <f t="shared" si="2864"/>
        <v>0.1023170203551321</v>
      </c>
      <c r="CJ945" s="129">
        <f t="shared" ref="CJ945" si="2881">AB945/AB963</f>
        <v>5.9490518451294279E-2</v>
      </c>
      <c r="CK945" s="130">
        <f t="shared" ref="CK945" si="2882">AC945/AC963</f>
        <v>6.5934414595827426E-2</v>
      </c>
    </row>
    <row r="946" spans="1:89" ht="15" thickTop="1" thickBot="1" x14ac:dyDescent="0.35">
      <c r="A946" s="131" t="s">
        <v>23</v>
      </c>
      <c r="B946" s="180">
        <v>1737</v>
      </c>
      <c r="C946" s="181">
        <v>1318.3</v>
      </c>
      <c r="D946" s="182">
        <v>947</v>
      </c>
      <c r="E946" s="183">
        <v>672.2</v>
      </c>
      <c r="F946" s="180">
        <v>1638</v>
      </c>
      <c r="G946" s="184">
        <v>851.2</v>
      </c>
      <c r="H946" s="182">
        <v>2278</v>
      </c>
      <c r="I946" s="183">
        <v>1791.4</v>
      </c>
      <c r="J946" s="180">
        <v>272</v>
      </c>
      <c r="K946" s="184">
        <v>666.1</v>
      </c>
      <c r="L946" s="182">
        <v>718</v>
      </c>
      <c r="M946" s="180">
        <v>2088.4</v>
      </c>
      <c r="N946" s="185">
        <v>1603</v>
      </c>
      <c r="O946" s="186">
        <v>2524.5</v>
      </c>
      <c r="P946" s="180">
        <v>1002</v>
      </c>
      <c r="Q946" s="184">
        <v>895.3</v>
      </c>
      <c r="R946" s="182">
        <v>1622</v>
      </c>
      <c r="S946" s="183">
        <v>1262.3</v>
      </c>
      <c r="T946" s="180">
        <v>296</v>
      </c>
      <c r="U946" s="184">
        <v>518.1</v>
      </c>
      <c r="V946" s="182">
        <v>788</v>
      </c>
      <c r="W946" s="183">
        <v>2355.5</v>
      </c>
      <c r="X946" s="180">
        <v>1119</v>
      </c>
      <c r="Y946" s="184">
        <v>765.2</v>
      </c>
      <c r="Z946" s="182">
        <v>2854</v>
      </c>
      <c r="AA946" s="180">
        <v>2305.6</v>
      </c>
      <c r="AB946" s="162">
        <f t="shared" si="2836"/>
        <v>16874</v>
      </c>
      <c r="AC946" s="165">
        <f t="shared" si="2867"/>
        <v>18014.099999999999</v>
      </c>
      <c r="AE946" s="297"/>
      <c r="AF946" s="111" t="s">
        <v>14</v>
      </c>
      <c r="AG946" s="112" t="s">
        <v>15</v>
      </c>
      <c r="AH946" s="113" t="s">
        <v>14</v>
      </c>
      <c r="AI946" s="114" t="s">
        <v>15</v>
      </c>
      <c r="AJ946" s="111" t="s">
        <v>14</v>
      </c>
      <c r="AK946" s="112" t="s">
        <v>15</v>
      </c>
      <c r="AL946" s="113" t="s">
        <v>14</v>
      </c>
      <c r="AM946" s="114" t="s">
        <v>15</v>
      </c>
      <c r="AN946" s="111" t="s">
        <v>14</v>
      </c>
      <c r="AO946" s="112" t="s">
        <v>15</v>
      </c>
      <c r="AP946" s="113" t="s">
        <v>14</v>
      </c>
      <c r="AQ946" s="111" t="s">
        <v>15</v>
      </c>
      <c r="AR946" s="115" t="s">
        <v>14</v>
      </c>
      <c r="AS946" s="116" t="s">
        <v>15</v>
      </c>
      <c r="AT946" s="111" t="s">
        <v>14</v>
      </c>
      <c r="AU946" s="112" t="s">
        <v>15</v>
      </c>
      <c r="AV946" s="113" t="s">
        <v>14</v>
      </c>
      <c r="AW946" s="114" t="s">
        <v>15</v>
      </c>
      <c r="AX946" s="111" t="s">
        <v>14</v>
      </c>
      <c r="AY946" s="112" t="s">
        <v>15</v>
      </c>
      <c r="AZ946" s="113" t="s">
        <v>14</v>
      </c>
      <c r="BA946" s="114" t="s">
        <v>15</v>
      </c>
      <c r="BB946" s="111" t="s">
        <v>14</v>
      </c>
      <c r="BC946" s="112" t="s">
        <v>15</v>
      </c>
      <c r="BD946" s="26" t="s">
        <v>14</v>
      </c>
      <c r="BE946" s="117" t="s">
        <v>15</v>
      </c>
      <c r="BF946" s="168" t="s">
        <v>14</v>
      </c>
      <c r="BG946" s="169" t="s">
        <v>15</v>
      </c>
      <c r="BI946" s="131" t="s">
        <v>23</v>
      </c>
      <c r="BJ946" s="123">
        <f t="shared" si="2868"/>
        <v>0.10293943344790803</v>
      </c>
      <c r="BK946" s="124">
        <f t="shared" si="2869"/>
        <v>7.3181563330946317E-2</v>
      </c>
      <c r="BL946" s="125">
        <f t="shared" si="2841"/>
        <v>5.6121844257437478E-2</v>
      </c>
      <c r="BM946" s="126">
        <f t="shared" si="2842"/>
        <v>3.7315214193326347E-2</v>
      </c>
      <c r="BN946" s="123">
        <f t="shared" si="2843"/>
        <v>9.7072419106317406E-2</v>
      </c>
      <c r="BO946" s="124">
        <f t="shared" si="2844"/>
        <v>4.7251874920201407E-2</v>
      </c>
      <c r="BP946" s="125">
        <f t="shared" si="2845"/>
        <v>0.13500059262771127</v>
      </c>
      <c r="BQ946" s="126">
        <f t="shared" si="2846"/>
        <v>9.944432416829041E-2</v>
      </c>
      <c r="BR946" s="123">
        <f t="shared" si="2847"/>
        <v>1.6119473746592391E-2</v>
      </c>
      <c r="BS946" s="124">
        <f t="shared" si="2848"/>
        <v>3.697659055961719E-2</v>
      </c>
      <c r="BT946" s="125">
        <f t="shared" si="2849"/>
        <v>4.2550669669313736E-2</v>
      </c>
      <c r="BU946" s="123">
        <f t="shared" si="2850"/>
        <v>0.11593140928494902</v>
      </c>
      <c r="BV946" s="127">
        <f t="shared" si="2851"/>
        <v>9.4998222116866191E-2</v>
      </c>
      <c r="BW946" s="128">
        <f t="shared" si="2852"/>
        <v>0.14014022349159827</v>
      </c>
      <c r="BX946" s="123">
        <f t="shared" si="2853"/>
        <v>5.938129666943226E-2</v>
      </c>
      <c r="BY946" s="124">
        <f t="shared" si="2854"/>
        <v>4.9699957255705252E-2</v>
      </c>
      <c r="BZ946" s="125">
        <f t="shared" si="2855"/>
        <v>9.6124214768282562E-2</v>
      </c>
      <c r="CA946" s="126">
        <f t="shared" si="2856"/>
        <v>7.0072887349354115E-2</v>
      </c>
      <c r="CB946" s="123">
        <f t="shared" si="2857"/>
        <v>1.7541780253644661E-2</v>
      </c>
      <c r="CC946" s="124">
        <f t="shared" si="2858"/>
        <v>2.8760804036837815E-2</v>
      </c>
      <c r="CD946" s="125">
        <f t="shared" si="2859"/>
        <v>4.6699063648216188E-2</v>
      </c>
      <c r="CE946" s="126">
        <f t="shared" si="2860"/>
        <v>0.13075868347572181</v>
      </c>
      <c r="CF946" s="123">
        <f t="shared" si="2861"/>
        <v>6.6315040891312071E-2</v>
      </c>
      <c r="CG946" s="124">
        <f t="shared" si="2862"/>
        <v>4.2477836805613386E-2</v>
      </c>
      <c r="CH946" s="125">
        <f t="shared" si="2863"/>
        <v>0.16913594879696575</v>
      </c>
      <c r="CI946" s="123">
        <f t="shared" si="2864"/>
        <v>0.12798863112783876</v>
      </c>
      <c r="CJ946" s="129">
        <f t="shared" ref="CJ946" si="2883">AB946/AB963</f>
        <v>4.4516319660627038E-2</v>
      </c>
      <c r="CK946" s="130">
        <f t="shared" ref="CK946" si="2884">AC946/AC963</f>
        <v>4.7629611101915804E-2</v>
      </c>
    </row>
    <row r="947" spans="1:89" ht="13.8" thickTop="1" x14ac:dyDescent="0.25">
      <c r="A947" s="139" t="s">
        <v>24</v>
      </c>
      <c r="B947" s="194">
        <v>1639</v>
      </c>
      <c r="C947" s="188">
        <v>1188.5999999999999</v>
      </c>
      <c r="D947" s="189">
        <v>874</v>
      </c>
      <c r="E947" s="190">
        <v>591.70000000000005</v>
      </c>
      <c r="F947" s="187">
        <v>1429</v>
      </c>
      <c r="G947" s="191">
        <v>766.9</v>
      </c>
      <c r="H947" s="189">
        <v>2228</v>
      </c>
      <c r="I947" s="190">
        <v>1643.3</v>
      </c>
      <c r="J947" s="187">
        <v>286</v>
      </c>
      <c r="K947" s="191">
        <v>469.6</v>
      </c>
      <c r="L947" s="189">
        <v>770</v>
      </c>
      <c r="M947" s="187">
        <v>1497.9</v>
      </c>
      <c r="N947" s="192">
        <v>1599</v>
      </c>
      <c r="O947" s="195">
        <v>2096.8000000000002</v>
      </c>
      <c r="P947" s="187">
        <v>1019</v>
      </c>
      <c r="Q947" s="191">
        <v>844.2</v>
      </c>
      <c r="R947" s="189">
        <v>1520</v>
      </c>
      <c r="S947" s="190">
        <v>1162.4000000000001</v>
      </c>
      <c r="T947" s="187">
        <v>268</v>
      </c>
      <c r="U947" s="191">
        <v>443.5</v>
      </c>
      <c r="V947" s="189">
        <v>836</v>
      </c>
      <c r="W947" s="196">
        <v>2246.5</v>
      </c>
      <c r="X947" s="187">
        <v>1035</v>
      </c>
      <c r="Y947" s="191">
        <v>735.7</v>
      </c>
      <c r="Z947" s="189">
        <v>2761</v>
      </c>
      <c r="AA947" s="187">
        <v>2123.8000000000002</v>
      </c>
      <c r="AB947" s="162">
        <f t="shared" si="2836"/>
        <v>16264</v>
      </c>
      <c r="AC947" s="165">
        <f t="shared" si="2867"/>
        <v>15810.900000000001</v>
      </c>
      <c r="AE947" s="254" t="str">
        <f>$AE$17</f>
        <v>17:00 - 17:59</v>
      </c>
      <c r="AF947" s="120">
        <f t="shared" ref="AF947:AO949" si="2885">SUMIF($A$9:$A$32,$AE947,B$939:B$962)</f>
        <v>1836</v>
      </c>
      <c r="AG947" s="177">
        <f t="shared" si="2885"/>
        <v>4126</v>
      </c>
      <c r="AH947" s="121">
        <f t="shared" si="2885"/>
        <v>1440</v>
      </c>
      <c r="AI947" s="172">
        <f t="shared" si="2885"/>
        <v>1470.3</v>
      </c>
      <c r="AJ947" s="120">
        <f t="shared" si="2885"/>
        <v>1426</v>
      </c>
      <c r="AK947" s="122">
        <f t="shared" si="2885"/>
        <v>2923.5</v>
      </c>
      <c r="AL947" s="121">
        <f t="shared" si="2885"/>
        <v>2468</v>
      </c>
      <c r="AM947" s="172">
        <f t="shared" si="2885"/>
        <v>5043.2</v>
      </c>
      <c r="AN947" s="120">
        <f t="shared" si="2885"/>
        <v>1167</v>
      </c>
      <c r="AO947" s="122">
        <f t="shared" si="2885"/>
        <v>331.1</v>
      </c>
      <c r="AP947" s="121">
        <f t="shared" ref="AP947:AY949" si="2886">SUMIF($A$9:$A$32,$AE947,L$939:L$962)</f>
        <v>3559</v>
      </c>
      <c r="AQ947" s="120">
        <f t="shared" si="2886"/>
        <v>946.2</v>
      </c>
      <c r="AR947" s="171">
        <f t="shared" si="2886"/>
        <v>4755</v>
      </c>
      <c r="AS947" s="173">
        <f t="shared" si="2886"/>
        <v>2667.6</v>
      </c>
      <c r="AT947" s="120">
        <f t="shared" si="2886"/>
        <v>2303</v>
      </c>
      <c r="AU947" s="122">
        <f t="shared" si="2886"/>
        <v>1833.4</v>
      </c>
      <c r="AV947" s="121">
        <f t="shared" si="2886"/>
        <v>2136</v>
      </c>
      <c r="AW947" s="172">
        <f t="shared" si="2886"/>
        <v>3114.6</v>
      </c>
      <c r="AX947" s="120">
        <f t="shared" si="2886"/>
        <v>1749</v>
      </c>
      <c r="AY947" s="122">
        <f t="shared" si="2886"/>
        <v>361.1</v>
      </c>
      <c r="AZ947" s="121">
        <f t="shared" ref="AZ947:BE949" si="2887">SUMIF($A$9:$A$32,$AE947,V$939:V$962)</f>
        <v>3903</v>
      </c>
      <c r="BA947" s="172">
        <f t="shared" si="2887"/>
        <v>2069.5</v>
      </c>
      <c r="BB947" s="120">
        <f t="shared" si="2887"/>
        <v>2639</v>
      </c>
      <c r="BC947" s="122">
        <f t="shared" si="2887"/>
        <v>819.2</v>
      </c>
      <c r="BD947" s="21">
        <f t="shared" si="2887"/>
        <v>3126</v>
      </c>
      <c r="BE947" s="176">
        <f t="shared" si="2887"/>
        <v>5179.2</v>
      </c>
      <c r="BF947" s="162">
        <f>AF947+AH947+AJ947+AL947+AN947+AP947+AR947+AT947+AV947+AX947+AZ947+BB947+BD947</f>
        <v>32507</v>
      </c>
      <c r="BG947" s="163">
        <f>AG947+AI947+AK947+AM947+AO947+AQ947+AS947+AU947+AW947+AY947+BA947+BC947+BE947</f>
        <v>30884.9</v>
      </c>
      <c r="BI947" s="139" t="s">
        <v>24</v>
      </c>
      <c r="BJ947" s="123">
        <f t="shared" si="2868"/>
        <v>0.10077471716674864</v>
      </c>
      <c r="BK947" s="124">
        <f t="shared" si="2869"/>
        <v>7.5175986186744578E-2</v>
      </c>
      <c r="BL947" s="125">
        <f t="shared" si="2841"/>
        <v>5.3738317757009345E-2</v>
      </c>
      <c r="BM947" s="126">
        <f t="shared" si="2842"/>
        <v>3.7423549576557941E-2</v>
      </c>
      <c r="BN947" s="123">
        <f t="shared" si="2843"/>
        <v>8.7862764387604528E-2</v>
      </c>
      <c r="BO947" s="124">
        <f t="shared" si="2844"/>
        <v>4.8504512709586417E-2</v>
      </c>
      <c r="BP947" s="125">
        <f t="shared" si="2845"/>
        <v>0.13698967043777668</v>
      </c>
      <c r="BQ947" s="126">
        <f t="shared" si="2846"/>
        <v>0.10393462737731564</v>
      </c>
      <c r="BR947" s="123">
        <f t="shared" si="2847"/>
        <v>1.7584849975405804E-2</v>
      </c>
      <c r="BS947" s="124">
        <f t="shared" si="2848"/>
        <v>2.9701029036930216E-2</v>
      </c>
      <c r="BT947" s="125">
        <f t="shared" si="2849"/>
        <v>4.7343826856861781E-2</v>
      </c>
      <c r="BU947" s="123">
        <f t="shared" si="2850"/>
        <v>9.4738439937005481E-2</v>
      </c>
      <c r="BV947" s="127">
        <f t="shared" si="2851"/>
        <v>9.8315297589768813E-2</v>
      </c>
      <c r="BW947" s="128">
        <f t="shared" si="2852"/>
        <v>0.13261737156012623</v>
      </c>
      <c r="BX947" s="123">
        <f t="shared" si="2853"/>
        <v>6.2653713723561238E-2</v>
      </c>
      <c r="BY947" s="124">
        <f t="shared" si="2854"/>
        <v>5.3393544959489968E-2</v>
      </c>
      <c r="BZ947" s="125">
        <f t="shared" si="2855"/>
        <v>9.3457943925233641E-2</v>
      </c>
      <c r="CA947" s="126">
        <f t="shared" si="2856"/>
        <v>7.351890151730768E-2</v>
      </c>
      <c r="CB947" s="123">
        <f t="shared" si="2857"/>
        <v>1.6478111165764881E-2</v>
      </c>
      <c r="CC947" s="124">
        <f t="shared" si="2858"/>
        <v>2.8050269118140014E-2</v>
      </c>
      <c r="CD947" s="125">
        <f t="shared" si="2859"/>
        <v>5.1401869158878503E-2</v>
      </c>
      <c r="CE947" s="126">
        <f t="shared" si="2860"/>
        <v>0.14208552327824475</v>
      </c>
      <c r="CF947" s="123">
        <f t="shared" si="2861"/>
        <v>6.363748155435317E-2</v>
      </c>
      <c r="CG947" s="124">
        <f t="shared" si="2862"/>
        <v>4.6531190507814228E-2</v>
      </c>
      <c r="CH947" s="125">
        <f t="shared" si="2863"/>
        <v>0.16976143630103296</v>
      </c>
      <c r="CI947" s="123">
        <f t="shared" si="2864"/>
        <v>0.13432505423473678</v>
      </c>
      <c r="CJ947" s="129">
        <f t="shared" ref="CJ947" si="2888">AB947/AB963</f>
        <v>4.2907041777909098E-2</v>
      </c>
      <c r="CK947" s="130">
        <f t="shared" ref="CK947" si="2889">AC947/AC963</f>
        <v>4.1804309855684202E-2</v>
      </c>
    </row>
    <row r="948" spans="1:89" x14ac:dyDescent="0.25">
      <c r="A948" s="131" t="s">
        <v>25</v>
      </c>
      <c r="B948" s="197">
        <v>1611</v>
      </c>
      <c r="C948" s="181">
        <v>1273.2</v>
      </c>
      <c r="D948" s="182">
        <v>774</v>
      </c>
      <c r="E948" s="183">
        <v>577.9</v>
      </c>
      <c r="F948" s="180">
        <v>1340</v>
      </c>
      <c r="G948" s="184">
        <v>693.2</v>
      </c>
      <c r="H948" s="182">
        <v>2223</v>
      </c>
      <c r="I948" s="183">
        <v>1725.1</v>
      </c>
      <c r="J948" s="180">
        <v>283</v>
      </c>
      <c r="K948" s="181">
        <v>357.5</v>
      </c>
      <c r="L948" s="182">
        <v>785</v>
      </c>
      <c r="M948" s="180">
        <v>1706.3</v>
      </c>
      <c r="N948" s="185">
        <v>1451</v>
      </c>
      <c r="O948" s="198">
        <v>2160.1999999999998</v>
      </c>
      <c r="P948" s="180">
        <v>967</v>
      </c>
      <c r="Q948" s="181">
        <v>824.6</v>
      </c>
      <c r="R948" s="182">
        <v>1403</v>
      </c>
      <c r="S948" s="183">
        <v>1184.9000000000001</v>
      </c>
      <c r="T948" s="189">
        <v>249</v>
      </c>
      <c r="U948" s="180">
        <v>407.6</v>
      </c>
      <c r="V948" s="182">
        <v>817</v>
      </c>
      <c r="W948" s="199">
        <v>1926.9</v>
      </c>
      <c r="X948" s="180">
        <v>1014</v>
      </c>
      <c r="Y948" s="184">
        <v>641.70000000000005</v>
      </c>
      <c r="Z948" s="182">
        <v>2401</v>
      </c>
      <c r="AA948" s="180">
        <v>2398.9</v>
      </c>
      <c r="AB948" s="162">
        <f t="shared" si="2836"/>
        <v>15318</v>
      </c>
      <c r="AC948" s="165">
        <f t="shared" si="2867"/>
        <v>15878</v>
      </c>
      <c r="AE948" s="256" t="str">
        <f>$AE$18</f>
        <v>18:00 - 18:59</v>
      </c>
      <c r="AF948" s="120">
        <f t="shared" si="2885"/>
        <v>2023</v>
      </c>
      <c r="AG948" s="181">
        <f t="shared" si="2885"/>
        <v>4449.6000000000004</v>
      </c>
      <c r="AH948" s="182">
        <f t="shared" si="2885"/>
        <v>1018</v>
      </c>
      <c r="AI948" s="183">
        <f t="shared" si="2885"/>
        <v>1513.5</v>
      </c>
      <c r="AJ948" s="180">
        <f t="shared" si="2885"/>
        <v>1159</v>
      </c>
      <c r="AK948" s="184">
        <f t="shared" si="2885"/>
        <v>2900.2</v>
      </c>
      <c r="AL948" s="182">
        <f t="shared" si="2885"/>
        <v>2435</v>
      </c>
      <c r="AM948" s="183">
        <f t="shared" si="2885"/>
        <v>5452</v>
      </c>
      <c r="AN948" s="180">
        <f t="shared" si="2885"/>
        <v>881</v>
      </c>
      <c r="AO948" s="184">
        <f t="shared" si="2885"/>
        <v>284.10000000000002</v>
      </c>
      <c r="AP948" s="182">
        <f t="shared" si="2886"/>
        <v>3439</v>
      </c>
      <c r="AQ948" s="180">
        <f t="shared" si="2886"/>
        <v>979.4</v>
      </c>
      <c r="AR948" s="185">
        <f t="shared" si="2886"/>
        <v>4413</v>
      </c>
      <c r="AS948" s="186">
        <f t="shared" si="2886"/>
        <v>2429</v>
      </c>
      <c r="AT948" s="180">
        <f t="shared" si="2886"/>
        <v>2146</v>
      </c>
      <c r="AU948" s="184">
        <f t="shared" si="2886"/>
        <v>2242.8000000000002</v>
      </c>
      <c r="AV948" s="182">
        <f t="shared" si="2886"/>
        <v>2074</v>
      </c>
      <c r="AW948" s="183">
        <f t="shared" si="2886"/>
        <v>3314</v>
      </c>
      <c r="AX948" s="180">
        <f t="shared" si="2886"/>
        <v>1535</v>
      </c>
      <c r="AY948" s="184">
        <f t="shared" si="2886"/>
        <v>331.1</v>
      </c>
      <c r="AZ948" s="182">
        <f t="shared" si="2887"/>
        <v>4388</v>
      </c>
      <c r="BA948" s="183">
        <f t="shared" si="2887"/>
        <v>1913.8</v>
      </c>
      <c r="BB948" s="180">
        <f t="shared" si="2887"/>
        <v>2716</v>
      </c>
      <c r="BC948" s="184">
        <f t="shared" si="2887"/>
        <v>933.3</v>
      </c>
      <c r="BD948" s="182">
        <f t="shared" si="2887"/>
        <v>3083</v>
      </c>
      <c r="BE948" s="180">
        <f t="shared" si="2887"/>
        <v>5260.1</v>
      </c>
      <c r="BF948" s="164">
        <f>SUM(AF948,AH948,AJ948,AL948,AN948,AP948,AR948,AT948,AV948,AX948,AZ948,BB948,BD948)</f>
        <v>31310</v>
      </c>
      <c r="BG948" s="165">
        <f>SUM(AG948,AI948,AK948,AM948,AO948,AQ948,AS948,AU948,AW948,AY948,BA948,BC948,BE948)</f>
        <v>32002.899999999994</v>
      </c>
      <c r="BI948" s="131" t="s">
        <v>25</v>
      </c>
      <c r="BJ948" s="123">
        <f t="shared" si="2868"/>
        <v>0.10517038777908343</v>
      </c>
      <c r="BK948" s="124">
        <f t="shared" si="2869"/>
        <v>8.0186421463660409E-2</v>
      </c>
      <c r="BL948" s="125">
        <f t="shared" si="2841"/>
        <v>5.0528789659224443E-2</v>
      </c>
      <c r="BM948" s="126">
        <f t="shared" si="2842"/>
        <v>3.6396271570726793E-2</v>
      </c>
      <c r="BN948" s="123">
        <f t="shared" si="2843"/>
        <v>8.7478783130957041E-2</v>
      </c>
      <c r="BO948" s="124">
        <f t="shared" si="2844"/>
        <v>4.3657891422093469E-2</v>
      </c>
      <c r="BP948" s="125">
        <f t="shared" si="2845"/>
        <v>0.14512338425381904</v>
      </c>
      <c r="BQ948" s="126">
        <f t="shared" si="2846"/>
        <v>0.10864718478397782</v>
      </c>
      <c r="BR948" s="123">
        <f t="shared" si="2847"/>
        <v>1.8474996735866302E-2</v>
      </c>
      <c r="BS948" s="124">
        <f t="shared" si="2848"/>
        <v>2.2515430154931352E-2</v>
      </c>
      <c r="BT948" s="125">
        <f t="shared" si="2849"/>
        <v>5.1246899072986032E-2</v>
      </c>
      <c r="BU948" s="123">
        <f t="shared" si="2850"/>
        <v>0.10746315656883738</v>
      </c>
      <c r="BV948" s="127">
        <f t="shared" si="2851"/>
        <v>9.4725159942551249E-2</v>
      </c>
      <c r="BW948" s="128">
        <f t="shared" si="2852"/>
        <v>0.13604988033757398</v>
      </c>
      <c r="BX948" s="123">
        <f t="shared" si="2853"/>
        <v>6.3128345737041389E-2</v>
      </c>
      <c r="BY948" s="124">
        <f t="shared" si="2854"/>
        <v>5.1933492883234664E-2</v>
      </c>
      <c r="BZ948" s="125">
        <f t="shared" si="2855"/>
        <v>9.1591591591591595E-2</v>
      </c>
      <c r="CA948" s="126">
        <f t="shared" si="2856"/>
        <v>7.4625267665952899E-2</v>
      </c>
      <c r="CB948" s="123">
        <f t="shared" si="2857"/>
        <v>1.6255385820603211E-2</v>
      </c>
      <c r="CC948" s="124">
        <f t="shared" si="2858"/>
        <v>2.5670739387832223E-2</v>
      </c>
      <c r="CD948" s="125">
        <f t="shared" si="2859"/>
        <v>5.3335944640292468E-2</v>
      </c>
      <c r="CE948" s="126">
        <f t="shared" si="2860"/>
        <v>0.12135659402947475</v>
      </c>
      <c r="CF948" s="123">
        <f t="shared" si="2861"/>
        <v>6.6196631414022725E-2</v>
      </c>
      <c r="CG948" s="124">
        <f t="shared" si="2862"/>
        <v>4.0414409875299158E-2</v>
      </c>
      <c r="CH948" s="125">
        <f t="shared" si="2863"/>
        <v>0.1567437002219611</v>
      </c>
      <c r="CI948" s="123">
        <f t="shared" si="2864"/>
        <v>0.15108325985640508</v>
      </c>
      <c r="CJ948" s="129">
        <f t="shared" ref="CJ948" si="2890">AB948/AB963</f>
        <v>4.0411341979464561E-2</v>
      </c>
      <c r="CK948" s="130">
        <f t="shared" ref="CK948" si="2891">AC948/AC963</f>
        <v>4.1981723487502523E-2</v>
      </c>
    </row>
    <row r="949" spans="1:89" ht="13.8" thickBot="1" x14ac:dyDescent="0.3">
      <c r="A949" s="139" t="s">
        <v>26</v>
      </c>
      <c r="B949" s="194">
        <v>1501</v>
      </c>
      <c r="C949" s="188">
        <v>1186.5999999999999</v>
      </c>
      <c r="D949" s="189">
        <v>750</v>
      </c>
      <c r="E949" s="190">
        <v>609.70000000000005</v>
      </c>
      <c r="F949" s="187">
        <v>1225</v>
      </c>
      <c r="G949" s="191">
        <v>778.9</v>
      </c>
      <c r="H949" s="189">
        <v>1939</v>
      </c>
      <c r="I949" s="190">
        <v>1657.1</v>
      </c>
      <c r="J949" s="187">
        <v>333</v>
      </c>
      <c r="K949" s="188">
        <v>356.4</v>
      </c>
      <c r="L949" s="189">
        <v>871</v>
      </c>
      <c r="M949" s="187">
        <v>1257.5</v>
      </c>
      <c r="N949" s="192">
        <v>1550</v>
      </c>
      <c r="O949" s="195">
        <v>1644.8</v>
      </c>
      <c r="P949" s="187">
        <v>918</v>
      </c>
      <c r="Q949" s="188">
        <v>806.1</v>
      </c>
      <c r="R949" s="189">
        <v>1268</v>
      </c>
      <c r="S949" s="190">
        <v>1077.3</v>
      </c>
      <c r="T949" s="187">
        <v>280</v>
      </c>
      <c r="U949" s="191">
        <v>411.4</v>
      </c>
      <c r="V949" s="189">
        <v>905</v>
      </c>
      <c r="W949" s="196">
        <v>1472.9</v>
      </c>
      <c r="X949" s="187">
        <v>859</v>
      </c>
      <c r="Y949" s="191">
        <v>557.6</v>
      </c>
      <c r="Z949" s="189">
        <v>2297</v>
      </c>
      <c r="AA949" s="187">
        <v>2043.7</v>
      </c>
      <c r="AB949" s="162">
        <f t="shared" si="2836"/>
        <v>14696</v>
      </c>
      <c r="AC949" s="165">
        <f t="shared" si="2867"/>
        <v>13859.999999999998</v>
      </c>
      <c r="AE949" s="254">
        <f>$AE$19</f>
        <v>0</v>
      </c>
      <c r="AF949" s="120">
        <f t="shared" si="2885"/>
        <v>0</v>
      </c>
      <c r="AG949" s="188">
        <f t="shared" si="2885"/>
        <v>0</v>
      </c>
      <c r="AH949" s="189">
        <f t="shared" si="2885"/>
        <v>0</v>
      </c>
      <c r="AI949" s="190">
        <f t="shared" si="2885"/>
        <v>0</v>
      </c>
      <c r="AJ949" s="187">
        <f t="shared" si="2885"/>
        <v>0</v>
      </c>
      <c r="AK949" s="191">
        <f t="shared" si="2885"/>
        <v>0</v>
      </c>
      <c r="AL949" s="189">
        <f t="shared" si="2885"/>
        <v>0</v>
      </c>
      <c r="AM949" s="190">
        <f t="shared" si="2885"/>
        <v>0</v>
      </c>
      <c r="AN949" s="187">
        <f t="shared" si="2885"/>
        <v>0</v>
      </c>
      <c r="AO949" s="191">
        <f t="shared" si="2885"/>
        <v>0</v>
      </c>
      <c r="AP949" s="189">
        <f t="shared" si="2886"/>
        <v>0</v>
      </c>
      <c r="AQ949" s="187">
        <f t="shared" si="2886"/>
        <v>0</v>
      </c>
      <c r="AR949" s="192">
        <f t="shared" si="2886"/>
        <v>0</v>
      </c>
      <c r="AS949" s="193">
        <f t="shared" si="2886"/>
        <v>0</v>
      </c>
      <c r="AT949" s="187">
        <f t="shared" si="2886"/>
        <v>0</v>
      </c>
      <c r="AU949" s="191">
        <f t="shared" si="2886"/>
        <v>0</v>
      </c>
      <c r="AV949" s="189">
        <f t="shared" si="2886"/>
        <v>0</v>
      </c>
      <c r="AW949" s="190">
        <f t="shared" si="2886"/>
        <v>0</v>
      </c>
      <c r="AX949" s="187">
        <f t="shared" si="2886"/>
        <v>0</v>
      </c>
      <c r="AY949" s="191">
        <f t="shared" si="2886"/>
        <v>0</v>
      </c>
      <c r="AZ949" s="189">
        <f t="shared" si="2887"/>
        <v>0</v>
      </c>
      <c r="BA949" s="190">
        <f t="shared" si="2887"/>
        <v>0</v>
      </c>
      <c r="BB949" s="187">
        <f t="shared" si="2887"/>
        <v>0</v>
      </c>
      <c r="BC949" s="191">
        <f t="shared" si="2887"/>
        <v>0</v>
      </c>
      <c r="BD949" s="189">
        <f t="shared" si="2887"/>
        <v>0</v>
      </c>
      <c r="BE949" s="187">
        <f t="shared" si="2887"/>
        <v>0</v>
      </c>
      <c r="BF949" s="164">
        <f>SUM(AF949,AH949,AJ949,AL949,AN949,AP949,AR949,AT949,AV949,AX949,AZ949,BB949,BD949)</f>
        <v>0</v>
      </c>
      <c r="BG949" s="165">
        <f>SUM(AG949,AI949,AK949,AM949,AO949,AQ949,AS949,AU949,AW949,AY949,BA949,BC949,BE949)</f>
        <v>0</v>
      </c>
      <c r="BI949" s="139" t="s">
        <v>26</v>
      </c>
      <c r="BJ949" s="123">
        <f t="shared" si="2868"/>
        <v>0.10213663581927054</v>
      </c>
      <c r="BK949" s="124">
        <f t="shared" si="2869"/>
        <v>8.5613275613275613E-2</v>
      </c>
      <c r="BL949" s="125">
        <f t="shared" si="2841"/>
        <v>5.1034295046271091E-2</v>
      </c>
      <c r="BM949" s="126">
        <f t="shared" si="2842"/>
        <v>4.3989898989898996E-2</v>
      </c>
      <c r="BN949" s="123">
        <f t="shared" si="2843"/>
        <v>8.3356015242242787E-2</v>
      </c>
      <c r="BO949" s="124">
        <f t="shared" si="2844"/>
        <v>5.6197691197691205E-2</v>
      </c>
      <c r="BP949" s="125">
        <f t="shared" si="2845"/>
        <v>0.13194066412629288</v>
      </c>
      <c r="BQ949" s="126">
        <f t="shared" si="2846"/>
        <v>0.11955988455988457</v>
      </c>
      <c r="BR949" s="123">
        <f t="shared" si="2847"/>
        <v>2.2659227000544367E-2</v>
      </c>
      <c r="BS949" s="124">
        <f t="shared" si="2848"/>
        <v>2.5714285714285717E-2</v>
      </c>
      <c r="BT949" s="125">
        <f t="shared" si="2849"/>
        <v>5.926782798040283E-2</v>
      </c>
      <c r="BU949" s="123">
        <f t="shared" si="2850"/>
        <v>9.0728715728715742E-2</v>
      </c>
      <c r="BV949" s="127">
        <f t="shared" si="2851"/>
        <v>0.10547087642896026</v>
      </c>
      <c r="BW949" s="128">
        <f t="shared" si="2852"/>
        <v>0.11867243867243868</v>
      </c>
      <c r="BX949" s="123">
        <f t="shared" si="2853"/>
        <v>6.246597713663582E-2</v>
      </c>
      <c r="BY949" s="124">
        <f t="shared" si="2854"/>
        <v>5.8160173160173169E-2</v>
      </c>
      <c r="BZ949" s="125">
        <f t="shared" si="2855"/>
        <v>8.6281981491562326E-2</v>
      </c>
      <c r="CA949" s="126">
        <f t="shared" si="2856"/>
        <v>7.7727272727272728E-2</v>
      </c>
      <c r="CB949" s="123">
        <f t="shared" si="2857"/>
        <v>1.905280348394121E-2</v>
      </c>
      <c r="CC949" s="124">
        <f t="shared" si="2858"/>
        <v>2.9682539682539685E-2</v>
      </c>
      <c r="CD949" s="125">
        <f t="shared" si="2859"/>
        <v>6.1581382689167123E-2</v>
      </c>
      <c r="CE949" s="126">
        <f t="shared" si="2860"/>
        <v>0.10626984126984129</v>
      </c>
      <c r="CF949" s="123">
        <f t="shared" si="2861"/>
        <v>5.8451279259662495E-2</v>
      </c>
      <c r="CG949" s="124">
        <f t="shared" si="2862"/>
        <v>4.0230880230880235E-2</v>
      </c>
      <c r="CH949" s="125">
        <f t="shared" si="2863"/>
        <v>0.15630103429504627</v>
      </c>
      <c r="CI949" s="123">
        <f t="shared" si="2864"/>
        <v>0.14745310245310247</v>
      </c>
      <c r="CJ949" s="129">
        <f t="shared" ref="CJ949" si="2892">AB949/AB963</f>
        <v>3.8770406171184955E-2</v>
      </c>
      <c r="CK949" s="130">
        <f t="shared" ref="CK949" si="2893">AC949/AC963</f>
        <v>3.6646094441162923E-2</v>
      </c>
    </row>
    <row r="950" spans="1:89" ht="14.4" thickTop="1" thickBot="1" x14ac:dyDescent="0.3">
      <c r="A950" s="131" t="s">
        <v>27</v>
      </c>
      <c r="B950" s="197">
        <v>1152</v>
      </c>
      <c r="C950" s="181">
        <v>1401.3</v>
      </c>
      <c r="D950" s="182">
        <v>680</v>
      </c>
      <c r="E950" s="183">
        <v>574.5</v>
      </c>
      <c r="F950" s="180">
        <v>940</v>
      </c>
      <c r="G950" s="184">
        <v>935.9</v>
      </c>
      <c r="H950" s="182">
        <v>1688</v>
      </c>
      <c r="I950" s="183">
        <v>1996.9</v>
      </c>
      <c r="J950" s="180">
        <v>351</v>
      </c>
      <c r="K950" s="181">
        <v>333.2</v>
      </c>
      <c r="L950" s="182">
        <v>992</v>
      </c>
      <c r="M950" s="180">
        <v>1103.9000000000001</v>
      </c>
      <c r="N950" s="185">
        <v>1619</v>
      </c>
      <c r="O950" s="198">
        <v>1597.4</v>
      </c>
      <c r="P950" s="180">
        <v>1004</v>
      </c>
      <c r="Q950" s="181">
        <v>835.8</v>
      </c>
      <c r="R950" s="182">
        <v>1124</v>
      </c>
      <c r="S950" s="183">
        <v>1289.0999999999999</v>
      </c>
      <c r="T950" s="180">
        <v>388</v>
      </c>
      <c r="U950" s="184">
        <v>308.3</v>
      </c>
      <c r="V950" s="182">
        <v>1202</v>
      </c>
      <c r="W950" s="199">
        <v>1462.2</v>
      </c>
      <c r="X950" s="180">
        <v>1044</v>
      </c>
      <c r="Y950" s="184">
        <v>644.4</v>
      </c>
      <c r="Z950" s="182">
        <v>2290</v>
      </c>
      <c r="AA950" s="180">
        <v>2642.2</v>
      </c>
      <c r="AB950" s="162">
        <f t="shared" si="2836"/>
        <v>14474</v>
      </c>
      <c r="AC950" s="165">
        <f t="shared" si="2867"/>
        <v>15125.099999999999</v>
      </c>
      <c r="AE950" s="251" t="s">
        <v>13</v>
      </c>
      <c r="AF950" s="14">
        <f t="shared" ref="AF950:BG950" si="2894">SUM(AF947:AF949)</f>
        <v>3859</v>
      </c>
      <c r="AG950" s="1">
        <f t="shared" si="2894"/>
        <v>8575.6</v>
      </c>
      <c r="AH950" s="14">
        <f t="shared" si="2894"/>
        <v>2458</v>
      </c>
      <c r="AI950" s="1">
        <f t="shared" si="2894"/>
        <v>2983.8</v>
      </c>
      <c r="AJ950" s="14">
        <f t="shared" si="2894"/>
        <v>2585</v>
      </c>
      <c r="AK950" s="1">
        <f t="shared" si="2894"/>
        <v>5823.7</v>
      </c>
      <c r="AL950" s="14">
        <f t="shared" si="2894"/>
        <v>4903</v>
      </c>
      <c r="AM950" s="1">
        <f t="shared" si="2894"/>
        <v>10495.2</v>
      </c>
      <c r="AN950" s="14">
        <f t="shared" si="2894"/>
        <v>2048</v>
      </c>
      <c r="AO950" s="1">
        <f t="shared" si="2894"/>
        <v>615.20000000000005</v>
      </c>
      <c r="AP950" s="14">
        <f t="shared" si="2894"/>
        <v>6998</v>
      </c>
      <c r="AQ950" s="1">
        <f t="shared" si="2894"/>
        <v>1925.6</v>
      </c>
      <c r="AR950" s="14">
        <f t="shared" si="2894"/>
        <v>9168</v>
      </c>
      <c r="AS950" s="1">
        <f t="shared" si="2894"/>
        <v>5096.6000000000004</v>
      </c>
      <c r="AT950" s="14">
        <f t="shared" si="2894"/>
        <v>4449</v>
      </c>
      <c r="AU950" s="1">
        <f t="shared" si="2894"/>
        <v>4076.2000000000003</v>
      </c>
      <c r="AV950" s="14">
        <f t="shared" si="2894"/>
        <v>4210</v>
      </c>
      <c r="AW950" s="1">
        <f t="shared" si="2894"/>
        <v>6428.6</v>
      </c>
      <c r="AX950" s="14">
        <f t="shared" si="2894"/>
        <v>3284</v>
      </c>
      <c r="AY950" s="1">
        <f t="shared" si="2894"/>
        <v>692.2</v>
      </c>
      <c r="AZ950" s="14">
        <f t="shared" si="2894"/>
        <v>8291</v>
      </c>
      <c r="BA950" s="1">
        <f t="shared" si="2894"/>
        <v>3983.3</v>
      </c>
      <c r="BB950" s="14">
        <f t="shared" si="2894"/>
        <v>5355</v>
      </c>
      <c r="BC950" s="1">
        <f t="shared" si="2894"/>
        <v>1752.5</v>
      </c>
      <c r="BD950" s="14">
        <f t="shared" si="2894"/>
        <v>6209</v>
      </c>
      <c r="BE950" s="1">
        <f t="shared" si="2894"/>
        <v>10439.299999999999</v>
      </c>
      <c r="BF950" s="166">
        <f t="shared" si="2894"/>
        <v>63817</v>
      </c>
      <c r="BG950" s="167">
        <f t="shared" si="2894"/>
        <v>62887.799999999996</v>
      </c>
      <c r="BI950" s="131" t="s">
        <v>27</v>
      </c>
      <c r="BJ950" s="123">
        <f t="shared" si="2868"/>
        <v>7.9590990742020168E-2</v>
      </c>
      <c r="BK950" s="124">
        <f t="shared" si="2869"/>
        <v>9.2647321340024208E-2</v>
      </c>
      <c r="BL950" s="125">
        <f t="shared" si="2841"/>
        <v>4.698079314633135E-2</v>
      </c>
      <c r="BM950" s="126">
        <f t="shared" si="2842"/>
        <v>3.7983219945653256E-2</v>
      </c>
      <c r="BN950" s="123">
        <f t="shared" si="2843"/>
        <v>6.4944037584634517E-2</v>
      </c>
      <c r="BO950" s="124">
        <f t="shared" si="2844"/>
        <v>6.1877276844450622E-2</v>
      </c>
      <c r="BP950" s="125">
        <f t="shared" si="2845"/>
        <v>0.11662291004559901</v>
      </c>
      <c r="BQ950" s="126">
        <f t="shared" si="2846"/>
        <v>0.1320255733846388</v>
      </c>
      <c r="BR950" s="123">
        <f t="shared" si="2847"/>
        <v>2.4250379991709273E-2</v>
      </c>
      <c r="BS950" s="124">
        <f t="shared" si="2848"/>
        <v>2.202960641582535E-2</v>
      </c>
      <c r="BT950" s="125">
        <f t="shared" si="2849"/>
        <v>6.8536686472295147E-2</v>
      </c>
      <c r="BU950" s="123">
        <f t="shared" si="2850"/>
        <v>7.2984641423858368E-2</v>
      </c>
      <c r="BV950" s="127">
        <f t="shared" si="2851"/>
        <v>0.11185574132928008</v>
      </c>
      <c r="BW950" s="128">
        <f t="shared" si="2852"/>
        <v>0.1056125248758686</v>
      </c>
      <c r="BX950" s="123">
        <f t="shared" si="2853"/>
        <v>6.9365759292524531E-2</v>
      </c>
      <c r="BY950" s="124">
        <f t="shared" si="2854"/>
        <v>5.5259138782553507E-2</v>
      </c>
      <c r="BZ950" s="125">
        <f t="shared" si="2855"/>
        <v>7.7656487494818294E-2</v>
      </c>
      <c r="CA950" s="126">
        <f t="shared" si="2856"/>
        <v>8.5229188567348318E-2</v>
      </c>
      <c r="CB950" s="123">
        <f t="shared" si="2857"/>
        <v>2.6806687854083185E-2</v>
      </c>
      <c r="CC950" s="124">
        <f t="shared" si="2858"/>
        <v>2.0383336308520277E-2</v>
      </c>
      <c r="CD950" s="125">
        <f t="shared" si="2859"/>
        <v>8.3045460826309245E-2</v>
      </c>
      <c r="CE950" s="126">
        <f t="shared" si="2860"/>
        <v>9.6673741000059515E-2</v>
      </c>
      <c r="CF950" s="123">
        <f t="shared" si="2861"/>
        <v>7.2129335359955776E-2</v>
      </c>
      <c r="CG950" s="124">
        <f t="shared" si="2862"/>
        <v>4.2604676993871118E-2</v>
      </c>
      <c r="CH950" s="125">
        <f t="shared" si="2863"/>
        <v>0.15821472986043941</v>
      </c>
      <c r="CI950" s="123">
        <f t="shared" si="2864"/>
        <v>0.17468975411732815</v>
      </c>
      <c r="CJ950" s="129">
        <f t="shared" ref="CJ950" si="2895">AB950/AB963</f>
        <v>3.8184734548294165E-2</v>
      </c>
      <c r="CK950" s="130">
        <f t="shared" ref="CK950" si="2896">AC950/AC963</f>
        <v>3.999104206580327E-2</v>
      </c>
    </row>
    <row r="951" spans="1:89" ht="13.8" thickTop="1" x14ac:dyDescent="0.25">
      <c r="A951" s="139" t="s">
        <v>28</v>
      </c>
      <c r="B951" s="194">
        <v>1164</v>
      </c>
      <c r="C951" s="188">
        <v>2095.9</v>
      </c>
      <c r="D951" s="189">
        <v>999</v>
      </c>
      <c r="E951" s="190">
        <v>755.8</v>
      </c>
      <c r="F951" s="187">
        <v>1073</v>
      </c>
      <c r="G951" s="191">
        <v>1271.3</v>
      </c>
      <c r="H951" s="189">
        <v>1783</v>
      </c>
      <c r="I951" s="190">
        <v>2511.6</v>
      </c>
      <c r="J951" s="187">
        <v>492</v>
      </c>
      <c r="K951" s="188">
        <v>272.3</v>
      </c>
      <c r="L951" s="189">
        <v>1744</v>
      </c>
      <c r="M951" s="187">
        <v>886.9</v>
      </c>
      <c r="N951" s="192">
        <v>2135</v>
      </c>
      <c r="O951" s="195">
        <v>1697.6</v>
      </c>
      <c r="P951" s="187">
        <v>1179</v>
      </c>
      <c r="Q951" s="188">
        <v>899</v>
      </c>
      <c r="R951" s="189">
        <v>1205</v>
      </c>
      <c r="S951" s="190">
        <v>1467.4</v>
      </c>
      <c r="T951" s="187">
        <v>690</v>
      </c>
      <c r="U951" s="191">
        <v>260.2</v>
      </c>
      <c r="V951" s="189">
        <v>1793</v>
      </c>
      <c r="W951" s="196">
        <v>1348.4</v>
      </c>
      <c r="X951" s="187">
        <v>1287</v>
      </c>
      <c r="Y951" s="191">
        <v>476.5</v>
      </c>
      <c r="Z951" s="189">
        <v>2301</v>
      </c>
      <c r="AA951" s="187">
        <v>2723.1</v>
      </c>
      <c r="AB951" s="162">
        <f t="shared" si="2836"/>
        <v>17845</v>
      </c>
      <c r="AC951" s="165">
        <f t="shared" si="2867"/>
        <v>16666</v>
      </c>
      <c r="BI951" s="139" t="s">
        <v>28</v>
      </c>
      <c r="BJ951" s="123">
        <f t="shared" si="2868"/>
        <v>6.5228355281591488E-2</v>
      </c>
      <c r="BK951" s="124">
        <f t="shared" si="2869"/>
        <v>0.12575903036121444</v>
      </c>
      <c r="BL951" s="125">
        <f t="shared" si="2841"/>
        <v>5.5982067806108156E-2</v>
      </c>
      <c r="BM951" s="126">
        <f t="shared" si="2842"/>
        <v>4.5349813992559697E-2</v>
      </c>
      <c r="BN951" s="123">
        <f t="shared" si="2843"/>
        <v>6.0128887643597646E-2</v>
      </c>
      <c r="BO951" s="124">
        <f t="shared" si="2844"/>
        <v>7.6281051242049674E-2</v>
      </c>
      <c r="BP951" s="125">
        <f t="shared" si="2845"/>
        <v>9.9915942841131963E-2</v>
      </c>
      <c r="BQ951" s="126">
        <f t="shared" si="2846"/>
        <v>0.15070202808112323</v>
      </c>
      <c r="BR951" s="123">
        <f t="shared" si="2847"/>
        <v>2.7570748108713926E-2</v>
      </c>
      <c r="BS951" s="124">
        <f t="shared" si="2848"/>
        <v>1.6338653546141845E-2</v>
      </c>
      <c r="BT951" s="125">
        <f t="shared" si="2849"/>
        <v>9.7730456710563185E-2</v>
      </c>
      <c r="BU951" s="123">
        <f t="shared" si="2850"/>
        <v>5.3216128645145806E-2</v>
      </c>
      <c r="BV951" s="127">
        <f t="shared" si="2851"/>
        <v>0.11964135612216308</v>
      </c>
      <c r="BW951" s="128">
        <f t="shared" si="2852"/>
        <v>0.10186007440297612</v>
      </c>
      <c r="BX951" s="123">
        <f t="shared" si="2853"/>
        <v>6.6068926870271785E-2</v>
      </c>
      <c r="BY951" s="124">
        <f t="shared" si="2854"/>
        <v>5.3942157686307453E-2</v>
      </c>
      <c r="BZ951" s="125">
        <f t="shared" si="2855"/>
        <v>6.7525917623984313E-2</v>
      </c>
      <c r="CA951" s="126">
        <f t="shared" si="2856"/>
        <v>8.8047521900876044E-2</v>
      </c>
      <c r="CB951" s="123">
        <f t="shared" si="2857"/>
        <v>3.8666293079293923E-2</v>
      </c>
      <c r="CC951" s="124">
        <f t="shared" si="2858"/>
        <v>1.5612624504980199E-2</v>
      </c>
      <c r="CD951" s="125">
        <f t="shared" si="2859"/>
        <v>0.10047632390025217</v>
      </c>
      <c r="CE951" s="126">
        <f t="shared" si="2860"/>
        <v>8.0907236289451581E-2</v>
      </c>
      <c r="CF951" s="123">
        <f t="shared" si="2861"/>
        <v>7.2121042308769964E-2</v>
      </c>
      <c r="CG951" s="124">
        <f t="shared" si="2862"/>
        <v>2.8591143645745831E-2</v>
      </c>
      <c r="CH951" s="125">
        <f t="shared" si="2863"/>
        <v>0.12894368170355841</v>
      </c>
      <c r="CI951" s="123">
        <f t="shared" si="2864"/>
        <v>0.16339253570142806</v>
      </c>
      <c r="CJ951" s="129">
        <f t="shared" ref="CJ951" si="2897">AB951/AB963</f>
        <v>4.7077973470658382E-2</v>
      </c>
      <c r="CK951" s="130">
        <f t="shared" ref="CK951" si="2898">AC951/AC963</f>
        <v>4.4065209953565755E-2</v>
      </c>
    </row>
    <row r="952" spans="1:89" x14ac:dyDescent="0.25">
      <c r="A952" s="131" t="s">
        <v>29</v>
      </c>
      <c r="B952" s="197">
        <v>1760</v>
      </c>
      <c r="C952" s="181">
        <v>2709.4</v>
      </c>
      <c r="D952" s="182">
        <v>1586</v>
      </c>
      <c r="E952" s="183">
        <v>1011.1</v>
      </c>
      <c r="F952" s="180">
        <v>1406</v>
      </c>
      <c r="G952" s="184">
        <v>2162.1999999999998</v>
      </c>
      <c r="H952" s="182">
        <v>2226</v>
      </c>
      <c r="I952" s="183">
        <v>3849.5</v>
      </c>
      <c r="J952" s="180">
        <v>905</v>
      </c>
      <c r="K952" s="181">
        <v>244</v>
      </c>
      <c r="L952" s="182">
        <v>2690</v>
      </c>
      <c r="M952" s="180">
        <v>870.1</v>
      </c>
      <c r="N952" s="185">
        <v>3520</v>
      </c>
      <c r="O952" s="198">
        <v>2101.3000000000002</v>
      </c>
      <c r="P952" s="180">
        <v>1643</v>
      </c>
      <c r="Q952" s="181">
        <v>1341.2</v>
      </c>
      <c r="R952" s="182">
        <v>1691</v>
      </c>
      <c r="S952" s="183">
        <v>2256.3000000000002</v>
      </c>
      <c r="T952" s="180">
        <v>1484</v>
      </c>
      <c r="U952" s="184">
        <v>240</v>
      </c>
      <c r="V952" s="182">
        <v>3001</v>
      </c>
      <c r="W952" s="199">
        <v>1811.2</v>
      </c>
      <c r="X952" s="180">
        <v>1877</v>
      </c>
      <c r="Y952" s="184">
        <v>644.1</v>
      </c>
      <c r="Z952" s="182">
        <v>2802</v>
      </c>
      <c r="AA952" s="180">
        <v>3832.5</v>
      </c>
      <c r="AB952" s="162">
        <f t="shared" si="2836"/>
        <v>26591</v>
      </c>
      <c r="AC952" s="165">
        <f t="shared" si="2867"/>
        <v>23072.9</v>
      </c>
      <c r="BI952" s="131" t="s">
        <v>29</v>
      </c>
      <c r="BJ952" s="123">
        <f t="shared" si="2868"/>
        <v>6.6187807904930243E-2</v>
      </c>
      <c r="BK952" s="124">
        <f t="shared" si="2869"/>
        <v>0.11742780491399001</v>
      </c>
      <c r="BL952" s="125">
        <f t="shared" si="2841"/>
        <v>5.9644240532511002E-2</v>
      </c>
      <c r="BM952" s="126">
        <f t="shared" si="2842"/>
        <v>4.3821972963953383E-2</v>
      </c>
      <c r="BN952" s="123">
        <f t="shared" si="2843"/>
        <v>5.2875032905870409E-2</v>
      </c>
      <c r="BO952" s="124">
        <f t="shared" si="2844"/>
        <v>9.3711670401206593E-2</v>
      </c>
      <c r="BP952" s="125">
        <f t="shared" si="2845"/>
        <v>8.3712534316121995E-2</v>
      </c>
      <c r="BQ952" s="126">
        <f t="shared" si="2846"/>
        <v>0.16684075257119824</v>
      </c>
      <c r="BR952" s="123">
        <f t="shared" si="2847"/>
        <v>3.4034071678387422E-2</v>
      </c>
      <c r="BS952" s="124">
        <f t="shared" si="2848"/>
        <v>1.0575176939179729E-2</v>
      </c>
      <c r="BT952" s="125">
        <f t="shared" si="2849"/>
        <v>0.10116204730923997</v>
      </c>
      <c r="BU952" s="123">
        <f t="shared" si="2850"/>
        <v>3.7710907601558534E-2</v>
      </c>
      <c r="BV952" s="127">
        <f t="shared" si="2851"/>
        <v>0.13237561580986049</v>
      </c>
      <c r="BW952" s="128">
        <f t="shared" si="2852"/>
        <v>9.1072210255321182E-2</v>
      </c>
      <c r="BX952" s="123">
        <f t="shared" si="2853"/>
        <v>6.1787822947613855E-2</v>
      </c>
      <c r="BY952" s="124">
        <f t="shared" si="2854"/>
        <v>5.8128800454212516E-2</v>
      </c>
      <c r="BZ952" s="125">
        <f t="shared" si="2855"/>
        <v>6.359294498138468E-2</v>
      </c>
      <c r="CA952" s="126">
        <f t="shared" si="2856"/>
        <v>9.7790048065046015E-2</v>
      </c>
      <c r="CB952" s="123">
        <f t="shared" si="2857"/>
        <v>5.5808356210747999E-2</v>
      </c>
      <c r="CC952" s="124">
        <f t="shared" si="2858"/>
        <v>1.0401813382799734E-2</v>
      </c>
      <c r="CD952" s="125">
        <f t="shared" si="2859"/>
        <v>0.11285773381971344</v>
      </c>
      <c r="CE952" s="126">
        <f t="shared" si="2860"/>
        <v>7.8499018328861997E-2</v>
      </c>
      <c r="CF952" s="123">
        <f t="shared" si="2861"/>
        <v>7.0587792862246632E-2</v>
      </c>
      <c r="CG952" s="124">
        <f t="shared" si="2862"/>
        <v>2.7915866666088786E-2</v>
      </c>
      <c r="CH952" s="125">
        <f t="shared" si="2863"/>
        <v>0.10537399872137189</v>
      </c>
      <c r="CI952" s="123">
        <f t="shared" si="2864"/>
        <v>0.16610395745658327</v>
      </c>
      <c r="CJ952" s="129">
        <f t="shared" ref="CJ952" si="2899">AB952/AB963</f>
        <v>7.0151324884184754E-2</v>
      </c>
      <c r="CK952" s="130">
        <f t="shared" ref="CK952" si="2900">AC952/AC963</f>
        <v>6.1005171171104489E-2</v>
      </c>
    </row>
    <row r="953" spans="1:89" x14ac:dyDescent="0.25">
      <c r="A953" s="139" t="s">
        <v>30</v>
      </c>
      <c r="B953" s="280">
        <v>1836</v>
      </c>
      <c r="C953" s="267">
        <v>4126</v>
      </c>
      <c r="D953" s="268">
        <v>1440</v>
      </c>
      <c r="E953" s="269">
        <v>1470.3</v>
      </c>
      <c r="F953" s="266">
        <v>1426</v>
      </c>
      <c r="G953" s="270">
        <v>2923.5</v>
      </c>
      <c r="H953" s="268">
        <v>2468</v>
      </c>
      <c r="I953" s="269">
        <v>5043.2</v>
      </c>
      <c r="J953" s="266">
        <v>1167</v>
      </c>
      <c r="K953" s="267">
        <v>331.1</v>
      </c>
      <c r="L953" s="268">
        <v>3559</v>
      </c>
      <c r="M953" s="266">
        <v>946.2</v>
      </c>
      <c r="N953" s="271">
        <v>4755</v>
      </c>
      <c r="O953" s="281">
        <v>2667.6</v>
      </c>
      <c r="P953" s="266">
        <v>2303</v>
      </c>
      <c r="Q953" s="267">
        <v>1833.4</v>
      </c>
      <c r="R953" s="268">
        <v>2136</v>
      </c>
      <c r="S953" s="269">
        <v>3114.6</v>
      </c>
      <c r="T953" s="266">
        <v>1749</v>
      </c>
      <c r="U953" s="270">
        <v>361.1</v>
      </c>
      <c r="V953" s="268">
        <v>3903</v>
      </c>
      <c r="W953" s="282">
        <v>2069.5</v>
      </c>
      <c r="X953" s="266">
        <v>2639</v>
      </c>
      <c r="Y953" s="270">
        <v>819.2</v>
      </c>
      <c r="Z953" s="268">
        <v>3126</v>
      </c>
      <c r="AA953" s="266">
        <v>5179.2</v>
      </c>
      <c r="AB953" s="162">
        <f t="shared" si="2836"/>
        <v>32507</v>
      </c>
      <c r="AC953" s="165">
        <f t="shared" si="2867"/>
        <v>30884.9</v>
      </c>
      <c r="BI953" s="139" t="s">
        <v>30</v>
      </c>
      <c r="BJ953" s="123">
        <f t="shared" si="2868"/>
        <v>5.6480142738487095E-2</v>
      </c>
      <c r="BK953" s="124">
        <f t="shared" si="2869"/>
        <v>0.13359279129930807</v>
      </c>
      <c r="BL953" s="125">
        <f t="shared" si="2841"/>
        <v>4.4298151167440861E-2</v>
      </c>
      <c r="BM953" s="126">
        <f t="shared" si="2842"/>
        <v>4.7605787941680237E-2</v>
      </c>
      <c r="BN953" s="123">
        <f t="shared" si="2843"/>
        <v>4.3867474697757404E-2</v>
      </c>
      <c r="BO953" s="124">
        <f t="shared" si="2844"/>
        <v>9.4657907262124849E-2</v>
      </c>
      <c r="BP953" s="125">
        <f t="shared" si="2845"/>
        <v>7.5922109084197248E-2</v>
      </c>
      <c r="BQ953" s="126">
        <f t="shared" si="2846"/>
        <v>0.16329015149798121</v>
      </c>
      <c r="BR953" s="123">
        <f t="shared" si="2847"/>
        <v>3.5899960008613528E-2</v>
      </c>
      <c r="BS953" s="124">
        <f t="shared" si="2848"/>
        <v>1.0720449151527122E-2</v>
      </c>
      <c r="BT953" s="125">
        <f t="shared" si="2849"/>
        <v>0.10948411111452917</v>
      </c>
      <c r="BU953" s="123">
        <f t="shared" si="2850"/>
        <v>3.063633037503764E-2</v>
      </c>
      <c r="BV953" s="127">
        <f t="shared" si="2851"/>
        <v>0.14627618666748701</v>
      </c>
      <c r="BW953" s="128">
        <f t="shared" si="2852"/>
        <v>8.6372304912756714E-2</v>
      </c>
      <c r="BX953" s="123">
        <f t="shared" si="2853"/>
        <v>7.0846279262927983E-2</v>
      </c>
      <c r="BY953" s="124">
        <f t="shared" si="2854"/>
        <v>5.9362342115402672E-2</v>
      </c>
      <c r="BZ953" s="125">
        <f t="shared" si="2855"/>
        <v>6.5708924231703936E-2</v>
      </c>
      <c r="CA953" s="126">
        <f t="shared" si="2856"/>
        <v>0.10084539694154748</v>
      </c>
      <c r="CB953" s="123">
        <f t="shared" si="2857"/>
        <v>5.3803796105454209E-2</v>
      </c>
      <c r="CC953" s="124">
        <f t="shared" si="2858"/>
        <v>1.1691797609835228E-2</v>
      </c>
      <c r="CD953" s="125">
        <f t="shared" si="2859"/>
        <v>0.12006644722675117</v>
      </c>
      <c r="CE953" s="126">
        <f t="shared" si="2860"/>
        <v>6.7006854482287465E-2</v>
      </c>
      <c r="CF953" s="123">
        <f t="shared" si="2861"/>
        <v>8.1182514535330846E-2</v>
      </c>
      <c r="CG953" s="124">
        <f t="shared" si="2862"/>
        <v>2.6524288568199994E-2</v>
      </c>
      <c r="CH953" s="125">
        <f t="shared" si="2863"/>
        <v>9.6163903159319525E-2</v>
      </c>
      <c r="CI953" s="123">
        <f t="shared" si="2864"/>
        <v>0.16769359784231128</v>
      </c>
      <c r="CJ953" s="129">
        <f t="shared" ref="CJ953" si="2901">AB953/AB963</f>
        <v>8.5758682186085289E-2</v>
      </c>
      <c r="CK953" s="130">
        <f t="shared" ref="CK953" si="2902">AC953/AC963</f>
        <v>8.1660242583396325E-2</v>
      </c>
    </row>
    <row r="954" spans="1:89" x14ac:dyDescent="0.25">
      <c r="A954" s="131" t="s">
        <v>31</v>
      </c>
      <c r="B954" s="283">
        <v>2023</v>
      </c>
      <c r="C954" s="274">
        <v>4449.6000000000004</v>
      </c>
      <c r="D954" s="275">
        <v>1018</v>
      </c>
      <c r="E954" s="276">
        <v>1513.5</v>
      </c>
      <c r="F954" s="273">
        <v>1159</v>
      </c>
      <c r="G954" s="277">
        <v>2900.2</v>
      </c>
      <c r="H954" s="275">
        <v>2435</v>
      </c>
      <c r="I954" s="276">
        <v>5452</v>
      </c>
      <c r="J954" s="273">
        <v>881</v>
      </c>
      <c r="K954" s="274">
        <v>284.10000000000002</v>
      </c>
      <c r="L954" s="275">
        <v>3439</v>
      </c>
      <c r="M954" s="273">
        <v>979.4</v>
      </c>
      <c r="N954" s="278">
        <v>4413</v>
      </c>
      <c r="O954" s="284">
        <v>2429</v>
      </c>
      <c r="P954" s="273">
        <v>2146</v>
      </c>
      <c r="Q954" s="274">
        <v>2242.8000000000002</v>
      </c>
      <c r="R954" s="275">
        <v>2074</v>
      </c>
      <c r="S954" s="276">
        <v>3314</v>
      </c>
      <c r="T954" s="273">
        <v>1535</v>
      </c>
      <c r="U954" s="277">
        <v>331.1</v>
      </c>
      <c r="V954" s="275">
        <v>4388</v>
      </c>
      <c r="W954" s="285">
        <v>1913.8</v>
      </c>
      <c r="X954" s="273">
        <v>2716</v>
      </c>
      <c r="Y954" s="277">
        <v>933.3</v>
      </c>
      <c r="Z954" s="275">
        <v>3083</v>
      </c>
      <c r="AA954" s="273">
        <v>5260.1</v>
      </c>
      <c r="AB954" s="162">
        <f t="shared" si="2836"/>
        <v>31310</v>
      </c>
      <c r="AC954" s="165">
        <f t="shared" si="2867"/>
        <v>32002.899999999994</v>
      </c>
      <c r="BI954" s="131" t="s">
        <v>31</v>
      </c>
      <c r="BJ954" s="123">
        <f t="shared" si="2868"/>
        <v>6.4611945065474283E-2</v>
      </c>
      <c r="BK954" s="124">
        <f t="shared" si="2869"/>
        <v>0.13903739973564899</v>
      </c>
      <c r="BL954" s="125">
        <f t="shared" si="2841"/>
        <v>3.2513573938038963E-2</v>
      </c>
      <c r="BM954" s="126">
        <f t="shared" si="2842"/>
        <v>4.7292589109111993E-2</v>
      </c>
      <c r="BN954" s="123">
        <f t="shared" si="2843"/>
        <v>3.7016927499201532E-2</v>
      </c>
      <c r="BO954" s="124">
        <f t="shared" si="2844"/>
        <v>9.0623037287245856E-2</v>
      </c>
      <c r="BP954" s="125">
        <f t="shared" si="2845"/>
        <v>7.7770680293835839E-2</v>
      </c>
      <c r="BQ954" s="126">
        <f t="shared" si="2846"/>
        <v>0.17035956116476947</v>
      </c>
      <c r="BR954" s="123">
        <f t="shared" si="2847"/>
        <v>2.8137975087831363E-2</v>
      </c>
      <c r="BS954" s="124">
        <f t="shared" si="2848"/>
        <v>8.8773204928303401E-3</v>
      </c>
      <c r="BT954" s="125">
        <f t="shared" si="2849"/>
        <v>0.10983711274353242</v>
      </c>
      <c r="BU954" s="123">
        <f t="shared" si="2850"/>
        <v>3.0603476559936761E-2</v>
      </c>
      <c r="BV954" s="127">
        <f t="shared" si="2851"/>
        <v>0.14094538486106675</v>
      </c>
      <c r="BW954" s="128">
        <f t="shared" si="2852"/>
        <v>7.5899371619447001E-2</v>
      </c>
      <c r="BX954" s="123">
        <f t="shared" si="2853"/>
        <v>6.8540402427339511E-2</v>
      </c>
      <c r="BY954" s="124">
        <f t="shared" si="2854"/>
        <v>7.0081148895881323E-2</v>
      </c>
      <c r="BZ954" s="125">
        <f t="shared" si="2855"/>
        <v>6.6240817630150106E-2</v>
      </c>
      <c r="CA954" s="126">
        <f t="shared" si="2856"/>
        <v>0.10355311549890793</v>
      </c>
      <c r="CB954" s="123">
        <f t="shared" si="2857"/>
        <v>4.9025870328968379E-2</v>
      </c>
      <c r="CC954" s="124">
        <f t="shared" si="2858"/>
        <v>1.034593739942318E-2</v>
      </c>
      <c r="CD954" s="125">
        <f t="shared" si="2859"/>
        <v>0.1401469179175982</v>
      </c>
      <c r="CE954" s="126">
        <f t="shared" si="2860"/>
        <v>5.980083054973144E-2</v>
      </c>
      <c r="CF954" s="123">
        <f t="shared" si="2861"/>
        <v>8.6745448738422229E-2</v>
      </c>
      <c r="CG954" s="124">
        <f t="shared" si="2862"/>
        <v>2.916298210474676E-2</v>
      </c>
      <c r="CH954" s="125">
        <f t="shared" si="2863"/>
        <v>9.8466943468540402E-2</v>
      </c>
      <c r="CI954" s="123">
        <f t="shared" si="2864"/>
        <v>0.16436322958231914</v>
      </c>
      <c r="CJ954" s="129">
        <f t="shared" ref="CJ954" si="2903">AB954/AB963</f>
        <v>8.2600804111309267E-2</v>
      </c>
      <c r="CK954" s="130">
        <f t="shared" ref="CK954" si="2904">AC954/AC963</f>
        <v>8.4616255107582458E-2</v>
      </c>
    </row>
    <row r="955" spans="1:89" x14ac:dyDescent="0.25">
      <c r="A955" s="139" t="s">
        <v>32</v>
      </c>
      <c r="B955" s="194">
        <v>2031</v>
      </c>
      <c r="C955" s="188">
        <v>3602.4</v>
      </c>
      <c r="D955" s="189">
        <v>771</v>
      </c>
      <c r="E955" s="190">
        <v>1497.1</v>
      </c>
      <c r="F955" s="187">
        <v>994</v>
      </c>
      <c r="G955" s="191">
        <v>2533.3000000000002</v>
      </c>
      <c r="H955" s="189">
        <v>2336</v>
      </c>
      <c r="I955" s="190">
        <v>4721.5</v>
      </c>
      <c r="J955" s="187">
        <v>628</v>
      </c>
      <c r="K955" s="188">
        <v>234</v>
      </c>
      <c r="L955" s="189">
        <v>2568</v>
      </c>
      <c r="M955" s="187">
        <v>1099.0999999999999</v>
      </c>
      <c r="N955" s="192">
        <v>3549</v>
      </c>
      <c r="O955" s="195">
        <v>2593.3000000000002</v>
      </c>
      <c r="P955" s="187">
        <v>1450</v>
      </c>
      <c r="Q955" s="188">
        <v>1986.2</v>
      </c>
      <c r="R955" s="189">
        <v>1988</v>
      </c>
      <c r="S955" s="190">
        <v>2514.3000000000002</v>
      </c>
      <c r="T955" s="187">
        <v>916</v>
      </c>
      <c r="U955" s="191">
        <v>293</v>
      </c>
      <c r="V955" s="189">
        <v>3237</v>
      </c>
      <c r="W955" s="196">
        <v>1799.2</v>
      </c>
      <c r="X955" s="187">
        <v>1788</v>
      </c>
      <c r="Y955" s="191">
        <v>698.1</v>
      </c>
      <c r="Z955" s="189">
        <v>2859</v>
      </c>
      <c r="AA955" s="187">
        <v>4619.5</v>
      </c>
      <c r="AB955" s="162">
        <f t="shared" si="2836"/>
        <v>25115</v>
      </c>
      <c r="AC955" s="165">
        <f t="shared" si="2867"/>
        <v>28191</v>
      </c>
      <c r="BI955" s="139" t="s">
        <v>32</v>
      </c>
      <c r="BJ955" s="123">
        <f t="shared" si="2868"/>
        <v>8.0868007167031658E-2</v>
      </c>
      <c r="BK955" s="124">
        <f t="shared" si="2869"/>
        <v>0.12778546344578057</v>
      </c>
      <c r="BL955" s="125">
        <f t="shared" si="2841"/>
        <v>3.0698785586303005E-2</v>
      </c>
      <c r="BM955" s="126">
        <f t="shared" si="2842"/>
        <v>5.3105601078358336E-2</v>
      </c>
      <c r="BN955" s="123">
        <f t="shared" si="2843"/>
        <v>3.9577941469241491E-2</v>
      </c>
      <c r="BO955" s="124">
        <f t="shared" si="2844"/>
        <v>8.9862012699088362E-2</v>
      </c>
      <c r="BP955" s="125">
        <f t="shared" si="2845"/>
        <v>9.301214413696994E-2</v>
      </c>
      <c r="BQ955" s="126">
        <f t="shared" si="2846"/>
        <v>0.16748252988542442</v>
      </c>
      <c r="BR955" s="123">
        <f t="shared" si="2847"/>
        <v>2.5004977105315549E-2</v>
      </c>
      <c r="BS955" s="124">
        <f t="shared" si="2848"/>
        <v>8.3005214430137281E-3</v>
      </c>
      <c r="BT955" s="125">
        <f t="shared" si="2849"/>
        <v>0.10224965160262792</v>
      </c>
      <c r="BU955" s="123">
        <f t="shared" si="2850"/>
        <v>3.8987620162463196E-2</v>
      </c>
      <c r="BV955" s="127">
        <f t="shared" si="2851"/>
        <v>0.14130997411905236</v>
      </c>
      <c r="BW955" s="128">
        <f t="shared" si="2852"/>
        <v>9.1990351530630343E-2</v>
      </c>
      <c r="BX955" s="123">
        <f t="shared" si="2853"/>
        <v>5.7734421660362335E-2</v>
      </c>
      <c r="BY955" s="124">
        <f t="shared" si="2854"/>
        <v>7.0455109786811396E-2</v>
      </c>
      <c r="BZ955" s="125">
        <f t="shared" si="2855"/>
        <v>7.9155882938482983E-2</v>
      </c>
      <c r="CA955" s="126">
        <f t="shared" si="2856"/>
        <v>8.9188038735766736E-2</v>
      </c>
      <c r="CB955" s="123">
        <f t="shared" si="2857"/>
        <v>3.6472227752339242E-2</v>
      </c>
      <c r="CC955" s="124">
        <f t="shared" si="2858"/>
        <v>1.0393387960696675E-2</v>
      </c>
      <c r="CD955" s="125">
        <f t="shared" si="2859"/>
        <v>0.12888711925144336</v>
      </c>
      <c r="CE955" s="126">
        <f t="shared" si="2860"/>
        <v>6.3821787095172222E-2</v>
      </c>
      <c r="CF955" s="123">
        <f t="shared" si="2861"/>
        <v>7.1192514433605414E-2</v>
      </c>
      <c r="CG955" s="124">
        <f t="shared" si="2862"/>
        <v>2.4763222304990954E-2</v>
      </c>
      <c r="CH955" s="125">
        <f t="shared" si="2863"/>
        <v>0.11383635277722477</v>
      </c>
      <c r="CI955" s="123">
        <f t="shared" si="2864"/>
        <v>0.16386435387180306</v>
      </c>
      <c r="CJ955" s="129">
        <f t="shared" ref="CJ955" si="2905">AB955/AB963</f>
        <v>6.6257400040100042E-2</v>
      </c>
      <c r="CK955" s="130">
        <f t="shared" ref="CK955" si="2906">AC955/AC963</f>
        <v>7.4537521528919487E-2</v>
      </c>
    </row>
    <row r="956" spans="1:89" x14ac:dyDescent="0.25">
      <c r="A956" s="131" t="s">
        <v>33</v>
      </c>
      <c r="B956" s="197">
        <v>1893</v>
      </c>
      <c r="C956" s="181">
        <v>2226.4</v>
      </c>
      <c r="D956" s="182">
        <v>638</v>
      </c>
      <c r="E956" s="183">
        <v>942.6</v>
      </c>
      <c r="F956" s="180">
        <v>892</v>
      </c>
      <c r="G956" s="184">
        <v>1765.1</v>
      </c>
      <c r="H956" s="182">
        <v>1995</v>
      </c>
      <c r="I956" s="183">
        <v>3092</v>
      </c>
      <c r="J956" s="180">
        <v>420</v>
      </c>
      <c r="K956" s="181">
        <v>121.1</v>
      </c>
      <c r="L956" s="182">
        <v>1906</v>
      </c>
      <c r="M956" s="180">
        <v>1105.5999999999999</v>
      </c>
      <c r="N956" s="185">
        <v>2494</v>
      </c>
      <c r="O956" s="198">
        <v>2247.1</v>
      </c>
      <c r="P956" s="180">
        <v>948</v>
      </c>
      <c r="Q956" s="181">
        <v>1525.8</v>
      </c>
      <c r="R956" s="182">
        <v>1363</v>
      </c>
      <c r="S956" s="183">
        <v>1735.2</v>
      </c>
      <c r="T956" s="180">
        <v>544</v>
      </c>
      <c r="U956" s="184">
        <v>347.2</v>
      </c>
      <c r="V956" s="182">
        <v>2565</v>
      </c>
      <c r="W956" s="199">
        <v>1708.9</v>
      </c>
      <c r="X956" s="180">
        <v>1115</v>
      </c>
      <c r="Y956" s="184">
        <v>633.29999999999995</v>
      </c>
      <c r="Z956" s="182">
        <v>1994</v>
      </c>
      <c r="AA956" s="180">
        <v>3044.8</v>
      </c>
      <c r="AB956" s="162">
        <f t="shared" si="2836"/>
        <v>18767</v>
      </c>
      <c r="AC956" s="165">
        <f t="shared" si="2867"/>
        <v>20495.100000000002</v>
      </c>
      <c r="BI956" s="131" t="s">
        <v>33</v>
      </c>
      <c r="BJ956" s="123">
        <f t="shared" si="2868"/>
        <v>0.10086854585176107</v>
      </c>
      <c r="BK956" s="124">
        <f t="shared" si="2869"/>
        <v>0.10863084346990255</v>
      </c>
      <c r="BL956" s="125">
        <f t="shared" si="2841"/>
        <v>3.3995843768316727E-2</v>
      </c>
      <c r="BM956" s="126">
        <f t="shared" si="2842"/>
        <v>4.5991480890554326E-2</v>
      </c>
      <c r="BN956" s="123">
        <f t="shared" si="2843"/>
        <v>4.7530239249746899E-2</v>
      </c>
      <c r="BO956" s="124">
        <f t="shared" si="2844"/>
        <v>8.6123024527813952E-2</v>
      </c>
      <c r="BP956" s="125">
        <f t="shared" si="2845"/>
        <v>0.10630361805296532</v>
      </c>
      <c r="BQ956" s="126">
        <f t="shared" si="2846"/>
        <v>0.15086532878590492</v>
      </c>
      <c r="BR956" s="123">
        <f t="shared" si="2847"/>
        <v>2.2379709063782172E-2</v>
      </c>
      <c r="BS956" s="124">
        <f t="shared" si="2848"/>
        <v>5.9087294036135459E-3</v>
      </c>
      <c r="BT956" s="125">
        <f t="shared" si="2849"/>
        <v>0.10156125113230671</v>
      </c>
      <c r="BU956" s="123">
        <f t="shared" si="2850"/>
        <v>5.3944601392527963E-2</v>
      </c>
      <c r="BV956" s="127">
        <f t="shared" si="2851"/>
        <v>0.13289284382160174</v>
      </c>
      <c r="BW956" s="128">
        <f t="shared" si="2852"/>
        <v>0.10964084098150288</v>
      </c>
      <c r="BX956" s="123">
        <f t="shared" si="2853"/>
        <v>5.0514200458251182E-2</v>
      </c>
      <c r="BY956" s="124">
        <f t="shared" si="2854"/>
        <v>7.4447062956511545E-2</v>
      </c>
      <c r="BZ956" s="125">
        <f t="shared" si="2855"/>
        <v>7.2627484414131194E-2</v>
      </c>
      <c r="CA956" s="126">
        <f t="shared" si="2856"/>
        <v>8.4664139233280145E-2</v>
      </c>
      <c r="CB956" s="123">
        <f t="shared" si="2857"/>
        <v>2.8987051739755954E-2</v>
      </c>
      <c r="CC956" s="124">
        <f t="shared" si="2858"/>
        <v>1.6940634590707045E-2</v>
      </c>
      <c r="CD956" s="125">
        <f t="shared" si="2859"/>
        <v>0.13667608035381254</v>
      </c>
      <c r="CE956" s="126">
        <f t="shared" si="2860"/>
        <v>8.3380905679894216E-2</v>
      </c>
      <c r="CF956" s="123">
        <f t="shared" si="2861"/>
        <v>5.9412799062183622E-2</v>
      </c>
      <c r="CG956" s="124">
        <f t="shared" si="2862"/>
        <v>3.0900068796931943E-2</v>
      </c>
      <c r="CH956" s="125">
        <f t="shared" si="2863"/>
        <v>0.10625033303138488</v>
      </c>
      <c r="CI956" s="123">
        <f t="shared" si="2864"/>
        <v>0.14856233929085488</v>
      </c>
      <c r="CJ956" s="129">
        <f t="shared" ref="CJ956" si="2907">AB956/AB963</f>
        <v>4.9510357417979593E-2</v>
      </c>
      <c r="CK956" s="130">
        <f t="shared" ref="CK956" si="2908">AC956/AC963</f>
        <v>5.4189420647985459E-2</v>
      </c>
    </row>
    <row r="957" spans="1:89" x14ac:dyDescent="0.25">
      <c r="A957" s="139" t="s">
        <v>34</v>
      </c>
      <c r="B957" s="194">
        <v>806</v>
      </c>
      <c r="C957" s="188">
        <v>1573.6</v>
      </c>
      <c r="D957" s="189">
        <v>283</v>
      </c>
      <c r="E957" s="190">
        <v>923.9</v>
      </c>
      <c r="F957" s="187">
        <v>387</v>
      </c>
      <c r="G957" s="191">
        <v>1452.5</v>
      </c>
      <c r="H957" s="189">
        <v>1041</v>
      </c>
      <c r="I957" s="190">
        <v>2187.3000000000002</v>
      </c>
      <c r="J957" s="187">
        <v>329</v>
      </c>
      <c r="K957" s="188">
        <v>95.1</v>
      </c>
      <c r="L957" s="189">
        <v>1159</v>
      </c>
      <c r="M957" s="187">
        <v>701.6</v>
      </c>
      <c r="N957" s="192">
        <v>1937</v>
      </c>
      <c r="O957" s="195">
        <v>1781.4</v>
      </c>
      <c r="P957" s="187">
        <v>690</v>
      </c>
      <c r="Q957" s="188">
        <v>1217</v>
      </c>
      <c r="R957" s="189">
        <v>1028</v>
      </c>
      <c r="S957" s="190">
        <v>1539.3</v>
      </c>
      <c r="T957" s="187">
        <v>373</v>
      </c>
      <c r="U957" s="191">
        <v>250.2</v>
      </c>
      <c r="V957" s="189">
        <v>2511</v>
      </c>
      <c r="W957" s="196">
        <v>1131.9000000000001</v>
      </c>
      <c r="X957" s="187">
        <v>688</v>
      </c>
      <c r="Y957" s="191">
        <v>396.4</v>
      </c>
      <c r="Z957" s="189">
        <v>1582</v>
      </c>
      <c r="AA957" s="187">
        <v>2375.9</v>
      </c>
      <c r="AB957" s="162">
        <f t="shared" si="2836"/>
        <v>12814</v>
      </c>
      <c r="AC957" s="165">
        <f t="shared" si="2867"/>
        <v>15626.1</v>
      </c>
      <c r="BI957" s="139" t="s">
        <v>34</v>
      </c>
      <c r="BJ957" s="123">
        <f t="shared" si="2868"/>
        <v>6.2899953176213511E-2</v>
      </c>
      <c r="BK957" s="124">
        <f t="shared" si="2869"/>
        <v>0.10070331048694171</v>
      </c>
      <c r="BL957" s="125">
        <f t="shared" si="2841"/>
        <v>2.2085219291400032E-2</v>
      </c>
      <c r="BM957" s="126">
        <f t="shared" si="2842"/>
        <v>5.9125437569195124E-2</v>
      </c>
      <c r="BN957" s="123">
        <f t="shared" si="2843"/>
        <v>3.0201342281879196E-2</v>
      </c>
      <c r="BO957" s="124">
        <f t="shared" si="2844"/>
        <v>9.2953456076692198E-2</v>
      </c>
      <c r="BP957" s="125">
        <f t="shared" si="2845"/>
        <v>8.1239269548930862E-2</v>
      </c>
      <c r="BQ957" s="126">
        <f t="shared" si="2846"/>
        <v>0.13997734559487013</v>
      </c>
      <c r="BR957" s="123">
        <f t="shared" si="2847"/>
        <v>2.5675042921804277E-2</v>
      </c>
      <c r="BS957" s="124">
        <f t="shared" si="2848"/>
        <v>6.0859715476030479E-3</v>
      </c>
      <c r="BT957" s="125">
        <f t="shared" si="2849"/>
        <v>9.0447947557359132E-2</v>
      </c>
      <c r="BU957" s="123">
        <f t="shared" si="2850"/>
        <v>4.4899239093567814E-2</v>
      </c>
      <c r="BV957" s="127">
        <f t="shared" si="2851"/>
        <v>0.15116279069767441</v>
      </c>
      <c r="BW957" s="128">
        <f t="shared" si="2852"/>
        <v>0.11400157428917004</v>
      </c>
      <c r="BX957" s="123">
        <f t="shared" si="2853"/>
        <v>5.384735445606368E-2</v>
      </c>
      <c r="BY957" s="124">
        <f t="shared" si="2854"/>
        <v>7.7882517070798213E-2</v>
      </c>
      <c r="BZ957" s="125">
        <f t="shared" si="2855"/>
        <v>8.0224754175120955E-2</v>
      </c>
      <c r="CA957" s="126">
        <f t="shared" si="2856"/>
        <v>9.8508265018142721E-2</v>
      </c>
      <c r="CB957" s="123">
        <f t="shared" si="2857"/>
        <v>2.9108787263930076E-2</v>
      </c>
      <c r="CC957" s="124">
        <f t="shared" si="2858"/>
        <v>1.601167277823641E-2</v>
      </c>
      <c r="CD957" s="125">
        <f t="shared" si="2859"/>
        <v>0.19595754643358826</v>
      </c>
      <c r="CE957" s="126">
        <f t="shared" si="2860"/>
        <v>7.2436500470366885E-2</v>
      </c>
      <c r="CF957" s="123">
        <f t="shared" si="2861"/>
        <v>5.3691275167785234E-2</v>
      </c>
      <c r="CG957" s="124">
        <f t="shared" si="2862"/>
        <v>2.5367814105886944E-2</v>
      </c>
      <c r="CH957" s="125">
        <f t="shared" si="2863"/>
        <v>0.12345871702825036</v>
      </c>
      <c r="CI957" s="123">
        <f t="shared" si="2864"/>
        <v>0.15204689589852874</v>
      </c>
      <c r="CJ957" s="129">
        <f t="shared" ref="CJ957" si="2909">AB957/AB963</f>
        <v>3.3805388178930598E-2</v>
      </c>
      <c r="CK957" s="130">
        <f t="shared" ref="CK957" si="2910">AC957/AC963</f>
        <v>4.131569526313536E-2</v>
      </c>
    </row>
    <row r="958" spans="1:89" x14ac:dyDescent="0.25">
      <c r="A958" s="131" t="s">
        <v>35</v>
      </c>
      <c r="B958" s="197">
        <v>0</v>
      </c>
      <c r="C958" s="181">
        <v>846.9</v>
      </c>
      <c r="D958" s="182">
        <v>5</v>
      </c>
      <c r="E958" s="183">
        <v>497.4</v>
      </c>
      <c r="F958" s="180">
        <v>9</v>
      </c>
      <c r="G958" s="184">
        <v>770.8</v>
      </c>
      <c r="H958" s="182">
        <v>142</v>
      </c>
      <c r="I958" s="183">
        <v>925.9</v>
      </c>
      <c r="J958" s="180">
        <v>63</v>
      </c>
      <c r="K958" s="181">
        <v>38</v>
      </c>
      <c r="L958" s="182">
        <v>685</v>
      </c>
      <c r="M958" s="180">
        <v>157.1</v>
      </c>
      <c r="N958" s="185">
        <v>485</v>
      </c>
      <c r="O958" s="198">
        <v>220.3</v>
      </c>
      <c r="P958" s="180">
        <v>130</v>
      </c>
      <c r="Q958" s="181">
        <v>131.19999999999999</v>
      </c>
      <c r="R958" s="182">
        <v>162</v>
      </c>
      <c r="S958" s="183">
        <v>135.19999999999999</v>
      </c>
      <c r="T958" s="180">
        <v>52</v>
      </c>
      <c r="U958" s="184">
        <v>9</v>
      </c>
      <c r="V958" s="182">
        <v>185</v>
      </c>
      <c r="W958" s="199">
        <v>27</v>
      </c>
      <c r="X958" s="180">
        <v>89</v>
      </c>
      <c r="Y958" s="184">
        <v>20</v>
      </c>
      <c r="Z958" s="182">
        <v>55</v>
      </c>
      <c r="AA958" s="180">
        <v>73.2</v>
      </c>
      <c r="AB958" s="162">
        <f t="shared" si="2836"/>
        <v>2062</v>
      </c>
      <c r="AC958" s="165">
        <f t="shared" si="2867"/>
        <v>3851.9999999999995</v>
      </c>
      <c r="BI958" s="131" t="s">
        <v>35</v>
      </c>
      <c r="BJ958" s="123">
        <f t="shared" si="2868"/>
        <v>0</v>
      </c>
      <c r="BK958" s="124">
        <f t="shared" si="2869"/>
        <v>0.21985981308411218</v>
      </c>
      <c r="BL958" s="125">
        <f t="shared" si="2841"/>
        <v>2.4248302618816685E-3</v>
      </c>
      <c r="BM958" s="126">
        <f t="shared" si="2842"/>
        <v>0.12912772585669782</v>
      </c>
      <c r="BN958" s="123">
        <f t="shared" si="2843"/>
        <v>4.3646944713870029E-3</v>
      </c>
      <c r="BO958" s="124">
        <f t="shared" si="2844"/>
        <v>0.20010384215991694</v>
      </c>
      <c r="BP958" s="125">
        <f t="shared" si="2845"/>
        <v>6.8865179437439375E-2</v>
      </c>
      <c r="BQ958" s="126">
        <f t="shared" si="2846"/>
        <v>0.24036863966770511</v>
      </c>
      <c r="BR958" s="123">
        <f t="shared" si="2847"/>
        <v>3.0552861299709022E-2</v>
      </c>
      <c r="BS958" s="124">
        <f t="shared" si="2848"/>
        <v>9.8650051921079975E-3</v>
      </c>
      <c r="BT958" s="125">
        <f t="shared" si="2849"/>
        <v>0.33220174587778856</v>
      </c>
      <c r="BU958" s="123">
        <f t="shared" si="2850"/>
        <v>4.0784008307372797E-2</v>
      </c>
      <c r="BV958" s="127">
        <f t="shared" si="2851"/>
        <v>0.23520853540252182</v>
      </c>
      <c r="BW958" s="128">
        <f t="shared" si="2852"/>
        <v>5.7191069574247154E-2</v>
      </c>
      <c r="BX958" s="123">
        <f t="shared" si="2853"/>
        <v>6.3045586808923373E-2</v>
      </c>
      <c r="BY958" s="124">
        <f t="shared" si="2854"/>
        <v>3.406022845275182E-2</v>
      </c>
      <c r="BZ958" s="125">
        <f t="shared" si="2855"/>
        <v>7.8564500484966049E-2</v>
      </c>
      <c r="CA958" s="126">
        <f t="shared" si="2856"/>
        <v>3.5098650051921081E-2</v>
      </c>
      <c r="CB958" s="123">
        <f t="shared" si="2857"/>
        <v>2.5218234723569349E-2</v>
      </c>
      <c r="CC958" s="124">
        <f t="shared" si="2858"/>
        <v>2.3364485981308414E-3</v>
      </c>
      <c r="CD958" s="125">
        <f t="shared" si="2859"/>
        <v>8.9718719689621723E-2</v>
      </c>
      <c r="CE958" s="126">
        <f t="shared" si="2860"/>
        <v>7.0093457943925241E-3</v>
      </c>
      <c r="CF958" s="123">
        <f t="shared" si="2861"/>
        <v>4.3161978661493697E-2</v>
      </c>
      <c r="CG958" s="124">
        <f t="shared" si="2862"/>
        <v>5.1921079958463139E-3</v>
      </c>
      <c r="CH958" s="125">
        <f t="shared" si="2863"/>
        <v>2.667313288069835E-2</v>
      </c>
      <c r="CI958" s="123">
        <f t="shared" si="2864"/>
        <v>1.9003115264797511E-2</v>
      </c>
      <c r="CJ958" s="129">
        <f t="shared" ref="CJ958" si="2911">AB958/AB963</f>
        <v>5.4398868756793265E-3</v>
      </c>
      <c r="CK958" s="130">
        <f t="shared" ref="CK958" si="2912">AC958/AC963</f>
        <v>1.0184758714816708E-2</v>
      </c>
    </row>
    <row r="959" spans="1:89" x14ac:dyDescent="0.25">
      <c r="A959" s="139" t="s">
        <v>36</v>
      </c>
      <c r="B959" s="194">
        <v>0</v>
      </c>
      <c r="C959" s="188">
        <v>0</v>
      </c>
      <c r="D959" s="189">
        <v>0</v>
      </c>
      <c r="E959" s="190">
        <v>0</v>
      </c>
      <c r="F959" s="187">
        <v>0</v>
      </c>
      <c r="G959" s="191">
        <v>0</v>
      </c>
      <c r="H959" s="189">
        <v>0</v>
      </c>
      <c r="I959" s="190">
        <v>0</v>
      </c>
      <c r="J959" s="187">
        <v>0</v>
      </c>
      <c r="K959" s="191">
        <v>0</v>
      </c>
      <c r="L959" s="189">
        <v>0</v>
      </c>
      <c r="M959" s="187">
        <v>0</v>
      </c>
      <c r="N959" s="192">
        <v>0</v>
      </c>
      <c r="O959" s="195">
        <v>0</v>
      </c>
      <c r="P959" s="187">
        <v>0</v>
      </c>
      <c r="Q959" s="191">
        <v>0</v>
      </c>
      <c r="R959" s="189">
        <v>0</v>
      </c>
      <c r="S959" s="190">
        <v>0</v>
      </c>
      <c r="T959" s="187">
        <v>0</v>
      </c>
      <c r="U959" s="191">
        <v>0</v>
      </c>
      <c r="V959" s="189">
        <v>0</v>
      </c>
      <c r="W959" s="190">
        <v>0</v>
      </c>
      <c r="X959" s="187">
        <v>0</v>
      </c>
      <c r="Y959" s="191">
        <v>0</v>
      </c>
      <c r="Z959" s="189">
        <v>0</v>
      </c>
      <c r="AA959" s="187">
        <v>0</v>
      </c>
      <c r="AB959" s="162"/>
      <c r="AC959" s="165">
        <f t="shared" si="2867"/>
        <v>0</v>
      </c>
      <c r="BI959" s="139" t="s">
        <v>36</v>
      </c>
      <c r="BJ959" s="123" t="e">
        <f t="shared" si="2868"/>
        <v>#DIV/0!</v>
      </c>
      <c r="BK959" s="124" t="e">
        <f t="shared" si="2869"/>
        <v>#DIV/0!</v>
      </c>
      <c r="BL959" s="125" t="e">
        <f t="shared" si="2841"/>
        <v>#DIV/0!</v>
      </c>
      <c r="BM959" s="126" t="e">
        <f t="shared" si="2842"/>
        <v>#DIV/0!</v>
      </c>
      <c r="BN959" s="123" t="e">
        <f t="shared" si="2843"/>
        <v>#DIV/0!</v>
      </c>
      <c r="BO959" s="124" t="e">
        <f t="shared" si="2844"/>
        <v>#DIV/0!</v>
      </c>
      <c r="BP959" s="125" t="e">
        <f t="shared" si="2845"/>
        <v>#DIV/0!</v>
      </c>
      <c r="BQ959" s="126" t="e">
        <f t="shared" si="2846"/>
        <v>#DIV/0!</v>
      </c>
      <c r="BR959" s="123" t="e">
        <f t="shared" si="2847"/>
        <v>#DIV/0!</v>
      </c>
      <c r="BS959" s="124" t="e">
        <f t="shared" si="2848"/>
        <v>#DIV/0!</v>
      </c>
      <c r="BT959" s="125" t="e">
        <f t="shared" si="2849"/>
        <v>#DIV/0!</v>
      </c>
      <c r="BU959" s="123" t="e">
        <f t="shared" si="2850"/>
        <v>#DIV/0!</v>
      </c>
      <c r="BV959" s="127" t="e">
        <f t="shared" si="2851"/>
        <v>#DIV/0!</v>
      </c>
      <c r="BW959" s="128" t="e">
        <f t="shared" si="2852"/>
        <v>#DIV/0!</v>
      </c>
      <c r="BX959" s="123" t="e">
        <f t="shared" si="2853"/>
        <v>#DIV/0!</v>
      </c>
      <c r="BY959" s="124" t="e">
        <f t="shared" si="2854"/>
        <v>#DIV/0!</v>
      </c>
      <c r="BZ959" s="125" t="e">
        <f t="shared" si="2855"/>
        <v>#DIV/0!</v>
      </c>
      <c r="CA959" s="126" t="e">
        <f t="shared" si="2856"/>
        <v>#DIV/0!</v>
      </c>
      <c r="CB959" s="123" t="e">
        <f t="shared" si="2857"/>
        <v>#DIV/0!</v>
      </c>
      <c r="CC959" s="124" t="e">
        <f t="shared" si="2858"/>
        <v>#DIV/0!</v>
      </c>
      <c r="CD959" s="125" t="e">
        <f t="shared" si="2859"/>
        <v>#DIV/0!</v>
      </c>
      <c r="CE959" s="126" t="e">
        <f t="shared" si="2860"/>
        <v>#DIV/0!</v>
      </c>
      <c r="CF959" s="123" t="e">
        <f t="shared" si="2861"/>
        <v>#DIV/0!</v>
      </c>
      <c r="CG959" s="124" t="e">
        <f t="shared" si="2862"/>
        <v>#DIV/0!</v>
      </c>
      <c r="CH959" s="125" t="e">
        <f t="shared" si="2863"/>
        <v>#DIV/0!</v>
      </c>
      <c r="CI959" s="123" t="e">
        <f t="shared" si="2864"/>
        <v>#DIV/0!</v>
      </c>
      <c r="CJ959" s="129">
        <f t="shared" ref="CJ959" si="2913">AB959/AB963</f>
        <v>0</v>
      </c>
      <c r="CK959" s="130">
        <f t="shared" ref="CK959" si="2914">AC959/AC963</f>
        <v>0</v>
      </c>
    </row>
    <row r="960" spans="1:89" x14ac:dyDescent="0.25">
      <c r="A960" s="131" t="s">
        <v>37</v>
      </c>
      <c r="B960" s="56">
        <v>0</v>
      </c>
      <c r="C960" s="57">
        <v>0</v>
      </c>
      <c r="D960" s="133">
        <v>0</v>
      </c>
      <c r="E960" s="134">
        <v>0</v>
      </c>
      <c r="F960" s="132">
        <v>0</v>
      </c>
      <c r="G960" s="135">
        <v>0</v>
      </c>
      <c r="H960" s="133">
        <v>0</v>
      </c>
      <c r="I960" s="134">
        <v>0</v>
      </c>
      <c r="J960" s="132">
        <v>0</v>
      </c>
      <c r="K960" s="135">
        <v>0</v>
      </c>
      <c r="L960" s="133">
        <v>0</v>
      </c>
      <c r="M960" s="132">
        <v>0</v>
      </c>
      <c r="N960" s="136">
        <v>0</v>
      </c>
      <c r="O960" s="137">
        <v>0</v>
      </c>
      <c r="P960" s="132">
        <v>0</v>
      </c>
      <c r="Q960" s="135">
        <v>0</v>
      </c>
      <c r="R960" s="133">
        <v>0</v>
      </c>
      <c r="S960" s="134">
        <v>0</v>
      </c>
      <c r="T960" s="132">
        <v>0</v>
      </c>
      <c r="U960" s="135">
        <v>0</v>
      </c>
      <c r="V960" s="133">
        <v>0</v>
      </c>
      <c r="W960" s="134">
        <v>0</v>
      </c>
      <c r="X960" s="132">
        <v>0</v>
      </c>
      <c r="Y960" s="135">
        <v>0</v>
      </c>
      <c r="Z960" s="138">
        <v>0</v>
      </c>
      <c r="AA960" s="2">
        <v>0</v>
      </c>
      <c r="AB960" s="162">
        <f t="shared" si="2836"/>
        <v>0</v>
      </c>
      <c r="AC960" s="165">
        <f t="shared" si="2867"/>
        <v>0</v>
      </c>
      <c r="BI960" s="131" t="s">
        <v>37</v>
      </c>
      <c r="BJ960" s="123" t="e">
        <f t="shared" si="2868"/>
        <v>#DIV/0!</v>
      </c>
      <c r="BK960" s="124" t="e">
        <f t="shared" si="2869"/>
        <v>#DIV/0!</v>
      </c>
      <c r="BL960" s="125" t="e">
        <f t="shared" si="2841"/>
        <v>#DIV/0!</v>
      </c>
      <c r="BM960" s="126" t="e">
        <f t="shared" si="2842"/>
        <v>#DIV/0!</v>
      </c>
      <c r="BN960" s="123" t="e">
        <f t="shared" si="2843"/>
        <v>#DIV/0!</v>
      </c>
      <c r="BO960" s="124" t="e">
        <f t="shared" si="2844"/>
        <v>#DIV/0!</v>
      </c>
      <c r="BP960" s="125" t="e">
        <f t="shared" si="2845"/>
        <v>#DIV/0!</v>
      </c>
      <c r="BQ960" s="126" t="e">
        <f t="shared" si="2846"/>
        <v>#DIV/0!</v>
      </c>
      <c r="BR960" s="123" t="e">
        <f t="shared" si="2847"/>
        <v>#DIV/0!</v>
      </c>
      <c r="BS960" s="124" t="e">
        <f t="shared" si="2848"/>
        <v>#DIV/0!</v>
      </c>
      <c r="BT960" s="125" t="e">
        <f t="shared" si="2849"/>
        <v>#DIV/0!</v>
      </c>
      <c r="BU960" s="123" t="e">
        <f t="shared" si="2850"/>
        <v>#DIV/0!</v>
      </c>
      <c r="BV960" s="127" t="e">
        <f t="shared" si="2851"/>
        <v>#DIV/0!</v>
      </c>
      <c r="BW960" s="128" t="e">
        <f t="shared" si="2852"/>
        <v>#DIV/0!</v>
      </c>
      <c r="BX960" s="123" t="e">
        <f t="shared" si="2853"/>
        <v>#DIV/0!</v>
      </c>
      <c r="BY960" s="124" t="e">
        <f t="shared" si="2854"/>
        <v>#DIV/0!</v>
      </c>
      <c r="BZ960" s="125" t="e">
        <f t="shared" si="2855"/>
        <v>#DIV/0!</v>
      </c>
      <c r="CA960" s="126" t="e">
        <f t="shared" si="2856"/>
        <v>#DIV/0!</v>
      </c>
      <c r="CB960" s="123" t="e">
        <f t="shared" si="2857"/>
        <v>#DIV/0!</v>
      </c>
      <c r="CC960" s="124" t="e">
        <f t="shared" si="2858"/>
        <v>#DIV/0!</v>
      </c>
      <c r="CD960" s="125" t="e">
        <f t="shared" si="2859"/>
        <v>#DIV/0!</v>
      </c>
      <c r="CE960" s="126" t="e">
        <f t="shared" si="2860"/>
        <v>#DIV/0!</v>
      </c>
      <c r="CF960" s="123" t="e">
        <f t="shared" si="2861"/>
        <v>#DIV/0!</v>
      </c>
      <c r="CG960" s="124" t="e">
        <f t="shared" si="2862"/>
        <v>#DIV/0!</v>
      </c>
      <c r="CH960" s="125" t="e">
        <f t="shared" si="2863"/>
        <v>#DIV/0!</v>
      </c>
      <c r="CI960" s="123" t="e">
        <f t="shared" si="2864"/>
        <v>#DIV/0!</v>
      </c>
      <c r="CJ960" s="129">
        <f t="shared" ref="CJ960" si="2915">AB960/AB963</f>
        <v>0</v>
      </c>
      <c r="CK960" s="130">
        <f t="shared" ref="CK960" si="2916">AC960/AC963</f>
        <v>0</v>
      </c>
    </row>
    <row r="961" spans="1:89" x14ac:dyDescent="0.25">
      <c r="A961" s="139" t="s">
        <v>38</v>
      </c>
      <c r="B961" s="54"/>
      <c r="C961" s="55"/>
      <c r="D961" s="144"/>
      <c r="E961" s="141"/>
      <c r="F961" s="142"/>
      <c r="G961" s="143"/>
      <c r="H961" s="144"/>
      <c r="I961" s="141"/>
      <c r="J961" s="142"/>
      <c r="K961" s="143"/>
      <c r="L961" s="144"/>
      <c r="M961" s="142"/>
      <c r="N961" s="146"/>
      <c r="O961" s="145"/>
      <c r="P961" s="142"/>
      <c r="Q961" s="143"/>
      <c r="R961" s="144"/>
      <c r="S961" s="141"/>
      <c r="T961" s="142"/>
      <c r="U961" s="143"/>
      <c r="V961" s="144"/>
      <c r="W961" s="141"/>
      <c r="X961" s="142"/>
      <c r="Y961" s="143"/>
      <c r="Z961" s="3"/>
      <c r="AA961" s="140"/>
      <c r="AB961" s="162">
        <f t="shared" si="2836"/>
        <v>0</v>
      </c>
      <c r="AC961" s="165">
        <f t="shared" si="2867"/>
        <v>0</v>
      </c>
      <c r="BI961" s="139" t="s">
        <v>38</v>
      </c>
      <c r="BJ961" s="123" t="e">
        <f t="shared" si="2868"/>
        <v>#DIV/0!</v>
      </c>
      <c r="BK961" s="124" t="e">
        <f t="shared" si="2869"/>
        <v>#DIV/0!</v>
      </c>
      <c r="BL961" s="125" t="e">
        <f t="shared" si="2841"/>
        <v>#DIV/0!</v>
      </c>
      <c r="BM961" s="126" t="e">
        <f t="shared" si="2842"/>
        <v>#DIV/0!</v>
      </c>
      <c r="BN961" s="123" t="e">
        <f t="shared" si="2843"/>
        <v>#DIV/0!</v>
      </c>
      <c r="BO961" s="124" t="e">
        <f t="shared" si="2844"/>
        <v>#DIV/0!</v>
      </c>
      <c r="BP961" s="125" t="e">
        <f t="shared" si="2845"/>
        <v>#DIV/0!</v>
      </c>
      <c r="BQ961" s="126" t="e">
        <f t="shared" si="2846"/>
        <v>#DIV/0!</v>
      </c>
      <c r="BR961" s="123" t="e">
        <f t="shared" si="2847"/>
        <v>#DIV/0!</v>
      </c>
      <c r="BS961" s="124" t="e">
        <f t="shared" si="2848"/>
        <v>#DIV/0!</v>
      </c>
      <c r="BT961" s="125" t="e">
        <f t="shared" si="2849"/>
        <v>#DIV/0!</v>
      </c>
      <c r="BU961" s="123" t="e">
        <f t="shared" si="2850"/>
        <v>#DIV/0!</v>
      </c>
      <c r="BV961" s="127" t="e">
        <f t="shared" si="2851"/>
        <v>#DIV/0!</v>
      </c>
      <c r="BW961" s="128" t="e">
        <f t="shared" si="2852"/>
        <v>#DIV/0!</v>
      </c>
      <c r="BX961" s="123" t="e">
        <f t="shared" si="2853"/>
        <v>#DIV/0!</v>
      </c>
      <c r="BY961" s="124" t="e">
        <f t="shared" si="2854"/>
        <v>#DIV/0!</v>
      </c>
      <c r="BZ961" s="125" t="e">
        <f t="shared" si="2855"/>
        <v>#DIV/0!</v>
      </c>
      <c r="CA961" s="126" t="e">
        <f t="shared" si="2856"/>
        <v>#DIV/0!</v>
      </c>
      <c r="CB961" s="123" t="e">
        <f t="shared" si="2857"/>
        <v>#DIV/0!</v>
      </c>
      <c r="CC961" s="124" t="e">
        <f t="shared" si="2858"/>
        <v>#DIV/0!</v>
      </c>
      <c r="CD961" s="125" t="e">
        <f t="shared" si="2859"/>
        <v>#DIV/0!</v>
      </c>
      <c r="CE961" s="126" t="e">
        <f t="shared" si="2860"/>
        <v>#DIV/0!</v>
      </c>
      <c r="CF961" s="123" t="e">
        <f t="shared" si="2861"/>
        <v>#DIV/0!</v>
      </c>
      <c r="CG961" s="124" t="e">
        <f t="shared" si="2862"/>
        <v>#DIV/0!</v>
      </c>
      <c r="CH961" s="125" t="e">
        <f t="shared" si="2863"/>
        <v>#DIV/0!</v>
      </c>
      <c r="CI961" s="123" t="e">
        <f t="shared" si="2864"/>
        <v>#DIV/0!</v>
      </c>
      <c r="CJ961" s="129">
        <f t="shared" ref="CJ961" si="2917">AB961/AB963</f>
        <v>0</v>
      </c>
      <c r="CK961" s="130">
        <f t="shared" ref="CK961" si="2918">AC961/AC963</f>
        <v>0</v>
      </c>
    </row>
    <row r="962" spans="1:89" ht="13.8" thickBot="1" x14ac:dyDescent="0.3">
      <c r="A962" s="131" t="s">
        <v>39</v>
      </c>
      <c r="B962" s="56"/>
      <c r="C962" s="57"/>
      <c r="D962" s="133"/>
      <c r="E962" s="134"/>
      <c r="F962" s="132"/>
      <c r="G962" s="135"/>
      <c r="H962" s="133"/>
      <c r="I962" s="134"/>
      <c r="J962" s="132"/>
      <c r="K962" s="135"/>
      <c r="L962" s="133"/>
      <c r="M962" s="132"/>
      <c r="N962" s="136"/>
      <c r="O962" s="137"/>
      <c r="P962" s="132"/>
      <c r="Q962" s="135"/>
      <c r="R962" s="133"/>
      <c r="S962" s="134"/>
      <c r="T962" s="132"/>
      <c r="U962" s="135"/>
      <c r="V962" s="133"/>
      <c r="W962" s="134"/>
      <c r="X962" s="132"/>
      <c r="Y962" s="135"/>
      <c r="Z962" s="138"/>
      <c r="AA962" s="2"/>
      <c r="AB962" s="162">
        <f t="shared" si="2836"/>
        <v>0</v>
      </c>
      <c r="AC962" s="165">
        <f t="shared" si="2867"/>
        <v>0</v>
      </c>
      <c r="BI962" s="131" t="s">
        <v>39</v>
      </c>
      <c r="BJ962" s="123" t="e">
        <f t="shared" si="2868"/>
        <v>#DIV/0!</v>
      </c>
      <c r="BK962" s="124" t="e">
        <f t="shared" si="2869"/>
        <v>#DIV/0!</v>
      </c>
      <c r="BL962" s="125" t="e">
        <f t="shared" si="2841"/>
        <v>#DIV/0!</v>
      </c>
      <c r="BM962" s="126" t="e">
        <f t="shared" si="2842"/>
        <v>#DIV/0!</v>
      </c>
      <c r="BN962" s="123" t="e">
        <f t="shared" si="2843"/>
        <v>#DIV/0!</v>
      </c>
      <c r="BO962" s="124" t="e">
        <f t="shared" si="2844"/>
        <v>#DIV/0!</v>
      </c>
      <c r="BP962" s="125" t="e">
        <f t="shared" si="2845"/>
        <v>#DIV/0!</v>
      </c>
      <c r="BQ962" s="126" t="e">
        <f t="shared" si="2846"/>
        <v>#DIV/0!</v>
      </c>
      <c r="BR962" s="123" t="e">
        <f t="shared" si="2847"/>
        <v>#DIV/0!</v>
      </c>
      <c r="BS962" s="124" t="e">
        <f t="shared" si="2848"/>
        <v>#DIV/0!</v>
      </c>
      <c r="BT962" s="125" t="e">
        <f t="shared" si="2849"/>
        <v>#DIV/0!</v>
      </c>
      <c r="BU962" s="123" t="e">
        <f t="shared" si="2850"/>
        <v>#DIV/0!</v>
      </c>
      <c r="BV962" s="127" t="e">
        <f t="shared" si="2851"/>
        <v>#DIV/0!</v>
      </c>
      <c r="BW962" s="128" t="e">
        <f t="shared" si="2852"/>
        <v>#DIV/0!</v>
      </c>
      <c r="BX962" s="123" t="e">
        <f t="shared" si="2853"/>
        <v>#DIV/0!</v>
      </c>
      <c r="BY962" s="124" t="e">
        <f t="shared" si="2854"/>
        <v>#DIV/0!</v>
      </c>
      <c r="BZ962" s="125" t="e">
        <f t="shared" si="2855"/>
        <v>#DIV/0!</v>
      </c>
      <c r="CA962" s="126" t="e">
        <f t="shared" si="2856"/>
        <v>#DIV/0!</v>
      </c>
      <c r="CB962" s="123" t="e">
        <f t="shared" si="2857"/>
        <v>#DIV/0!</v>
      </c>
      <c r="CC962" s="124" t="e">
        <f t="shared" si="2858"/>
        <v>#DIV/0!</v>
      </c>
      <c r="CD962" s="125" t="e">
        <f t="shared" si="2859"/>
        <v>#DIV/0!</v>
      </c>
      <c r="CE962" s="126" t="e">
        <f t="shared" si="2860"/>
        <v>#DIV/0!</v>
      </c>
      <c r="CF962" s="123" t="e">
        <f t="shared" si="2861"/>
        <v>#DIV/0!</v>
      </c>
      <c r="CG962" s="124" t="e">
        <f t="shared" si="2862"/>
        <v>#DIV/0!</v>
      </c>
      <c r="CH962" s="125" t="e">
        <f t="shared" si="2863"/>
        <v>#DIV/0!</v>
      </c>
      <c r="CI962" s="123" t="e">
        <f t="shared" si="2864"/>
        <v>#DIV/0!</v>
      </c>
      <c r="CJ962" s="129">
        <f t="shared" ref="CJ962" si="2919">AB962/AB963</f>
        <v>0</v>
      </c>
      <c r="CK962" s="130">
        <f t="shared" ref="CK962" si="2920">AC962/AC963</f>
        <v>0</v>
      </c>
    </row>
    <row r="963" spans="1:89" ht="14.4" thickTop="1" thickBot="1" x14ac:dyDescent="0.3">
      <c r="A963" s="251" t="s">
        <v>13</v>
      </c>
      <c r="B963" s="14">
        <f t="shared" ref="B963:AA963" si="2921">SUM(B940:B962)</f>
        <v>36407</v>
      </c>
      <c r="C963" s="1">
        <f t="shared" si="2921"/>
        <v>35031.000000000007</v>
      </c>
      <c r="D963" s="14">
        <f t="shared" si="2921"/>
        <v>18587</v>
      </c>
      <c r="E963" s="1">
        <f t="shared" si="2921"/>
        <v>16866.5</v>
      </c>
      <c r="F963" s="14">
        <f t="shared" si="2921"/>
        <v>27488</v>
      </c>
      <c r="G963" s="1">
        <f t="shared" si="2921"/>
        <v>25888.999999999996</v>
      </c>
      <c r="H963" s="14">
        <f t="shared" si="2921"/>
        <v>42142</v>
      </c>
      <c r="I963" s="1">
        <f t="shared" si="2921"/>
        <v>47016.800000000003</v>
      </c>
      <c r="J963" s="14">
        <f t="shared" si="2921"/>
        <v>7623</v>
      </c>
      <c r="K963" s="1">
        <f t="shared" si="2921"/>
        <v>8342.2000000000025</v>
      </c>
      <c r="L963" s="14">
        <f t="shared" si="2921"/>
        <v>26836</v>
      </c>
      <c r="M963" s="1">
        <f t="shared" si="2921"/>
        <v>29811.5</v>
      </c>
      <c r="N963" s="14">
        <f t="shared" si="2921"/>
        <v>44280</v>
      </c>
      <c r="O963" s="1">
        <f t="shared" si="2921"/>
        <v>44186.9</v>
      </c>
      <c r="P963" s="14">
        <f t="shared" si="2921"/>
        <v>25266</v>
      </c>
      <c r="Q963" s="1">
        <f t="shared" si="2921"/>
        <v>24005</v>
      </c>
      <c r="R963" s="14">
        <f t="shared" si="2921"/>
        <v>31474</v>
      </c>
      <c r="S963" s="1">
        <f t="shared" si="2921"/>
        <v>31175.299999999996</v>
      </c>
      <c r="T963" s="14">
        <f t="shared" si="2921"/>
        <v>10581</v>
      </c>
      <c r="U963" s="1">
        <f t="shared" si="2921"/>
        <v>11004.700000000003</v>
      </c>
      <c r="V963" s="14">
        <f t="shared" si="2921"/>
        <v>32418</v>
      </c>
      <c r="W963" s="1">
        <f t="shared" si="2921"/>
        <v>37418.400000000009</v>
      </c>
      <c r="X963" s="14">
        <f t="shared" si="2921"/>
        <v>25491</v>
      </c>
      <c r="Y963" s="1">
        <f t="shared" si="2921"/>
        <v>15872.100000000002</v>
      </c>
      <c r="Z963" s="14">
        <f t="shared" si="2921"/>
        <v>50459</v>
      </c>
      <c r="AA963" s="1">
        <f t="shared" si="2921"/>
        <v>51592.800000000003</v>
      </c>
      <c r="AB963" s="166">
        <f t="shared" ref="AB963:AC963" si="2922">SUM(AB939:AB962)</f>
        <v>379052</v>
      </c>
      <c r="AC963" s="167">
        <f t="shared" si="2922"/>
        <v>378212.19999999995</v>
      </c>
      <c r="BI963" s="251" t="s">
        <v>13</v>
      </c>
      <c r="BJ963" s="147" t="e">
        <f>SUM(BJ939:BJ962)</f>
        <v>#DIV/0!</v>
      </c>
      <c r="BK963" s="148" t="e">
        <f t="shared" ref="BK963:CK963" si="2923">SUM(BK939:BK962)</f>
        <v>#DIV/0!</v>
      </c>
      <c r="BL963" s="147" t="e">
        <f t="shared" si="2923"/>
        <v>#DIV/0!</v>
      </c>
      <c r="BM963" s="148" t="e">
        <f t="shared" si="2923"/>
        <v>#DIV/0!</v>
      </c>
      <c r="BN963" s="147" t="e">
        <f t="shared" si="2923"/>
        <v>#DIV/0!</v>
      </c>
      <c r="BO963" s="148" t="e">
        <f t="shared" si="2923"/>
        <v>#DIV/0!</v>
      </c>
      <c r="BP963" s="147" t="e">
        <f t="shared" si="2923"/>
        <v>#DIV/0!</v>
      </c>
      <c r="BQ963" s="148" t="e">
        <f t="shared" si="2923"/>
        <v>#DIV/0!</v>
      </c>
      <c r="BR963" s="147" t="e">
        <f t="shared" si="2923"/>
        <v>#DIV/0!</v>
      </c>
      <c r="BS963" s="148" t="e">
        <f t="shared" si="2923"/>
        <v>#DIV/0!</v>
      </c>
      <c r="BT963" s="147" t="e">
        <f t="shared" si="2923"/>
        <v>#DIV/0!</v>
      </c>
      <c r="BU963" s="148" t="e">
        <f t="shared" si="2923"/>
        <v>#DIV/0!</v>
      </c>
      <c r="BV963" s="147" t="e">
        <f t="shared" si="2923"/>
        <v>#DIV/0!</v>
      </c>
      <c r="BW963" s="148" t="e">
        <f t="shared" si="2923"/>
        <v>#DIV/0!</v>
      </c>
      <c r="BX963" s="147" t="e">
        <f t="shared" si="2923"/>
        <v>#DIV/0!</v>
      </c>
      <c r="BY963" s="148" t="e">
        <f t="shared" si="2923"/>
        <v>#DIV/0!</v>
      </c>
      <c r="BZ963" s="147" t="e">
        <f t="shared" si="2923"/>
        <v>#DIV/0!</v>
      </c>
      <c r="CA963" s="148" t="e">
        <f t="shared" si="2923"/>
        <v>#DIV/0!</v>
      </c>
      <c r="CB963" s="147" t="e">
        <f t="shared" si="2923"/>
        <v>#DIV/0!</v>
      </c>
      <c r="CC963" s="148" t="e">
        <f t="shared" si="2923"/>
        <v>#DIV/0!</v>
      </c>
      <c r="CD963" s="147" t="e">
        <f t="shared" si="2923"/>
        <v>#DIV/0!</v>
      </c>
      <c r="CE963" s="148" t="e">
        <f t="shared" si="2923"/>
        <v>#DIV/0!</v>
      </c>
      <c r="CF963" s="147" t="e">
        <f t="shared" si="2923"/>
        <v>#DIV/0!</v>
      </c>
      <c r="CG963" s="148" t="e">
        <f t="shared" si="2923"/>
        <v>#DIV/0!</v>
      </c>
      <c r="CH963" s="147" t="e">
        <f t="shared" si="2923"/>
        <v>#DIV/0!</v>
      </c>
      <c r="CI963" s="148" t="e">
        <f t="shared" si="2923"/>
        <v>#DIV/0!</v>
      </c>
      <c r="CJ963" s="147">
        <f t="shared" si="2923"/>
        <v>0.99999999999999989</v>
      </c>
      <c r="CK963" s="148">
        <f t="shared" si="2923"/>
        <v>1.0000000000000002</v>
      </c>
    </row>
    <row r="964" spans="1:89" ht="13.8" thickTop="1" x14ac:dyDescent="0.25">
      <c r="A964" s="178"/>
    </row>
  </sheetData>
  <mergeCells count="1926">
    <mergeCell ref="B937:C937"/>
    <mergeCell ref="A937:A938"/>
    <mergeCell ref="A935:D935"/>
    <mergeCell ref="BN937:BO937"/>
    <mergeCell ref="BL937:BM937"/>
    <mergeCell ref="BJ937:BK937"/>
    <mergeCell ref="BI937:BI938"/>
    <mergeCell ref="L937:M937"/>
    <mergeCell ref="N937:O937"/>
    <mergeCell ref="AB937:AC937"/>
    <mergeCell ref="Z937:AA937"/>
    <mergeCell ref="X937:Y937"/>
    <mergeCell ref="V937:W937"/>
    <mergeCell ref="T937:U937"/>
    <mergeCell ref="R937:S937"/>
    <mergeCell ref="P937:Q937"/>
    <mergeCell ref="J937:K937"/>
    <mergeCell ref="H937:I937"/>
    <mergeCell ref="F937:G937"/>
    <mergeCell ref="D937:E937"/>
    <mergeCell ref="AN937:AO937"/>
    <mergeCell ref="AP937:AQ937"/>
    <mergeCell ref="AR937:AS937"/>
    <mergeCell ref="A751:A752"/>
    <mergeCell ref="A782:A783"/>
    <mergeCell ref="A813:A814"/>
    <mergeCell ref="A844:A845"/>
    <mergeCell ref="A875:A876"/>
    <mergeCell ref="A906:A907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04:D904"/>
    <mergeCell ref="B906:C906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D906:E906"/>
    <mergeCell ref="L782:M782"/>
    <mergeCell ref="N782:O782"/>
    <mergeCell ref="N875:O875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L875:M875"/>
    <mergeCell ref="P844:Q844"/>
    <mergeCell ref="P906:Q906"/>
    <mergeCell ref="V906:W906"/>
    <mergeCell ref="X906:Y906"/>
    <mergeCell ref="Z906:AA906"/>
    <mergeCell ref="AB906:AC906"/>
    <mergeCell ref="R906:S906"/>
    <mergeCell ref="T906:U906"/>
    <mergeCell ref="T875:U875"/>
    <mergeCell ref="Z875:AA875"/>
    <mergeCell ref="AB875:AC875"/>
    <mergeCell ref="Z844:AA844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R937:BS937"/>
    <mergeCell ref="BP937:BQ937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B844:C844"/>
    <mergeCell ref="D844:E844"/>
    <mergeCell ref="F844:G844"/>
    <mergeCell ref="H844:I844"/>
    <mergeCell ref="J844:K844"/>
    <mergeCell ref="L844:M844"/>
    <mergeCell ref="N844:O844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I284:BL284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V875:AW875"/>
    <mergeCell ref="AX875:AY875"/>
    <mergeCell ref="AZ875:BA875"/>
    <mergeCell ref="BB875:BC875"/>
    <mergeCell ref="BD875:BE875"/>
    <mergeCell ref="BF875:BG87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1181102362204722" right="0" top="0.98425196850393704" bottom="0.98425196850393704" header="0.51181102362204722" footer="0.51181102362204722"/>
  <pageSetup paperSize="14" scale="71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AB32" sqref="AB32"/>
    </sheetView>
  </sheetViews>
  <sheetFormatPr defaultColWidth="8.88671875" defaultRowHeight="13.2" x14ac:dyDescent="0.25"/>
  <cols>
    <col min="1" max="1" width="12.44140625" style="8" customWidth="1"/>
    <col min="2" max="27" width="9.109375" style="8" customWidth="1"/>
    <col min="28" max="29" width="11" style="43" customWidth="1"/>
    <col min="30" max="16384" width="8.88671875" style="8"/>
  </cols>
  <sheetData>
    <row r="2" spans="1:31" ht="15.6" x14ac:dyDescent="0.3">
      <c r="A2" s="306" t="s">
        <v>56</v>
      </c>
      <c r="B2" s="306"/>
      <c r="C2" s="306"/>
      <c r="D2" s="306"/>
      <c r="E2" s="306"/>
      <c r="F2" s="306"/>
      <c r="G2" s="306"/>
      <c r="H2" s="306"/>
      <c r="I2" s="306"/>
      <c r="J2" s="306"/>
      <c r="K2" s="306"/>
      <c r="L2" s="306"/>
      <c r="M2" s="306"/>
      <c r="N2" s="306"/>
      <c r="O2" s="306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</row>
    <row r="4" spans="1:31" ht="13.8" thickBot="1" x14ac:dyDescent="0.3">
      <c r="A4" s="43" t="s">
        <v>46</v>
      </c>
    </row>
    <row r="5" spans="1:31" ht="14.4" thickTop="1" thickBot="1" x14ac:dyDescent="0.3">
      <c r="A5" s="307" t="s">
        <v>0</v>
      </c>
      <c r="B5" s="300" t="s">
        <v>1</v>
      </c>
      <c r="C5" s="301"/>
      <c r="D5" s="300" t="s">
        <v>2</v>
      </c>
      <c r="E5" s="301"/>
      <c r="F5" s="300" t="s">
        <v>3</v>
      </c>
      <c r="G5" s="301"/>
      <c r="H5" s="300" t="s">
        <v>4</v>
      </c>
      <c r="I5" s="301"/>
      <c r="J5" s="300" t="s">
        <v>5</v>
      </c>
      <c r="K5" s="301"/>
      <c r="L5" s="300" t="s">
        <v>6</v>
      </c>
      <c r="M5" s="301"/>
      <c r="N5" s="300" t="s">
        <v>7</v>
      </c>
      <c r="O5" s="301"/>
      <c r="P5" s="300" t="s">
        <v>8</v>
      </c>
      <c r="Q5" s="301"/>
      <c r="R5" s="300" t="s">
        <v>9</v>
      </c>
      <c r="S5" s="301"/>
      <c r="T5" s="300" t="s">
        <v>10</v>
      </c>
      <c r="U5" s="301"/>
      <c r="V5" s="300" t="s">
        <v>11</v>
      </c>
      <c r="W5" s="301"/>
      <c r="X5" s="300" t="s">
        <v>12</v>
      </c>
      <c r="Y5" s="301"/>
      <c r="Z5" s="300" t="s">
        <v>40</v>
      </c>
      <c r="AA5" s="301"/>
      <c r="AB5" s="300" t="s">
        <v>41</v>
      </c>
      <c r="AC5" s="301"/>
    </row>
    <row r="6" spans="1:31" s="70" customFormat="1" ht="14.4" thickTop="1" thickBot="1" x14ac:dyDescent="0.3">
      <c r="A6" s="308"/>
      <c r="B6" s="71" t="s">
        <v>14</v>
      </c>
      <c r="C6" s="72" t="s">
        <v>15</v>
      </c>
      <c r="D6" s="73" t="s">
        <v>14</v>
      </c>
      <c r="E6" s="74" t="s">
        <v>15</v>
      </c>
      <c r="F6" s="75" t="s">
        <v>14</v>
      </c>
      <c r="G6" s="72" t="s">
        <v>15</v>
      </c>
      <c r="H6" s="73" t="s">
        <v>14</v>
      </c>
      <c r="I6" s="74" t="s">
        <v>15</v>
      </c>
      <c r="J6" s="75" t="s">
        <v>14</v>
      </c>
      <c r="K6" s="72" t="s">
        <v>15</v>
      </c>
      <c r="L6" s="73" t="s">
        <v>14</v>
      </c>
      <c r="M6" s="75" t="s">
        <v>15</v>
      </c>
      <c r="N6" s="71" t="s">
        <v>14</v>
      </c>
      <c r="O6" s="76" t="s">
        <v>15</v>
      </c>
      <c r="P6" s="75" t="s">
        <v>14</v>
      </c>
      <c r="Q6" s="72" t="s">
        <v>15</v>
      </c>
      <c r="R6" s="73" t="s">
        <v>14</v>
      </c>
      <c r="S6" s="74" t="s">
        <v>15</v>
      </c>
      <c r="T6" s="75" t="s">
        <v>14</v>
      </c>
      <c r="U6" s="72" t="s">
        <v>15</v>
      </c>
      <c r="V6" s="73" t="s">
        <v>14</v>
      </c>
      <c r="W6" s="74" t="s">
        <v>15</v>
      </c>
      <c r="X6" s="75" t="s">
        <v>14</v>
      </c>
      <c r="Y6" s="72" t="s">
        <v>15</v>
      </c>
      <c r="Z6" s="73" t="s">
        <v>14</v>
      </c>
      <c r="AA6" s="75" t="s">
        <v>15</v>
      </c>
      <c r="AB6" s="71" t="s">
        <v>14</v>
      </c>
      <c r="AC6" s="76" t="s">
        <v>15</v>
      </c>
    </row>
    <row r="7" spans="1:31" ht="13.8" thickTop="1" x14ac:dyDescent="0.25">
      <c r="A7" s="85" t="s">
        <v>16</v>
      </c>
      <c r="B7" s="21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1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1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1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1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1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1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1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1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1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1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1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1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1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1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1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1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1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1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1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1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1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1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1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1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1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2">
        <f>B7+D7+F7+H7+J7+L7+N7+P7+R7+T7+V7+X7+Z7</f>
        <v>0</v>
      </c>
      <c r="AC7" s="23">
        <f>C7+E7+G7+I7+K7+M7+O7+Q7+S7+U7+W7+Y7+AA7</f>
        <v>0</v>
      </c>
      <c r="AD7" s="18"/>
      <c r="AE7" s="18"/>
    </row>
    <row r="8" spans="1:31" x14ac:dyDescent="0.25">
      <c r="A8" s="86" t="s">
        <v>17</v>
      </c>
      <c r="B8" s="21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14020</v>
      </c>
      <c r="C8" s="21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1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9842</v>
      </c>
      <c r="E8" s="21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66</v>
      </c>
      <c r="F8" s="21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19420</v>
      </c>
      <c r="G8" s="21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227</v>
      </c>
      <c r="H8" s="21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15745</v>
      </c>
      <c r="I8" s="21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1105</v>
      </c>
      <c r="J8" s="21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412</v>
      </c>
      <c r="K8" s="21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930</v>
      </c>
      <c r="L8" s="21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1118</v>
      </c>
      <c r="M8" s="21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2929</v>
      </c>
      <c r="N8" s="21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6412</v>
      </c>
      <c r="O8" s="21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4355</v>
      </c>
      <c r="P8" s="21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2697</v>
      </c>
      <c r="Q8" s="21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2159</v>
      </c>
      <c r="R8" s="21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1367</v>
      </c>
      <c r="S8" s="21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2872</v>
      </c>
      <c r="T8" s="21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53</v>
      </c>
      <c r="U8" s="21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892</v>
      </c>
      <c r="V8" s="21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445</v>
      </c>
      <c r="W8" s="21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627</v>
      </c>
      <c r="X8" s="21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74</v>
      </c>
      <c r="Y8" s="21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34</v>
      </c>
      <c r="Z8" s="21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1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71605</v>
      </c>
      <c r="AC8" s="5">
        <f t="shared" si="0"/>
        <v>16196</v>
      </c>
      <c r="AD8" s="18"/>
      <c r="AE8" s="18"/>
    </row>
    <row r="9" spans="1:31" x14ac:dyDescent="0.25">
      <c r="A9" s="87" t="s">
        <v>18</v>
      </c>
      <c r="B9" s="21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61691</v>
      </c>
      <c r="C9" s="21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14691.300000000001</v>
      </c>
      <c r="D9" s="21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35514</v>
      </c>
      <c r="E9" s="21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9375.1</v>
      </c>
      <c r="F9" s="21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66962</v>
      </c>
      <c r="G9" s="21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15698.2</v>
      </c>
      <c r="H9" s="21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66184</v>
      </c>
      <c r="I9" s="21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26652.3</v>
      </c>
      <c r="J9" s="21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3114</v>
      </c>
      <c r="K9" s="21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9557.1</v>
      </c>
      <c r="L9" s="21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16006</v>
      </c>
      <c r="M9" s="21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35142.400000000001</v>
      </c>
      <c r="N9" s="21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51518</v>
      </c>
      <c r="O9" s="21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53553.5</v>
      </c>
      <c r="P9" s="21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27564</v>
      </c>
      <c r="Q9" s="21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29431.399999999998</v>
      </c>
      <c r="R9" s="21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39699</v>
      </c>
      <c r="S9" s="21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33030.400000000001</v>
      </c>
      <c r="T9" s="21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4700</v>
      </c>
      <c r="U9" s="21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17253.099999999999</v>
      </c>
      <c r="V9" s="21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22627</v>
      </c>
      <c r="W9" s="21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42585.4</v>
      </c>
      <c r="X9" s="21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27722</v>
      </c>
      <c r="Y9" s="21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24017.200000000001</v>
      </c>
      <c r="Z9" s="21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73895</v>
      </c>
      <c r="AA9" s="21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50225.599999999999</v>
      </c>
      <c r="AB9" s="6">
        <f t="shared" si="0"/>
        <v>497196</v>
      </c>
      <c r="AC9" s="7">
        <f t="shared" si="0"/>
        <v>361213</v>
      </c>
      <c r="AD9" s="18"/>
      <c r="AE9" s="18"/>
    </row>
    <row r="10" spans="1:31" x14ac:dyDescent="0.25">
      <c r="A10" s="86" t="s">
        <v>19</v>
      </c>
      <c r="B10" s="21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107495</v>
      </c>
      <c r="C10" s="21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47744.2</v>
      </c>
      <c r="D10" s="21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47891</v>
      </c>
      <c r="E10" s="21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28197.5</v>
      </c>
      <c r="F10" s="21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86728</v>
      </c>
      <c r="G10" s="21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41183.199999999997</v>
      </c>
      <c r="H10" s="21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102492</v>
      </c>
      <c r="I10" s="21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63532.500000000007</v>
      </c>
      <c r="J10" s="21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6536</v>
      </c>
      <c r="K10" s="21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22160.899999999994</v>
      </c>
      <c r="L10" s="21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29505</v>
      </c>
      <c r="M10" s="21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71572.799999999988</v>
      </c>
      <c r="N10" s="21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82738</v>
      </c>
      <c r="O10" s="21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98127.4</v>
      </c>
      <c r="P10" s="21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54929</v>
      </c>
      <c r="Q10" s="21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55947.80000000001</v>
      </c>
      <c r="R10" s="21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72855</v>
      </c>
      <c r="S10" s="21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54651.600000000006</v>
      </c>
      <c r="T10" s="21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11065</v>
      </c>
      <c r="U10" s="21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33743.299999999996</v>
      </c>
      <c r="V10" s="21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40657</v>
      </c>
      <c r="W10" s="21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84214.60000000002</v>
      </c>
      <c r="X10" s="21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51344</v>
      </c>
      <c r="Y10" s="21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41131.699999999997</v>
      </c>
      <c r="Z10" s="21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116065</v>
      </c>
      <c r="AA10" s="21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83415.199999999997</v>
      </c>
      <c r="AB10" s="4">
        <f t="shared" si="0"/>
        <v>810300</v>
      </c>
      <c r="AC10" s="5">
        <f t="shared" si="0"/>
        <v>725622.7</v>
      </c>
      <c r="AD10" s="18"/>
      <c r="AE10" s="18"/>
    </row>
    <row r="11" spans="1:31" x14ac:dyDescent="0.25">
      <c r="A11" s="87" t="s">
        <v>20</v>
      </c>
      <c r="B11" s="21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121111</v>
      </c>
      <c r="C11" s="21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49512.885539962823</v>
      </c>
      <c r="D11" s="21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49509</v>
      </c>
      <c r="E11" s="21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37735.282980902215</v>
      </c>
      <c r="F11" s="21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88822</v>
      </c>
      <c r="G11" s="21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45706.077306787818</v>
      </c>
      <c r="H11" s="21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102925</v>
      </c>
      <c r="I11" s="21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75751.967622118405</v>
      </c>
      <c r="J11" s="21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8948</v>
      </c>
      <c r="K11" s="21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30189.011736903056</v>
      </c>
      <c r="L11" s="21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31175</v>
      </c>
      <c r="M11" s="21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99993.770812330898</v>
      </c>
      <c r="N11" s="21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87101</v>
      </c>
      <c r="O11" s="21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121099.45724084333</v>
      </c>
      <c r="P11" s="21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66690</v>
      </c>
      <c r="Q11" s="21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64493.020941269977</v>
      </c>
      <c r="R11" s="21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86301</v>
      </c>
      <c r="S11" s="21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61714.986352517102</v>
      </c>
      <c r="T11" s="21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12735</v>
      </c>
      <c r="U11" s="21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47567.336379895285</v>
      </c>
      <c r="V11" s="21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39636</v>
      </c>
      <c r="W11" s="21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105061.88977649197</v>
      </c>
      <c r="X11" s="21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54280</v>
      </c>
      <c r="Y11" s="21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54701.38234061643</v>
      </c>
      <c r="Z11" s="21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140894</v>
      </c>
      <c r="AA11" s="21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95410.430969360692</v>
      </c>
      <c r="AB11" s="6">
        <f t="shared" si="0"/>
        <v>890127</v>
      </c>
      <c r="AC11" s="7">
        <f t="shared" si="0"/>
        <v>888937.5</v>
      </c>
      <c r="AD11" s="18"/>
      <c r="AE11" s="18"/>
    </row>
    <row r="12" spans="1:31" x14ac:dyDescent="0.25">
      <c r="A12" s="86" t="s">
        <v>21</v>
      </c>
      <c r="B12" s="21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103630</v>
      </c>
      <c r="C12" s="21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42985.09068138455</v>
      </c>
      <c r="D12" s="21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44825</v>
      </c>
      <c r="E12" s="21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33002.401032462018</v>
      </c>
      <c r="F12" s="21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74933</v>
      </c>
      <c r="G12" s="21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38010.801846629787</v>
      </c>
      <c r="H12" s="21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103283</v>
      </c>
      <c r="I12" s="21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72742.477972085035</v>
      </c>
      <c r="J12" s="21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7753</v>
      </c>
      <c r="K12" s="21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27665.863280926857</v>
      </c>
      <c r="L12" s="21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26080</v>
      </c>
      <c r="M12" s="21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104629.17885913554</v>
      </c>
      <c r="N12" s="21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73745</v>
      </c>
      <c r="O12" s="21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121623.73092079423</v>
      </c>
      <c r="P12" s="21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55626</v>
      </c>
      <c r="Q12" s="21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59640.495522426681</v>
      </c>
      <c r="R12" s="21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78312</v>
      </c>
      <c r="S12" s="21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54387.490635920847</v>
      </c>
      <c r="T12" s="21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8781</v>
      </c>
      <c r="U12" s="21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39125.703080169711</v>
      </c>
      <c r="V12" s="21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30969</v>
      </c>
      <c r="W12" s="21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96770.615238534316</v>
      </c>
      <c r="X12" s="21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46880</v>
      </c>
      <c r="Y12" s="21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50163.727424806413</v>
      </c>
      <c r="Z12" s="21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124994</v>
      </c>
      <c r="AA12" s="21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89182.12350472399</v>
      </c>
      <c r="AB12" s="4">
        <f t="shared" si="0"/>
        <v>779811</v>
      </c>
      <c r="AC12" s="5">
        <f t="shared" si="0"/>
        <v>829929.70000000007</v>
      </c>
      <c r="AD12" s="18"/>
      <c r="AE12" s="18"/>
    </row>
    <row r="13" spans="1:31" x14ac:dyDescent="0.25">
      <c r="A13" s="87" t="s">
        <v>22</v>
      </c>
      <c r="B13" s="21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80689</v>
      </c>
      <c r="C13" s="21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43694</v>
      </c>
      <c r="D13" s="21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35908</v>
      </c>
      <c r="E13" s="21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25443.599999999995</v>
      </c>
      <c r="F13" s="21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64241</v>
      </c>
      <c r="G13" s="21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29077.899999999998</v>
      </c>
      <c r="H13" s="21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91857</v>
      </c>
      <c r="I13" s="21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66525.999999999985</v>
      </c>
      <c r="J13" s="21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7653</v>
      </c>
      <c r="K13" s="21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25181.599999999995</v>
      </c>
      <c r="L13" s="21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21261</v>
      </c>
      <c r="M13" s="21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77533.900000000009</v>
      </c>
      <c r="N13" s="21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61781</v>
      </c>
      <c r="O13" s="21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105537.69999999998</v>
      </c>
      <c r="P13" s="21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39972</v>
      </c>
      <c r="Q13" s="21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44077.600000000006</v>
      </c>
      <c r="R13" s="21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68155</v>
      </c>
      <c r="S13" s="21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45661.69999999999</v>
      </c>
      <c r="T13" s="21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7320</v>
      </c>
      <c r="U13" s="21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22625.099999999995</v>
      </c>
      <c r="V13" s="21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25389</v>
      </c>
      <c r="W13" s="21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89814</v>
      </c>
      <c r="X13" s="21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41200</v>
      </c>
      <c r="Y13" s="21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31745.999999999996</v>
      </c>
      <c r="Z13" s="21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106371</v>
      </c>
      <c r="AA13" s="21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83698.099999999991</v>
      </c>
      <c r="AB13" s="6">
        <f t="shared" si="0"/>
        <v>651797</v>
      </c>
      <c r="AC13" s="7">
        <f t="shared" si="0"/>
        <v>690617.19999999984</v>
      </c>
      <c r="AD13" s="18"/>
      <c r="AE13" s="18"/>
    </row>
    <row r="14" spans="1:31" x14ac:dyDescent="0.25">
      <c r="A14" s="86" t="s">
        <v>23</v>
      </c>
      <c r="B14" s="21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60193</v>
      </c>
      <c r="C14" s="21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43687.900000000009</v>
      </c>
      <c r="D14" s="21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27178</v>
      </c>
      <c r="E14" s="21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20495.500000000004</v>
      </c>
      <c r="F14" s="21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48002</v>
      </c>
      <c r="G14" s="21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25353.1</v>
      </c>
      <c r="H14" s="21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74888</v>
      </c>
      <c r="I14" s="21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61050</v>
      </c>
      <c r="J14" s="21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7880</v>
      </c>
      <c r="K14" s="21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18549</v>
      </c>
      <c r="L14" s="21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21725</v>
      </c>
      <c r="M14" s="21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54673.599999999999</v>
      </c>
      <c r="N14" s="21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53827</v>
      </c>
      <c r="O14" s="21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73631</v>
      </c>
      <c r="P14" s="21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35796</v>
      </c>
      <c r="Q14" s="21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32842.100000000006</v>
      </c>
      <c r="R14" s="21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53220</v>
      </c>
      <c r="S14" s="21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40637.000000000007</v>
      </c>
      <c r="T14" s="21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8228</v>
      </c>
      <c r="U14" s="21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13683.300000000001</v>
      </c>
      <c r="V14" s="21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23775</v>
      </c>
      <c r="W14" s="21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70522.5</v>
      </c>
      <c r="X14" s="21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33146</v>
      </c>
      <c r="Y14" s="21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21107.4</v>
      </c>
      <c r="Z14" s="21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89947</v>
      </c>
      <c r="AA14" s="21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82983.500000000015</v>
      </c>
      <c r="AB14" s="4">
        <f t="shared" si="0"/>
        <v>537805</v>
      </c>
      <c r="AC14" s="5">
        <f t="shared" si="0"/>
        <v>559215.9</v>
      </c>
      <c r="AD14" s="18"/>
      <c r="AE14" s="18"/>
    </row>
    <row r="15" spans="1:31" x14ac:dyDescent="0.25">
      <c r="A15" s="87" t="s">
        <v>24</v>
      </c>
      <c r="B15" s="21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61082</v>
      </c>
      <c r="C15" s="21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47169.299999999996</v>
      </c>
      <c r="D15" s="21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27962</v>
      </c>
      <c r="E15" s="21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19165.3</v>
      </c>
      <c r="F15" s="21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46626</v>
      </c>
      <c r="G15" s="21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24489.200000000001</v>
      </c>
      <c r="H15" s="21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76824</v>
      </c>
      <c r="I15" s="21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61716.7</v>
      </c>
      <c r="J15" s="21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8961</v>
      </c>
      <c r="K15" s="21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14626.300000000001</v>
      </c>
      <c r="L15" s="21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22386</v>
      </c>
      <c r="M15" s="21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48340.4</v>
      </c>
      <c r="N15" s="21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54366</v>
      </c>
      <c r="O15" s="21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72138.300000000017</v>
      </c>
      <c r="P15" s="21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37039</v>
      </c>
      <c r="Q15" s="21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28047.9</v>
      </c>
      <c r="R15" s="21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53467</v>
      </c>
      <c r="S15" s="21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38431.399999999994</v>
      </c>
      <c r="T15" s="21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7621</v>
      </c>
      <c r="U15" s="21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12037.900000000001</v>
      </c>
      <c r="V15" s="21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26270</v>
      </c>
      <c r="W15" s="21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68627.099999999991</v>
      </c>
      <c r="X15" s="21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31825</v>
      </c>
      <c r="Y15" s="21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17768.800000000003</v>
      </c>
      <c r="Z15" s="21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87609</v>
      </c>
      <c r="AA15" s="21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83617.500000000015</v>
      </c>
      <c r="AB15" s="6">
        <f t="shared" si="0"/>
        <v>542038</v>
      </c>
      <c r="AC15" s="7">
        <f t="shared" si="0"/>
        <v>536176.10000000009</v>
      </c>
      <c r="AD15" s="18"/>
      <c r="AE15" s="18"/>
    </row>
    <row r="16" spans="1:31" x14ac:dyDescent="0.25">
      <c r="A16" s="86" t="s">
        <v>25</v>
      </c>
      <c r="B16" s="21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59018</v>
      </c>
      <c r="C16" s="21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50395.799999999996</v>
      </c>
      <c r="D16" s="21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28086</v>
      </c>
      <c r="E16" s="21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19760.5</v>
      </c>
      <c r="F16" s="21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42695</v>
      </c>
      <c r="G16" s="21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26410.900000000005</v>
      </c>
      <c r="H16" s="21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78087</v>
      </c>
      <c r="I16" s="21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65515.899999999994</v>
      </c>
      <c r="J16" s="21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9643</v>
      </c>
      <c r="K16" s="21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11493.5</v>
      </c>
      <c r="L16" s="21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24590</v>
      </c>
      <c r="M16" s="21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50021.200000000012</v>
      </c>
      <c r="N16" s="21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55708</v>
      </c>
      <c r="O16" s="21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68834.5</v>
      </c>
      <c r="P16" s="21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37389</v>
      </c>
      <c r="Q16" s="21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30175.200000000001</v>
      </c>
      <c r="R16" s="21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50542</v>
      </c>
      <c r="S16" s="21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41132.300000000003</v>
      </c>
      <c r="T16" s="21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8248</v>
      </c>
      <c r="U16" s="21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11644.400000000003</v>
      </c>
      <c r="V16" s="21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29676</v>
      </c>
      <c r="W16" s="21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63154.499999999993</v>
      </c>
      <c r="X16" s="21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31646</v>
      </c>
      <c r="Y16" s="21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16703.5</v>
      </c>
      <c r="Z16" s="21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88575</v>
      </c>
      <c r="AA16" s="21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87160.7</v>
      </c>
      <c r="AB16" s="4">
        <f t="shared" si="0"/>
        <v>543903</v>
      </c>
      <c r="AC16" s="5">
        <f t="shared" si="0"/>
        <v>542402.9</v>
      </c>
      <c r="AD16" s="18"/>
      <c r="AE16" s="18"/>
    </row>
    <row r="17" spans="1:31" x14ac:dyDescent="0.25">
      <c r="A17" s="87" t="s">
        <v>26</v>
      </c>
      <c r="B17" s="21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53119</v>
      </c>
      <c r="C17" s="21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49946.799999999996</v>
      </c>
      <c r="D17" s="21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23721</v>
      </c>
      <c r="E17" s="21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20933</v>
      </c>
      <c r="F17" s="21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37254</v>
      </c>
      <c r="G17" s="21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28346.500000000004</v>
      </c>
      <c r="H17" s="21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70715</v>
      </c>
      <c r="I17" s="21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65234.7</v>
      </c>
      <c r="J17" s="21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9538</v>
      </c>
      <c r="K17" s="21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10727.9</v>
      </c>
      <c r="L17" s="21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26126</v>
      </c>
      <c r="M17" s="21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41882</v>
      </c>
      <c r="N17" s="21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54936</v>
      </c>
      <c r="O17" s="21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59321.9</v>
      </c>
      <c r="P17" s="21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35900</v>
      </c>
      <c r="Q17" s="21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29743.800000000003</v>
      </c>
      <c r="R17" s="21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46390</v>
      </c>
      <c r="S17" s="21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39985.599999999999</v>
      </c>
      <c r="T17" s="21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7944</v>
      </c>
      <c r="U17" s="21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11283.9</v>
      </c>
      <c r="V17" s="21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30581</v>
      </c>
      <c r="W17" s="21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54190.299999999996</v>
      </c>
      <c r="X17" s="21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29899</v>
      </c>
      <c r="Y17" s="21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17131.099999999999</v>
      </c>
      <c r="Z17" s="21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84686</v>
      </c>
      <c r="AA17" s="21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86360.8</v>
      </c>
      <c r="AB17" s="6">
        <f t="shared" si="0"/>
        <v>510809</v>
      </c>
      <c r="AC17" s="7">
        <f t="shared" si="0"/>
        <v>515088.29999999993</v>
      </c>
      <c r="AD17" s="18"/>
      <c r="AE17" s="18"/>
    </row>
    <row r="18" spans="1:31" x14ac:dyDescent="0.25">
      <c r="A18" s="86" t="s">
        <v>27</v>
      </c>
      <c r="B18" s="21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46036</v>
      </c>
      <c r="C18" s="21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52448.299999999996</v>
      </c>
      <c r="D18" s="21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22129</v>
      </c>
      <c r="E18" s="21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21004.9</v>
      </c>
      <c r="F18" s="21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32324</v>
      </c>
      <c r="G18" s="21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32538.500000000004</v>
      </c>
      <c r="H18" s="21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66931</v>
      </c>
      <c r="I18" s="21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71208.100000000006</v>
      </c>
      <c r="J18" s="21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11602</v>
      </c>
      <c r="K18" s="21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10012.400000000003</v>
      </c>
      <c r="L18" s="21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32994</v>
      </c>
      <c r="M18" s="21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33975</v>
      </c>
      <c r="N18" s="21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58151</v>
      </c>
      <c r="O18" s="21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53836.799999999996</v>
      </c>
      <c r="P18" s="21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40068</v>
      </c>
      <c r="Q18" s="21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28290.1</v>
      </c>
      <c r="R18" s="21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42781</v>
      </c>
      <c r="S18" s="21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42960.200000000004</v>
      </c>
      <c r="T18" s="21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11011</v>
      </c>
      <c r="U18" s="21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8623.2000000000007</v>
      </c>
      <c r="V18" s="21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38813</v>
      </c>
      <c r="W18" s="21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48143.799999999996</v>
      </c>
      <c r="X18" s="21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30001</v>
      </c>
      <c r="Y18" s="21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15753</v>
      </c>
      <c r="Z18" s="21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83773</v>
      </c>
      <c r="AA18" s="21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90236.9</v>
      </c>
      <c r="AB18" s="4">
        <f t="shared" si="0"/>
        <v>516614</v>
      </c>
      <c r="AC18" s="5">
        <f t="shared" si="0"/>
        <v>509031.19999999995</v>
      </c>
      <c r="AD18" s="18"/>
      <c r="AE18" s="18"/>
    </row>
    <row r="19" spans="1:31" x14ac:dyDescent="0.25">
      <c r="A19" s="87" t="s">
        <v>28</v>
      </c>
      <c r="B19" s="21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46387</v>
      </c>
      <c r="C19" s="21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69166.399999999994</v>
      </c>
      <c r="D19" s="21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25423</v>
      </c>
      <c r="E19" s="21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24896.000000000004</v>
      </c>
      <c r="F19" s="21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32491</v>
      </c>
      <c r="G19" s="21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45747.199999999997</v>
      </c>
      <c r="H19" s="21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68430</v>
      </c>
      <c r="I19" s="21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88278.2</v>
      </c>
      <c r="J19" s="21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15014</v>
      </c>
      <c r="K19" s="21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8387.1999999999989</v>
      </c>
      <c r="L19" s="21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52422</v>
      </c>
      <c r="M19" s="21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29985.699999999997</v>
      </c>
      <c r="N19" s="21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75694</v>
      </c>
      <c r="O19" s="21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56417.7</v>
      </c>
      <c r="P19" s="21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45617</v>
      </c>
      <c r="Q19" s="21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30317.899999999994</v>
      </c>
      <c r="R19" s="21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47026</v>
      </c>
      <c r="S19" s="21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51527.3</v>
      </c>
      <c r="T19" s="21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15956</v>
      </c>
      <c r="U19" s="21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7202.9000000000005</v>
      </c>
      <c r="V19" s="21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55278</v>
      </c>
      <c r="W19" s="21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46097.500000000007</v>
      </c>
      <c r="X19" s="21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39814</v>
      </c>
      <c r="Y19" s="21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14788.7</v>
      </c>
      <c r="Z19" s="21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87165</v>
      </c>
      <c r="AA19" s="21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102140.3</v>
      </c>
      <c r="AB19" s="6">
        <f t="shared" si="0"/>
        <v>606717</v>
      </c>
      <c r="AC19" s="7">
        <f t="shared" si="0"/>
        <v>574953.00000000012</v>
      </c>
      <c r="AD19" s="18"/>
      <c r="AE19" s="18"/>
    </row>
    <row r="20" spans="1:31" x14ac:dyDescent="0.25">
      <c r="A20" s="86" t="s">
        <v>29</v>
      </c>
      <c r="B20" s="21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59100</v>
      </c>
      <c r="C20" s="21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84718.999999999985</v>
      </c>
      <c r="D20" s="21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35470</v>
      </c>
      <c r="E20" s="21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32445.1</v>
      </c>
      <c r="F20" s="21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42769</v>
      </c>
      <c r="G20" s="21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65740.399999999994</v>
      </c>
      <c r="H20" s="21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76813</v>
      </c>
      <c r="I20" s="21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113077.1</v>
      </c>
      <c r="J20" s="21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24629</v>
      </c>
      <c r="K20" s="21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8383.7000000000007</v>
      </c>
      <c r="L20" s="21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74297</v>
      </c>
      <c r="M20" s="21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28880.3</v>
      </c>
      <c r="N20" s="21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104813</v>
      </c>
      <c r="O20" s="21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67918.2</v>
      </c>
      <c r="P20" s="21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58468</v>
      </c>
      <c r="Q20" s="21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39152.69999999999</v>
      </c>
      <c r="R20" s="21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58333</v>
      </c>
      <c r="S20" s="21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70604.100000000006</v>
      </c>
      <c r="T20" s="21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33866</v>
      </c>
      <c r="U20" s="21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7511.4000000000015</v>
      </c>
      <c r="V20" s="21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80232</v>
      </c>
      <c r="W20" s="21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54390</v>
      </c>
      <c r="X20" s="21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56828</v>
      </c>
      <c r="Y20" s="21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18697.5</v>
      </c>
      <c r="Z20" s="21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100313</v>
      </c>
      <c r="AA20" s="21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123647.7</v>
      </c>
      <c r="AB20" s="4">
        <f t="shared" si="0"/>
        <v>805931</v>
      </c>
      <c r="AC20" s="5">
        <f t="shared" si="0"/>
        <v>715167.2</v>
      </c>
      <c r="AD20" s="18"/>
      <c r="AE20" s="18"/>
    </row>
    <row r="21" spans="1:31" x14ac:dyDescent="0.25">
      <c r="A21" s="87" t="s">
        <v>30</v>
      </c>
      <c r="B21" s="21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64502</v>
      </c>
      <c r="C21" s="21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122425.50777217138</v>
      </c>
      <c r="D21" s="21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44932</v>
      </c>
      <c r="E21" s="21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43212.507715392312</v>
      </c>
      <c r="F21" s="21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47463</v>
      </c>
      <c r="G21" s="21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87634.713513068724</v>
      </c>
      <c r="H21" s="21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89914</v>
      </c>
      <c r="I21" s="21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148738.03945134443</v>
      </c>
      <c r="J21" s="21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33982</v>
      </c>
      <c r="K21" s="21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9620.5920317311702</v>
      </c>
      <c r="L21" s="21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96672</v>
      </c>
      <c r="M21" s="21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31671.812336067014</v>
      </c>
      <c r="N21" s="21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132147</v>
      </c>
      <c r="O21" s="21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82514.143154632344</v>
      </c>
      <c r="P21" s="21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68827</v>
      </c>
      <c r="Q21" s="21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53762.819030317027</v>
      </c>
      <c r="R21" s="21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68760</v>
      </c>
      <c r="S21" s="21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91502.350766437376</v>
      </c>
      <c r="T21" s="21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43938</v>
      </c>
      <c r="U21" s="21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10205.843681361521</v>
      </c>
      <c r="V21" s="21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101799</v>
      </c>
      <c r="W21" s="21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65657.429603700337</v>
      </c>
      <c r="X21" s="21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75686</v>
      </c>
      <c r="Y21" s="21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25067.449557326418</v>
      </c>
      <c r="Z21" s="21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116726</v>
      </c>
      <c r="AA21" s="21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157499.19138644997</v>
      </c>
      <c r="AB21" s="6">
        <f t="shared" si="0"/>
        <v>985348</v>
      </c>
      <c r="AC21" s="7">
        <f t="shared" si="0"/>
        <v>929512.39999999991</v>
      </c>
      <c r="AD21" s="18"/>
      <c r="AE21" s="18"/>
    </row>
    <row r="22" spans="1:31" x14ac:dyDescent="0.25">
      <c r="A22" s="86" t="s">
        <v>31</v>
      </c>
      <c r="B22" s="21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68617</v>
      </c>
      <c r="C22" s="21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129733.39368727413</v>
      </c>
      <c r="D22" s="21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35684</v>
      </c>
      <c r="E22" s="21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46609.364670368952</v>
      </c>
      <c r="F22" s="21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40747</v>
      </c>
      <c r="G22" s="21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90515.694510154077</v>
      </c>
      <c r="H22" s="21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89760</v>
      </c>
      <c r="I22" s="21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160565.02878992597</v>
      </c>
      <c r="J22" s="21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24664</v>
      </c>
      <c r="K22" s="21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9031.8159536480071</v>
      </c>
      <c r="L22" s="21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98114</v>
      </c>
      <c r="M22" s="21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31311.5443404994</v>
      </c>
      <c r="N22" s="21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133183</v>
      </c>
      <c r="O22" s="21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84664.462694694186</v>
      </c>
      <c r="P22" s="21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65515</v>
      </c>
      <c r="Q22" s="21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65230.581208029907</v>
      </c>
      <c r="R22" s="21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66147</v>
      </c>
      <c r="S22" s="21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99340.95616479608</v>
      </c>
      <c r="T22" s="21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41902</v>
      </c>
      <c r="U22" s="21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9756.4395830829944</v>
      </c>
      <c r="V22" s="21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114668</v>
      </c>
      <c r="W22" s="21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65282.872314166074</v>
      </c>
      <c r="X22" s="21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74014</v>
      </c>
      <c r="Y22" s="21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26648.060875379477</v>
      </c>
      <c r="Z22" s="21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113461</v>
      </c>
      <c r="AA22" s="21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166481.28520798072</v>
      </c>
      <c r="AB22" s="4">
        <f t="shared" si="0"/>
        <v>966476</v>
      </c>
      <c r="AC22" s="5">
        <f t="shared" si="0"/>
        <v>985171.5</v>
      </c>
      <c r="AD22" s="18"/>
      <c r="AE22" s="18"/>
    </row>
    <row r="23" spans="1:31" x14ac:dyDescent="0.25">
      <c r="A23" s="87" t="s">
        <v>32</v>
      </c>
      <c r="B23" s="21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72310</v>
      </c>
      <c r="C23" s="21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109491.6</v>
      </c>
      <c r="D23" s="21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26466</v>
      </c>
      <c r="E23" s="21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44203.299999999996</v>
      </c>
      <c r="F23" s="21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32901</v>
      </c>
      <c r="G23" s="21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80257.7</v>
      </c>
      <c r="H23" s="21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82387</v>
      </c>
      <c r="I23" s="21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149575.19999999998</v>
      </c>
      <c r="J23" s="21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17538</v>
      </c>
      <c r="K23" s="21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7229.2000000000007</v>
      </c>
      <c r="L23" s="21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77061</v>
      </c>
      <c r="M23" s="21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32464.1</v>
      </c>
      <c r="N23" s="21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110522</v>
      </c>
      <c r="O23" s="21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81857.800000000017</v>
      </c>
      <c r="P23" s="21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47577</v>
      </c>
      <c r="Q23" s="21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59193.2</v>
      </c>
      <c r="R23" s="21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56834</v>
      </c>
      <c r="S23" s="21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84097.900000000023</v>
      </c>
      <c r="T23" s="21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27505</v>
      </c>
      <c r="U23" s="21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10019.400000000001</v>
      </c>
      <c r="V23" s="21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99043</v>
      </c>
      <c r="W23" s="21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59130</v>
      </c>
      <c r="X23" s="21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53808</v>
      </c>
      <c r="Y23" s="21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22445.699999999997</v>
      </c>
      <c r="Z23" s="21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103098</v>
      </c>
      <c r="AA23" s="21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140734.9</v>
      </c>
      <c r="AB23" s="6">
        <f t="shared" si="0"/>
        <v>807050</v>
      </c>
      <c r="AC23" s="7">
        <f t="shared" si="0"/>
        <v>880699.99999999988</v>
      </c>
      <c r="AD23" s="18"/>
      <c r="AE23" s="18"/>
    </row>
    <row r="24" spans="1:31" x14ac:dyDescent="0.25">
      <c r="A24" s="86" t="s">
        <v>33</v>
      </c>
      <c r="B24" s="21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65993</v>
      </c>
      <c r="C24" s="21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76924.899999999994</v>
      </c>
      <c r="D24" s="21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20871</v>
      </c>
      <c r="E24" s="21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34392.1</v>
      </c>
      <c r="F24" s="21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29873</v>
      </c>
      <c r="G24" s="21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57901.3</v>
      </c>
      <c r="H24" s="21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69228</v>
      </c>
      <c r="I24" s="21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105403.4</v>
      </c>
      <c r="J24" s="21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13906</v>
      </c>
      <c r="K24" s="21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4860.3000000000011</v>
      </c>
      <c r="L24" s="21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53249</v>
      </c>
      <c r="M24" s="21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32389.8</v>
      </c>
      <c r="N24" s="21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80690</v>
      </c>
      <c r="O24" s="21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72415.3</v>
      </c>
      <c r="P24" s="21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32872</v>
      </c>
      <c r="Q24" s="21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50135.600000000006</v>
      </c>
      <c r="R24" s="21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45100</v>
      </c>
      <c r="S24" s="21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64001.899999999994</v>
      </c>
      <c r="T24" s="21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14418</v>
      </c>
      <c r="U24" s="21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10325</v>
      </c>
      <c r="V24" s="21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79964</v>
      </c>
      <c r="W24" s="21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51448.400000000009</v>
      </c>
      <c r="X24" s="21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33103</v>
      </c>
      <c r="Y24" s="21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19029.7</v>
      </c>
      <c r="Z24" s="21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82126</v>
      </c>
      <c r="AA24" s="21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104820.4</v>
      </c>
      <c r="AB24" s="4">
        <f t="shared" si="0"/>
        <v>621393</v>
      </c>
      <c r="AC24" s="5">
        <f t="shared" si="0"/>
        <v>684048.1</v>
      </c>
      <c r="AD24" s="18"/>
      <c r="AE24" s="18"/>
    </row>
    <row r="25" spans="1:31" x14ac:dyDescent="0.25">
      <c r="A25" s="87" t="s">
        <v>34</v>
      </c>
      <c r="B25" s="21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25186</v>
      </c>
      <c r="C25" s="21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53864</v>
      </c>
      <c r="D25" s="21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9605</v>
      </c>
      <c r="E25" s="21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27936.699999999997</v>
      </c>
      <c r="F25" s="21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12281</v>
      </c>
      <c r="G25" s="21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49440.599999999991</v>
      </c>
      <c r="H25" s="21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35852</v>
      </c>
      <c r="I25" s="21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77754.500000000015</v>
      </c>
      <c r="J25" s="21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11132</v>
      </c>
      <c r="K25" s="21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3462.5999999999995</v>
      </c>
      <c r="L25" s="21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36271</v>
      </c>
      <c r="M25" s="21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20430.099999999999</v>
      </c>
      <c r="N25" s="21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64507</v>
      </c>
      <c r="O25" s="21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55654.8</v>
      </c>
      <c r="P25" s="21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20530</v>
      </c>
      <c r="Q25" s="21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38271.299999999996</v>
      </c>
      <c r="R25" s="21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32080</v>
      </c>
      <c r="S25" s="21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51999.8</v>
      </c>
      <c r="T25" s="21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9586</v>
      </c>
      <c r="U25" s="21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8232.3000000000011</v>
      </c>
      <c r="V25" s="21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72901</v>
      </c>
      <c r="W25" s="21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36677</v>
      </c>
      <c r="X25" s="21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20990</v>
      </c>
      <c r="Y25" s="21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14542.400000000001</v>
      </c>
      <c r="Z25" s="21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58222</v>
      </c>
      <c r="AA25" s="21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76808.900000000009</v>
      </c>
      <c r="AB25" s="6">
        <f t="shared" si="0"/>
        <v>409143</v>
      </c>
      <c r="AC25" s="7">
        <f t="shared" si="0"/>
        <v>515075</v>
      </c>
      <c r="AD25" s="18"/>
      <c r="AE25" s="18"/>
    </row>
    <row r="26" spans="1:31" x14ac:dyDescent="0.25">
      <c r="A26" s="86" t="s">
        <v>35</v>
      </c>
      <c r="B26" s="21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20</v>
      </c>
      <c r="C26" s="21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26222.6</v>
      </c>
      <c r="D26" s="21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168</v>
      </c>
      <c r="E26" s="21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15051.3</v>
      </c>
      <c r="F26" s="21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459</v>
      </c>
      <c r="G26" s="21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24655.4</v>
      </c>
      <c r="H26" s="21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2883</v>
      </c>
      <c r="I26" s="21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30484.400000000001</v>
      </c>
      <c r="J26" s="21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1861</v>
      </c>
      <c r="K26" s="21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1190.8</v>
      </c>
      <c r="L26" s="21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21475</v>
      </c>
      <c r="M26" s="21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3765</v>
      </c>
      <c r="N26" s="21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14290</v>
      </c>
      <c r="O26" s="21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8529.2000000000007</v>
      </c>
      <c r="P26" s="21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4195</v>
      </c>
      <c r="Q26" s="21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5536</v>
      </c>
      <c r="R26" s="21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4988</v>
      </c>
      <c r="S26" s="21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4588</v>
      </c>
      <c r="T26" s="21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1227</v>
      </c>
      <c r="U26" s="21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247.1</v>
      </c>
      <c r="V26" s="21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8312</v>
      </c>
      <c r="W26" s="21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1118.9000000000001</v>
      </c>
      <c r="X26" s="21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1995</v>
      </c>
      <c r="Y26" s="21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483.3</v>
      </c>
      <c r="Z26" s="21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2059</v>
      </c>
      <c r="AA26" s="21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4058.7999999999993</v>
      </c>
      <c r="AB26" s="4">
        <f t="shared" si="0"/>
        <v>63932</v>
      </c>
      <c r="AC26" s="5">
        <f t="shared" si="0"/>
        <v>125930.79999999999</v>
      </c>
      <c r="AD26" s="18"/>
      <c r="AE26" s="18"/>
    </row>
    <row r="27" spans="1:31" x14ac:dyDescent="0.25">
      <c r="A27" s="87" t="s">
        <v>36</v>
      </c>
      <c r="B27" s="21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1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1</v>
      </c>
      <c r="D27" s="21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1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0</v>
      </c>
      <c r="F27" s="21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1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1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8</v>
      </c>
      <c r="I27" s="21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8</v>
      </c>
      <c r="J27" s="21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1</v>
      </c>
      <c r="K27" s="21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1</v>
      </c>
      <c r="L27" s="21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1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1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1</v>
      </c>
      <c r="O27" s="21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1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1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1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1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1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1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1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1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1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1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1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1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10</v>
      </c>
      <c r="AC27" s="7">
        <f t="shared" si="0"/>
        <v>10</v>
      </c>
      <c r="AD27" s="18"/>
      <c r="AE27" s="18"/>
    </row>
    <row r="28" spans="1:31" x14ac:dyDescent="0.25">
      <c r="A28" s="86" t="s">
        <v>37</v>
      </c>
      <c r="B28" s="21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1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1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1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1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1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1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1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1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1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1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1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1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1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1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1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1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1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1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1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1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1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1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1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1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1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 x14ac:dyDescent="0.25">
      <c r="A29" s="87" t="s">
        <v>38</v>
      </c>
      <c r="B29" s="21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1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1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1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1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1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1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1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1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1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1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1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1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1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1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1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1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1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1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1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1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1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1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1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1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1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8" thickBot="1" x14ac:dyDescent="0.3">
      <c r="A30" s="86" t="s">
        <v>16</v>
      </c>
      <c r="B30" s="21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1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1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1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1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1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1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1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1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1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1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1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1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1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1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1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1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1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1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1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1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1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1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1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1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1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4" thickTop="1" thickBot="1" x14ac:dyDescent="0.3">
      <c r="A31" s="9" t="s">
        <v>13</v>
      </c>
      <c r="B31" s="20">
        <f>SUM(B7:B30)</f>
        <v>1170199</v>
      </c>
      <c r="C31" s="1">
        <f t="shared" ref="C31:AC31" si="1">SUM(C7:C30)</f>
        <v>1114823.977680793</v>
      </c>
      <c r="D31" s="20">
        <f t="shared" si="1"/>
        <v>551184</v>
      </c>
      <c r="E31" s="1">
        <f t="shared" si="1"/>
        <v>503925.45639912545</v>
      </c>
      <c r="F31" s="20">
        <f t="shared" si="1"/>
        <v>846991</v>
      </c>
      <c r="G31" s="1">
        <f t="shared" si="1"/>
        <v>808934.38717664045</v>
      </c>
      <c r="H31" s="20">
        <f t="shared" si="1"/>
        <v>1365206</v>
      </c>
      <c r="I31" s="1">
        <f t="shared" si="1"/>
        <v>1504919.5138354735</v>
      </c>
      <c r="J31" s="20">
        <f t="shared" si="1"/>
        <v>224767</v>
      </c>
      <c r="K31" s="1">
        <f t="shared" si="1"/>
        <v>233260.7830032091</v>
      </c>
      <c r="L31" s="20">
        <f t="shared" si="1"/>
        <v>762527</v>
      </c>
      <c r="M31" s="1">
        <f t="shared" si="1"/>
        <v>831591.60634803283</v>
      </c>
      <c r="N31" s="20">
        <f t="shared" si="1"/>
        <v>1356130</v>
      </c>
      <c r="O31" s="1">
        <f t="shared" si="1"/>
        <v>1342030.8940109643</v>
      </c>
      <c r="P31" s="20">
        <f t="shared" si="1"/>
        <v>777271</v>
      </c>
      <c r="Q31" s="1">
        <f t="shared" si="1"/>
        <v>746448.51670204359</v>
      </c>
      <c r="R31" s="20">
        <f t="shared" si="1"/>
        <v>972357</v>
      </c>
      <c r="S31" s="1">
        <f t="shared" si="1"/>
        <v>973126.9839196715</v>
      </c>
      <c r="T31" s="20">
        <f>SUM(T7:T30)</f>
        <v>276104</v>
      </c>
      <c r="U31" s="1">
        <f t="shared" si="1"/>
        <v>281979.62272450945</v>
      </c>
      <c r="V31" s="20">
        <f t="shared" si="1"/>
        <v>921035</v>
      </c>
      <c r="W31" s="1">
        <f t="shared" si="1"/>
        <v>1103513.8069328927</v>
      </c>
      <c r="X31" s="20">
        <f t="shared" si="1"/>
        <v>734255</v>
      </c>
      <c r="Y31" s="1">
        <f t="shared" si="1"/>
        <v>431960.6201981288</v>
      </c>
      <c r="Z31" s="20">
        <f t="shared" si="1"/>
        <v>1659979</v>
      </c>
      <c r="AA31" s="1">
        <f t="shared" si="1"/>
        <v>1708482.3310685151</v>
      </c>
      <c r="AB31" s="20">
        <f t="shared" si="1"/>
        <v>11618005</v>
      </c>
      <c r="AC31" s="1">
        <f t="shared" si="1"/>
        <v>11584998.5</v>
      </c>
    </row>
    <row r="32" spans="1:31" s="69" customFormat="1" ht="16.2" thickTop="1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174" t="str">
        <f>IF(AB31='Daily Total'!D38,"Correct","Wrong")</f>
        <v>Correct</v>
      </c>
      <c r="AC32" s="174" t="str">
        <f>IF(AC31='Daily Total'!E38,"Correct","Wrong")</f>
        <v>Correct</v>
      </c>
    </row>
    <row r="33" spans="1:31" x14ac:dyDescent="0.25">
      <c r="D33" s="17"/>
      <c r="E33" s="17"/>
      <c r="F33" s="17"/>
      <c r="G33" s="17"/>
      <c r="AC33" s="95"/>
    </row>
    <row r="35" spans="1:31" x14ac:dyDescent="0.25">
      <c r="A35" s="43" t="s">
        <v>55</v>
      </c>
      <c r="B35" s="18"/>
      <c r="C35" s="18"/>
    </row>
    <row r="36" spans="1:31" ht="13.8" thickBot="1" x14ac:dyDescent="0.3">
      <c r="B36" s="18"/>
      <c r="C36" s="18"/>
    </row>
    <row r="37" spans="1:31" ht="14.4" thickTop="1" thickBot="1" x14ac:dyDescent="0.3">
      <c r="A37" s="307" t="s">
        <v>0</v>
      </c>
      <c r="B37" s="300" t="s">
        <v>1</v>
      </c>
      <c r="C37" s="301"/>
      <c r="D37" s="300" t="s">
        <v>2</v>
      </c>
      <c r="E37" s="301"/>
      <c r="F37" s="300" t="s">
        <v>3</v>
      </c>
      <c r="G37" s="301"/>
      <c r="H37" s="300" t="s">
        <v>4</v>
      </c>
      <c r="I37" s="301"/>
      <c r="J37" s="300" t="s">
        <v>5</v>
      </c>
      <c r="K37" s="301"/>
      <c r="L37" s="300" t="s">
        <v>6</v>
      </c>
      <c r="M37" s="301"/>
      <c r="N37" s="300" t="s">
        <v>7</v>
      </c>
      <c r="O37" s="301"/>
      <c r="P37" s="300" t="s">
        <v>8</v>
      </c>
      <c r="Q37" s="301"/>
      <c r="R37" s="300" t="s">
        <v>9</v>
      </c>
      <c r="S37" s="301"/>
      <c r="T37" s="300" t="s">
        <v>10</v>
      </c>
      <c r="U37" s="301"/>
      <c r="V37" s="300" t="s">
        <v>11</v>
      </c>
      <c r="W37" s="301"/>
      <c r="X37" s="300" t="s">
        <v>12</v>
      </c>
      <c r="Y37" s="301"/>
      <c r="Z37" s="300" t="s">
        <v>40</v>
      </c>
      <c r="AA37" s="301"/>
      <c r="AB37" s="300" t="s">
        <v>47</v>
      </c>
      <c r="AC37" s="301"/>
    </row>
    <row r="38" spans="1:31" ht="15" thickTop="1" thickBot="1" x14ac:dyDescent="0.35">
      <c r="A38" s="308"/>
      <c r="B38" s="60" t="s">
        <v>14</v>
      </c>
      <c r="C38" s="61" t="s">
        <v>15</v>
      </c>
      <c r="D38" s="62" t="s">
        <v>14</v>
      </c>
      <c r="E38" s="63" t="s">
        <v>15</v>
      </c>
      <c r="F38" s="64" t="s">
        <v>14</v>
      </c>
      <c r="G38" s="61" t="s">
        <v>15</v>
      </c>
      <c r="H38" s="62" t="s">
        <v>14</v>
      </c>
      <c r="I38" s="63" t="s">
        <v>15</v>
      </c>
      <c r="J38" s="64" t="s">
        <v>14</v>
      </c>
      <c r="K38" s="61" t="s">
        <v>15</v>
      </c>
      <c r="L38" s="62" t="s">
        <v>14</v>
      </c>
      <c r="M38" s="64" t="s">
        <v>15</v>
      </c>
      <c r="N38" s="60" t="s">
        <v>14</v>
      </c>
      <c r="O38" s="65" t="s">
        <v>15</v>
      </c>
      <c r="P38" s="64" t="s">
        <v>14</v>
      </c>
      <c r="Q38" s="61" t="s">
        <v>15</v>
      </c>
      <c r="R38" s="62" t="s">
        <v>14</v>
      </c>
      <c r="S38" s="63" t="s">
        <v>15</v>
      </c>
      <c r="T38" s="64" t="s">
        <v>14</v>
      </c>
      <c r="U38" s="61" t="s">
        <v>15</v>
      </c>
      <c r="V38" s="62" t="s">
        <v>14</v>
      </c>
      <c r="W38" s="63" t="s">
        <v>15</v>
      </c>
      <c r="X38" s="64" t="s">
        <v>14</v>
      </c>
      <c r="Y38" s="61" t="s">
        <v>15</v>
      </c>
      <c r="Z38" s="62" t="s">
        <v>14</v>
      </c>
      <c r="AA38" s="64" t="s">
        <v>15</v>
      </c>
      <c r="AB38" s="60" t="s">
        <v>14</v>
      </c>
      <c r="AC38" s="65" t="s">
        <v>15</v>
      </c>
    </row>
    <row r="39" spans="1:31" ht="13.8" thickTop="1" x14ac:dyDescent="0.25">
      <c r="A39" s="85" t="s">
        <v>16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>
        <f>B39+D39+F39+H39+J39+L39+N39+P39+R39+T39+V39+X39+Z39</f>
        <v>0</v>
      </c>
      <c r="AC39" s="23">
        <f>C39+E39+G39+I39+K39+M39+O39+Q39+S39+U39+W39+Y39+AA39</f>
        <v>0</v>
      </c>
      <c r="AD39" s="18"/>
      <c r="AE39" s="18"/>
    </row>
    <row r="40" spans="1:31" x14ac:dyDescent="0.25">
      <c r="A40" s="86" t="s">
        <v>17</v>
      </c>
      <c r="B40" s="21">
        <f t="shared" ref="B40:AA40" si="2">+B8/$B$65</f>
        <v>452.25806451612902</v>
      </c>
      <c r="C40" s="21">
        <f t="shared" si="2"/>
        <v>0</v>
      </c>
      <c r="D40" s="21">
        <f t="shared" si="2"/>
        <v>317.48387096774195</v>
      </c>
      <c r="E40" s="21">
        <f t="shared" si="2"/>
        <v>2.129032258064516</v>
      </c>
      <c r="F40" s="21">
        <f t="shared" si="2"/>
        <v>626.45161290322585</v>
      </c>
      <c r="G40" s="21">
        <f t="shared" si="2"/>
        <v>7.32258064516129</v>
      </c>
      <c r="H40" s="21">
        <f t="shared" si="2"/>
        <v>507.90322580645159</v>
      </c>
      <c r="I40" s="21">
        <f t="shared" si="2"/>
        <v>35.645161290322584</v>
      </c>
      <c r="J40" s="21">
        <f t="shared" si="2"/>
        <v>13.290322580645162</v>
      </c>
      <c r="K40" s="21">
        <f t="shared" si="2"/>
        <v>30</v>
      </c>
      <c r="L40" s="21">
        <f t="shared" si="2"/>
        <v>36.064516129032256</v>
      </c>
      <c r="M40" s="21">
        <f t="shared" si="2"/>
        <v>94.483870967741936</v>
      </c>
      <c r="N40" s="21">
        <f t="shared" si="2"/>
        <v>206.83870967741936</v>
      </c>
      <c r="O40" s="21">
        <f t="shared" si="2"/>
        <v>140.48387096774192</v>
      </c>
      <c r="P40" s="21">
        <f t="shared" si="2"/>
        <v>87</v>
      </c>
      <c r="Q40" s="21">
        <f t="shared" si="2"/>
        <v>69.645161290322577</v>
      </c>
      <c r="R40" s="21">
        <f t="shared" si="2"/>
        <v>44.096774193548384</v>
      </c>
      <c r="S40" s="21">
        <f t="shared" si="2"/>
        <v>92.645161290322577</v>
      </c>
      <c r="T40" s="21">
        <f t="shared" si="2"/>
        <v>1.7096774193548387</v>
      </c>
      <c r="U40" s="21">
        <f t="shared" si="2"/>
        <v>28.774193548387096</v>
      </c>
      <c r="V40" s="21">
        <f t="shared" si="2"/>
        <v>14.35483870967742</v>
      </c>
      <c r="W40" s="21">
        <f t="shared" si="2"/>
        <v>20.225806451612904</v>
      </c>
      <c r="X40" s="21">
        <f t="shared" si="2"/>
        <v>2.3870967741935485</v>
      </c>
      <c r="Y40" s="21">
        <f t="shared" si="2"/>
        <v>1.096774193548387</v>
      </c>
      <c r="Z40" s="21">
        <f t="shared" si="2"/>
        <v>0</v>
      </c>
      <c r="AA40" s="21">
        <f t="shared" si="2"/>
        <v>0</v>
      </c>
      <c r="AB40" s="4">
        <f>B40+D40+F40+H40+J40+L40+N40+P40+R40+T40+V40+X40+Z40</f>
        <v>2309.838709677419</v>
      </c>
      <c r="AC40" s="5">
        <f t="shared" ref="AC40:AC62" si="3">C40+E40+G40+I40+K40+M40+O40+Q40+S40+U40+W40+Y40+AA40</f>
        <v>522.45161290322574</v>
      </c>
      <c r="AD40" s="18"/>
      <c r="AE40" s="18"/>
    </row>
    <row r="41" spans="1:31" x14ac:dyDescent="0.25">
      <c r="A41" s="87" t="s">
        <v>18</v>
      </c>
      <c r="B41" s="21">
        <f t="shared" ref="B41:AA41" si="4">+B9/$B$65</f>
        <v>1990.0322580645161</v>
      </c>
      <c r="C41" s="21">
        <f t="shared" si="4"/>
        <v>473.91290322580647</v>
      </c>
      <c r="D41" s="21">
        <f t="shared" si="4"/>
        <v>1145.6129032258063</v>
      </c>
      <c r="E41" s="21">
        <f t="shared" si="4"/>
        <v>302.4225806451613</v>
      </c>
      <c r="F41" s="21">
        <f t="shared" si="4"/>
        <v>2160.0645161290322</v>
      </c>
      <c r="G41" s="21">
        <f t="shared" si="4"/>
        <v>506.39354838709681</v>
      </c>
      <c r="H41" s="21">
        <f t="shared" si="4"/>
        <v>2134.9677419354839</v>
      </c>
      <c r="I41" s="21">
        <f t="shared" si="4"/>
        <v>859.7516129032258</v>
      </c>
      <c r="J41" s="21">
        <f t="shared" si="4"/>
        <v>100.45161290322581</v>
      </c>
      <c r="K41" s="21">
        <f t="shared" si="4"/>
        <v>308.29354838709679</v>
      </c>
      <c r="L41" s="21">
        <f t="shared" si="4"/>
        <v>516.32258064516134</v>
      </c>
      <c r="M41" s="21">
        <f t="shared" si="4"/>
        <v>1133.625806451613</v>
      </c>
      <c r="N41" s="21">
        <f t="shared" si="4"/>
        <v>1661.8709677419354</v>
      </c>
      <c r="O41" s="21">
        <f t="shared" si="4"/>
        <v>1727.5322580645161</v>
      </c>
      <c r="P41" s="21">
        <f t="shared" si="4"/>
        <v>889.16129032258061</v>
      </c>
      <c r="Q41" s="21">
        <f t="shared" si="4"/>
        <v>949.4</v>
      </c>
      <c r="R41" s="21">
        <f t="shared" si="4"/>
        <v>1280.6129032258063</v>
      </c>
      <c r="S41" s="21">
        <f t="shared" si="4"/>
        <v>1065.4967741935484</v>
      </c>
      <c r="T41" s="21">
        <f t="shared" si="4"/>
        <v>151.61290322580646</v>
      </c>
      <c r="U41" s="21">
        <f t="shared" si="4"/>
        <v>556.55161290322576</v>
      </c>
      <c r="V41" s="21">
        <f t="shared" si="4"/>
        <v>729.90322580645159</v>
      </c>
      <c r="W41" s="21">
        <f t="shared" si="4"/>
        <v>1373.7225806451613</v>
      </c>
      <c r="X41" s="21">
        <f t="shared" si="4"/>
        <v>894.25806451612902</v>
      </c>
      <c r="Y41" s="21">
        <f t="shared" si="4"/>
        <v>774.7483870967742</v>
      </c>
      <c r="Z41" s="21">
        <f t="shared" si="4"/>
        <v>2383.7096774193546</v>
      </c>
      <c r="AA41" s="21">
        <f t="shared" si="4"/>
        <v>1620.1806451612904</v>
      </c>
      <c r="AB41" s="6">
        <f t="shared" ref="AB41:AB62" si="5">B41+D41+F41+H41+J41+L41+N41+P41+R41+T41+V41+X41+Z41</f>
        <v>16038.580645161288</v>
      </c>
      <c r="AC41" s="7">
        <f t="shared" si="3"/>
        <v>11652.032258064515</v>
      </c>
      <c r="AD41" s="18"/>
      <c r="AE41" s="18"/>
    </row>
    <row r="42" spans="1:31" x14ac:dyDescent="0.25">
      <c r="A42" s="86" t="s">
        <v>19</v>
      </c>
      <c r="B42" s="21">
        <f t="shared" ref="B42:AA42" si="6">+B10/$B$65</f>
        <v>3467.5806451612902</v>
      </c>
      <c r="C42" s="21">
        <f t="shared" si="6"/>
        <v>1540.1354838709676</v>
      </c>
      <c r="D42" s="21">
        <f t="shared" si="6"/>
        <v>1544.8709677419354</v>
      </c>
      <c r="E42" s="21">
        <f t="shared" si="6"/>
        <v>909.59677419354841</v>
      </c>
      <c r="F42" s="21">
        <f t="shared" si="6"/>
        <v>2797.6774193548385</v>
      </c>
      <c r="G42" s="21">
        <f t="shared" si="6"/>
        <v>1328.4903225806452</v>
      </c>
      <c r="H42" s="21">
        <f t="shared" si="6"/>
        <v>3306.1935483870966</v>
      </c>
      <c r="I42" s="21">
        <f t="shared" si="6"/>
        <v>2049.4354838709678</v>
      </c>
      <c r="J42" s="21">
        <f t="shared" si="6"/>
        <v>210.83870967741936</v>
      </c>
      <c r="K42" s="21">
        <f t="shared" si="6"/>
        <v>714.86774193548365</v>
      </c>
      <c r="L42" s="21">
        <f t="shared" si="6"/>
        <v>951.77419354838707</v>
      </c>
      <c r="M42" s="21">
        <f t="shared" si="6"/>
        <v>2308.7999999999997</v>
      </c>
      <c r="N42" s="21">
        <f t="shared" si="6"/>
        <v>2668.9677419354839</v>
      </c>
      <c r="O42" s="21">
        <f t="shared" si="6"/>
        <v>3165.3999999999996</v>
      </c>
      <c r="P42" s="21">
        <f t="shared" si="6"/>
        <v>1771.9032258064517</v>
      </c>
      <c r="Q42" s="21">
        <f t="shared" si="6"/>
        <v>1804.7677419354843</v>
      </c>
      <c r="R42" s="21">
        <f t="shared" si="6"/>
        <v>2350.1612903225805</v>
      </c>
      <c r="S42" s="21">
        <f t="shared" si="6"/>
        <v>1762.9548387096777</v>
      </c>
      <c r="T42" s="21">
        <f t="shared" si="6"/>
        <v>356.93548387096774</v>
      </c>
      <c r="U42" s="21">
        <f t="shared" si="6"/>
        <v>1088.4935483870966</v>
      </c>
      <c r="V42" s="21">
        <f t="shared" si="6"/>
        <v>1311.516129032258</v>
      </c>
      <c r="W42" s="21">
        <f t="shared" si="6"/>
        <v>2716.6000000000008</v>
      </c>
      <c r="X42" s="21">
        <f t="shared" si="6"/>
        <v>1656.258064516129</v>
      </c>
      <c r="Y42" s="21">
        <f t="shared" si="6"/>
        <v>1326.8290322580644</v>
      </c>
      <c r="Z42" s="21">
        <f t="shared" si="6"/>
        <v>3744.0322580645161</v>
      </c>
      <c r="AA42" s="21">
        <f t="shared" si="6"/>
        <v>2690.8129032258062</v>
      </c>
      <c r="AB42" s="4">
        <f t="shared" si="5"/>
        <v>26138.709677419349</v>
      </c>
      <c r="AC42" s="5">
        <f t="shared" si="3"/>
        <v>23407.183870967747</v>
      </c>
      <c r="AD42" s="18"/>
      <c r="AE42" s="18"/>
    </row>
    <row r="43" spans="1:31" x14ac:dyDescent="0.25">
      <c r="A43" s="87" t="s">
        <v>20</v>
      </c>
      <c r="B43" s="21">
        <f t="shared" ref="B43:AA43" si="7">+B11/$B$65</f>
        <v>3906.8064516129034</v>
      </c>
      <c r="C43" s="21">
        <f t="shared" si="7"/>
        <v>1597.1898561278331</v>
      </c>
      <c r="D43" s="21">
        <f t="shared" si="7"/>
        <v>1597.0645161290322</v>
      </c>
      <c r="E43" s="21">
        <f t="shared" si="7"/>
        <v>1217.2671929323294</v>
      </c>
      <c r="F43" s="21">
        <f t="shared" si="7"/>
        <v>2865.2258064516127</v>
      </c>
      <c r="G43" s="21">
        <f t="shared" si="7"/>
        <v>1474.3895905415425</v>
      </c>
      <c r="H43" s="21">
        <f t="shared" si="7"/>
        <v>3320.1612903225805</v>
      </c>
      <c r="I43" s="21">
        <f t="shared" si="7"/>
        <v>2443.6118587780129</v>
      </c>
      <c r="J43" s="21">
        <f t="shared" si="7"/>
        <v>288.64516129032256</v>
      </c>
      <c r="K43" s="21">
        <f t="shared" si="7"/>
        <v>973.8390882871953</v>
      </c>
      <c r="L43" s="21">
        <f t="shared" si="7"/>
        <v>1005.6451612903226</v>
      </c>
      <c r="M43" s="21">
        <f t="shared" si="7"/>
        <v>3225.6055100751901</v>
      </c>
      <c r="N43" s="21">
        <f t="shared" si="7"/>
        <v>2809.7096774193546</v>
      </c>
      <c r="O43" s="21">
        <f t="shared" si="7"/>
        <v>3906.4341045433334</v>
      </c>
      <c r="P43" s="21">
        <f t="shared" si="7"/>
        <v>2151.2903225806454</v>
      </c>
      <c r="Q43" s="21">
        <f t="shared" si="7"/>
        <v>2080.4200303635475</v>
      </c>
      <c r="R43" s="21">
        <f t="shared" si="7"/>
        <v>2783.9032258064517</v>
      </c>
      <c r="S43" s="21">
        <f t="shared" si="7"/>
        <v>1990.8060113715194</v>
      </c>
      <c r="T43" s="21">
        <f t="shared" si="7"/>
        <v>410.80645161290323</v>
      </c>
      <c r="U43" s="21">
        <f t="shared" si="7"/>
        <v>1534.4302058030737</v>
      </c>
      <c r="V43" s="21">
        <f t="shared" si="7"/>
        <v>1278.5806451612902</v>
      </c>
      <c r="W43" s="21">
        <f t="shared" si="7"/>
        <v>3389.0932185965153</v>
      </c>
      <c r="X43" s="21">
        <f t="shared" si="7"/>
        <v>1750.9677419354839</v>
      </c>
      <c r="Y43" s="21">
        <f t="shared" si="7"/>
        <v>1764.5607206650461</v>
      </c>
      <c r="Z43" s="21">
        <f t="shared" si="7"/>
        <v>4544.9677419354839</v>
      </c>
      <c r="AA43" s="21">
        <f t="shared" si="7"/>
        <v>3077.7558377213127</v>
      </c>
      <c r="AB43" s="6">
        <f t="shared" si="5"/>
        <v>28713.774193548386</v>
      </c>
      <c r="AC43" s="7">
        <f t="shared" si="3"/>
        <v>28675.403225806447</v>
      </c>
      <c r="AD43" s="18"/>
      <c r="AE43" s="18"/>
    </row>
    <row r="44" spans="1:31" x14ac:dyDescent="0.25">
      <c r="A44" s="86" t="s">
        <v>21</v>
      </c>
      <c r="B44" s="21">
        <f t="shared" ref="B44:AA44" si="8">+B12/$B$65</f>
        <v>3342.9032258064517</v>
      </c>
      <c r="C44" s="21">
        <f t="shared" si="8"/>
        <v>1386.6158284317596</v>
      </c>
      <c r="D44" s="21">
        <f t="shared" si="8"/>
        <v>1445.9677419354839</v>
      </c>
      <c r="E44" s="21">
        <f t="shared" si="8"/>
        <v>1064.5935816923231</v>
      </c>
      <c r="F44" s="21">
        <f t="shared" si="8"/>
        <v>2417.1935483870966</v>
      </c>
      <c r="G44" s="21">
        <f t="shared" si="8"/>
        <v>1226.1548982783802</v>
      </c>
      <c r="H44" s="21">
        <f t="shared" si="8"/>
        <v>3331.7096774193546</v>
      </c>
      <c r="I44" s="21">
        <f t="shared" si="8"/>
        <v>2346.5315474866138</v>
      </c>
      <c r="J44" s="21">
        <f t="shared" si="8"/>
        <v>250.09677419354838</v>
      </c>
      <c r="K44" s="21">
        <f t="shared" si="8"/>
        <v>892.44720261054374</v>
      </c>
      <c r="L44" s="21">
        <f t="shared" si="8"/>
        <v>841.29032258064512</v>
      </c>
      <c r="M44" s="21">
        <f t="shared" si="8"/>
        <v>3375.1348019075981</v>
      </c>
      <c r="N44" s="21">
        <f t="shared" si="8"/>
        <v>2378.8709677419356</v>
      </c>
      <c r="O44" s="21">
        <f t="shared" si="8"/>
        <v>3923.3461587352976</v>
      </c>
      <c r="P44" s="21">
        <f t="shared" si="8"/>
        <v>1794.3870967741937</v>
      </c>
      <c r="Q44" s="21">
        <f t="shared" si="8"/>
        <v>1923.8869523363446</v>
      </c>
      <c r="R44" s="21">
        <f t="shared" si="8"/>
        <v>2526.1935483870966</v>
      </c>
      <c r="S44" s="21">
        <f t="shared" si="8"/>
        <v>1754.4351818038983</v>
      </c>
      <c r="T44" s="21">
        <f t="shared" si="8"/>
        <v>283.25806451612902</v>
      </c>
      <c r="U44" s="21">
        <f t="shared" si="8"/>
        <v>1262.119454199023</v>
      </c>
      <c r="V44" s="21">
        <f t="shared" si="8"/>
        <v>999</v>
      </c>
      <c r="W44" s="21">
        <f t="shared" si="8"/>
        <v>3121.6327496301392</v>
      </c>
      <c r="X44" s="21">
        <f t="shared" si="8"/>
        <v>1512.258064516129</v>
      </c>
      <c r="Y44" s="21">
        <f t="shared" si="8"/>
        <v>1618.1847556389166</v>
      </c>
      <c r="Z44" s="21">
        <f t="shared" si="8"/>
        <v>4032.0645161290322</v>
      </c>
      <c r="AA44" s="21">
        <f t="shared" si="8"/>
        <v>2876.8426937007739</v>
      </c>
      <c r="AB44" s="4">
        <f t="shared" si="5"/>
        <v>25155.193548387098</v>
      </c>
      <c r="AC44" s="5">
        <f t="shared" si="3"/>
        <v>26771.925806451611</v>
      </c>
      <c r="AD44" s="18"/>
      <c r="AE44" s="18"/>
    </row>
    <row r="45" spans="1:31" x14ac:dyDescent="0.25">
      <c r="A45" s="87" t="s">
        <v>22</v>
      </c>
      <c r="B45" s="21">
        <f t="shared" ref="B45:AA45" si="9">+B13/$B$65</f>
        <v>2602.8709677419356</v>
      </c>
      <c r="C45" s="21">
        <f t="shared" si="9"/>
        <v>1409.483870967742</v>
      </c>
      <c r="D45" s="21">
        <f t="shared" si="9"/>
        <v>1158.3225806451612</v>
      </c>
      <c r="E45" s="21">
        <f t="shared" si="9"/>
        <v>820.76129032258052</v>
      </c>
      <c r="F45" s="21">
        <f t="shared" si="9"/>
        <v>2072.2903225806454</v>
      </c>
      <c r="G45" s="21">
        <f t="shared" si="9"/>
        <v>937.99677419354828</v>
      </c>
      <c r="H45" s="21">
        <f t="shared" si="9"/>
        <v>2963.1290322580644</v>
      </c>
      <c r="I45" s="21">
        <f t="shared" si="9"/>
        <v>2145.9999999999995</v>
      </c>
      <c r="J45" s="21">
        <f t="shared" si="9"/>
        <v>246.87096774193549</v>
      </c>
      <c r="K45" s="21">
        <f t="shared" si="9"/>
        <v>812.30967741935467</v>
      </c>
      <c r="L45" s="21">
        <f t="shared" si="9"/>
        <v>685.83870967741939</v>
      </c>
      <c r="M45" s="21">
        <f t="shared" si="9"/>
        <v>2501.0935483870971</v>
      </c>
      <c r="N45" s="21">
        <f t="shared" si="9"/>
        <v>1992.9354838709678</v>
      </c>
      <c r="O45" s="21">
        <f t="shared" si="9"/>
        <v>3404.4419354838706</v>
      </c>
      <c r="P45" s="21">
        <f t="shared" si="9"/>
        <v>1289.4193548387098</v>
      </c>
      <c r="Q45" s="21">
        <f t="shared" si="9"/>
        <v>1421.8580645161292</v>
      </c>
      <c r="R45" s="21">
        <f t="shared" si="9"/>
        <v>2198.5483870967741</v>
      </c>
      <c r="S45" s="21">
        <f t="shared" si="9"/>
        <v>1472.9580645161286</v>
      </c>
      <c r="T45" s="21">
        <f t="shared" si="9"/>
        <v>236.12903225806451</v>
      </c>
      <c r="U45" s="21">
        <f t="shared" si="9"/>
        <v>729.84193548387077</v>
      </c>
      <c r="V45" s="21">
        <f t="shared" si="9"/>
        <v>819</v>
      </c>
      <c r="W45" s="21">
        <f t="shared" si="9"/>
        <v>2897.2258064516127</v>
      </c>
      <c r="X45" s="21">
        <f t="shared" si="9"/>
        <v>1329.0322580645161</v>
      </c>
      <c r="Y45" s="21">
        <f t="shared" si="9"/>
        <v>1024.0645161290322</v>
      </c>
      <c r="Z45" s="21">
        <f t="shared" si="9"/>
        <v>3431.3225806451615</v>
      </c>
      <c r="AA45" s="21">
        <f t="shared" si="9"/>
        <v>2699.938709677419</v>
      </c>
      <c r="AB45" s="6">
        <f t="shared" si="5"/>
        <v>21025.709677419356</v>
      </c>
      <c r="AC45" s="7">
        <f t="shared" si="3"/>
        <v>22277.974193548387</v>
      </c>
      <c r="AD45" s="18"/>
      <c r="AE45" s="18"/>
    </row>
    <row r="46" spans="1:31" x14ac:dyDescent="0.25">
      <c r="A46" s="86" t="s">
        <v>23</v>
      </c>
      <c r="B46" s="21">
        <f t="shared" ref="B46:AA46" si="10">+B14/$B$65</f>
        <v>1941.7096774193549</v>
      </c>
      <c r="C46" s="21">
        <f t="shared" si="10"/>
        <v>1409.2870967741937</v>
      </c>
      <c r="D46" s="21">
        <f t="shared" si="10"/>
        <v>876.70967741935488</v>
      </c>
      <c r="E46" s="21">
        <f t="shared" si="10"/>
        <v>661.14516129032268</v>
      </c>
      <c r="F46" s="21">
        <f t="shared" si="10"/>
        <v>1548.4516129032259</v>
      </c>
      <c r="G46" s="21">
        <f t="shared" si="10"/>
        <v>817.84193548387088</v>
      </c>
      <c r="H46" s="21">
        <f t="shared" si="10"/>
        <v>2415.7419354838707</v>
      </c>
      <c r="I46" s="21">
        <f t="shared" si="10"/>
        <v>1969.3548387096773</v>
      </c>
      <c r="J46" s="21">
        <f t="shared" si="10"/>
        <v>254.19354838709677</v>
      </c>
      <c r="K46" s="21">
        <f t="shared" si="10"/>
        <v>598.35483870967744</v>
      </c>
      <c r="L46" s="21">
        <f t="shared" si="10"/>
        <v>700.80645161290317</v>
      </c>
      <c r="M46" s="21">
        <f t="shared" si="10"/>
        <v>1763.6645161290321</v>
      </c>
      <c r="N46" s="21">
        <f t="shared" si="10"/>
        <v>1736.3548387096773</v>
      </c>
      <c r="O46" s="21">
        <f t="shared" si="10"/>
        <v>2375.1935483870966</v>
      </c>
      <c r="P46" s="21">
        <f t="shared" si="10"/>
        <v>1154.7096774193549</v>
      </c>
      <c r="Q46" s="21">
        <f t="shared" si="10"/>
        <v>1059.4225806451616</v>
      </c>
      <c r="R46" s="21">
        <f t="shared" si="10"/>
        <v>1716.7741935483871</v>
      </c>
      <c r="S46" s="21">
        <f t="shared" si="10"/>
        <v>1310.8709677419358</v>
      </c>
      <c r="T46" s="21">
        <f t="shared" si="10"/>
        <v>265.41935483870969</v>
      </c>
      <c r="U46" s="21">
        <f t="shared" si="10"/>
        <v>441.39677419354842</v>
      </c>
      <c r="V46" s="21">
        <f t="shared" si="10"/>
        <v>766.93548387096769</v>
      </c>
      <c r="W46" s="21">
        <f t="shared" si="10"/>
        <v>2274.9193548387098</v>
      </c>
      <c r="X46" s="21">
        <f t="shared" si="10"/>
        <v>1069.2258064516129</v>
      </c>
      <c r="Y46" s="21">
        <f t="shared" si="10"/>
        <v>680.88387096774193</v>
      </c>
      <c r="Z46" s="21">
        <f t="shared" si="10"/>
        <v>2901.516129032258</v>
      </c>
      <c r="AA46" s="21">
        <f t="shared" si="10"/>
        <v>2676.8870967741941</v>
      </c>
      <c r="AB46" s="4">
        <f t="shared" si="5"/>
        <v>17348.548387096776</v>
      </c>
      <c r="AC46" s="5">
        <f t="shared" si="3"/>
        <v>18039.222580645161</v>
      </c>
      <c r="AD46" s="18"/>
      <c r="AE46" s="18"/>
    </row>
    <row r="47" spans="1:31" x14ac:dyDescent="0.25">
      <c r="A47" s="87" t="s">
        <v>24</v>
      </c>
      <c r="B47" s="21">
        <f t="shared" ref="B47:AA47" si="11">+B15/$B$65</f>
        <v>1970.3870967741937</v>
      </c>
      <c r="C47" s="21">
        <f t="shared" si="11"/>
        <v>1521.5903225806451</v>
      </c>
      <c r="D47" s="21">
        <f t="shared" si="11"/>
        <v>902</v>
      </c>
      <c r="E47" s="21">
        <f t="shared" si="11"/>
        <v>618.23548387096776</v>
      </c>
      <c r="F47" s="21">
        <f t="shared" si="11"/>
        <v>1504.0645161290322</v>
      </c>
      <c r="G47" s="21">
        <f t="shared" si="11"/>
        <v>789.97419354838712</v>
      </c>
      <c r="H47" s="21">
        <f t="shared" si="11"/>
        <v>2478.1935483870966</v>
      </c>
      <c r="I47" s="21">
        <f t="shared" si="11"/>
        <v>1990.8612903225805</v>
      </c>
      <c r="J47" s="21">
        <f t="shared" si="11"/>
        <v>289.06451612903226</v>
      </c>
      <c r="K47" s="21">
        <f t="shared" si="11"/>
        <v>471.81612903225812</v>
      </c>
      <c r="L47" s="21">
        <f t="shared" si="11"/>
        <v>722.12903225806451</v>
      </c>
      <c r="M47" s="21">
        <f t="shared" si="11"/>
        <v>1559.367741935484</v>
      </c>
      <c r="N47" s="21">
        <f t="shared" si="11"/>
        <v>1753.741935483871</v>
      </c>
      <c r="O47" s="21">
        <f t="shared" si="11"/>
        <v>2327.0419354838714</v>
      </c>
      <c r="P47" s="21">
        <f t="shared" si="11"/>
        <v>1194.8064516129032</v>
      </c>
      <c r="Q47" s="21">
        <f t="shared" si="11"/>
        <v>904.77096774193558</v>
      </c>
      <c r="R47" s="21">
        <f t="shared" si="11"/>
        <v>1724.741935483871</v>
      </c>
      <c r="S47" s="21">
        <f t="shared" si="11"/>
        <v>1239.7225806451611</v>
      </c>
      <c r="T47" s="21">
        <f t="shared" si="11"/>
        <v>245.83870967741936</v>
      </c>
      <c r="U47" s="21">
        <f t="shared" si="11"/>
        <v>388.31935483870973</v>
      </c>
      <c r="V47" s="21">
        <f t="shared" si="11"/>
        <v>847.41935483870964</v>
      </c>
      <c r="W47" s="21">
        <f t="shared" si="11"/>
        <v>2213.7774193548385</v>
      </c>
      <c r="X47" s="21">
        <f t="shared" si="11"/>
        <v>1026.6129032258063</v>
      </c>
      <c r="Y47" s="21">
        <f t="shared" si="11"/>
        <v>573.18709677419361</v>
      </c>
      <c r="Z47" s="21">
        <f t="shared" si="11"/>
        <v>2826.0967741935483</v>
      </c>
      <c r="AA47" s="21">
        <f t="shared" si="11"/>
        <v>2697.33870967742</v>
      </c>
      <c r="AB47" s="6">
        <f t="shared" si="5"/>
        <v>17485.096774193549</v>
      </c>
      <c r="AC47" s="7">
        <f t="shared" si="3"/>
        <v>17296.003225806449</v>
      </c>
      <c r="AD47" s="18"/>
      <c r="AE47" s="18"/>
    </row>
    <row r="48" spans="1:31" x14ac:dyDescent="0.25">
      <c r="A48" s="86" t="s">
        <v>25</v>
      </c>
      <c r="B48" s="21">
        <f t="shared" ref="B48:AA48" si="12">+B16/$B$65</f>
        <v>1903.8064516129032</v>
      </c>
      <c r="C48" s="21">
        <f t="shared" si="12"/>
        <v>1625.6709677419353</v>
      </c>
      <c r="D48" s="21">
        <f t="shared" si="12"/>
        <v>906</v>
      </c>
      <c r="E48" s="21">
        <f t="shared" si="12"/>
        <v>637.43548387096769</v>
      </c>
      <c r="F48" s="21">
        <f t="shared" si="12"/>
        <v>1377.258064516129</v>
      </c>
      <c r="G48" s="21">
        <f t="shared" si="12"/>
        <v>851.9645161290324</v>
      </c>
      <c r="H48" s="21">
        <f t="shared" si="12"/>
        <v>2518.9354838709678</v>
      </c>
      <c r="I48" s="21">
        <f t="shared" si="12"/>
        <v>2113.4161290322577</v>
      </c>
      <c r="J48" s="21">
        <f t="shared" si="12"/>
        <v>311.06451612903226</v>
      </c>
      <c r="K48" s="21">
        <f t="shared" si="12"/>
        <v>370.75806451612902</v>
      </c>
      <c r="L48" s="21">
        <f t="shared" si="12"/>
        <v>793.22580645161293</v>
      </c>
      <c r="M48" s="21">
        <f t="shared" si="12"/>
        <v>1613.5870967741939</v>
      </c>
      <c r="N48" s="21">
        <f t="shared" si="12"/>
        <v>1797.0322580645161</v>
      </c>
      <c r="O48" s="21">
        <f t="shared" si="12"/>
        <v>2220.4677419354839</v>
      </c>
      <c r="P48" s="21">
        <f t="shared" si="12"/>
        <v>1206.0967741935483</v>
      </c>
      <c r="Q48" s="21">
        <f t="shared" si="12"/>
        <v>973.39354838709676</v>
      </c>
      <c r="R48" s="21">
        <f t="shared" si="12"/>
        <v>1630.3870967741937</v>
      </c>
      <c r="S48" s="21">
        <f t="shared" si="12"/>
        <v>1326.8483870967743</v>
      </c>
      <c r="T48" s="21">
        <f t="shared" si="12"/>
        <v>266.06451612903226</v>
      </c>
      <c r="U48" s="21">
        <f t="shared" si="12"/>
        <v>375.62580645161302</v>
      </c>
      <c r="V48" s="21">
        <f t="shared" si="12"/>
        <v>957.29032258064512</v>
      </c>
      <c r="W48" s="21">
        <f t="shared" si="12"/>
        <v>2037.2419354838707</v>
      </c>
      <c r="X48" s="21">
        <f t="shared" si="12"/>
        <v>1020.8387096774194</v>
      </c>
      <c r="Y48" s="21">
        <f t="shared" si="12"/>
        <v>538.82258064516134</v>
      </c>
      <c r="Z48" s="21">
        <f t="shared" si="12"/>
        <v>2857.2580645161293</v>
      </c>
      <c r="AA48" s="21">
        <f t="shared" si="12"/>
        <v>2811.6354838709676</v>
      </c>
      <c r="AB48" s="4">
        <f t="shared" si="5"/>
        <v>17545.258064516129</v>
      </c>
      <c r="AC48" s="5">
        <f t="shared" si="3"/>
        <v>17496.867741935483</v>
      </c>
      <c r="AD48" s="18"/>
      <c r="AE48" s="18"/>
    </row>
    <row r="49" spans="1:31" x14ac:dyDescent="0.25">
      <c r="A49" s="87" t="s">
        <v>26</v>
      </c>
      <c r="B49" s="21">
        <f t="shared" ref="B49:AA49" si="13">+B17/$B$65</f>
        <v>1713.516129032258</v>
      </c>
      <c r="C49" s="21">
        <f t="shared" si="13"/>
        <v>1611.1870967741934</v>
      </c>
      <c r="D49" s="21">
        <f t="shared" si="13"/>
        <v>765.19354838709683</v>
      </c>
      <c r="E49" s="21">
        <f t="shared" si="13"/>
        <v>675.25806451612902</v>
      </c>
      <c r="F49" s="21">
        <f t="shared" si="13"/>
        <v>1201.741935483871</v>
      </c>
      <c r="G49" s="21">
        <f t="shared" si="13"/>
        <v>914.4032258064517</v>
      </c>
      <c r="H49" s="21">
        <f t="shared" si="13"/>
        <v>2281.1290322580644</v>
      </c>
      <c r="I49" s="21">
        <f t="shared" si="13"/>
        <v>2104.3451612903223</v>
      </c>
      <c r="J49" s="21">
        <f t="shared" si="13"/>
        <v>307.67741935483872</v>
      </c>
      <c r="K49" s="21">
        <f t="shared" si="13"/>
        <v>346.06129032258065</v>
      </c>
      <c r="L49" s="21">
        <f t="shared" si="13"/>
        <v>842.77419354838707</v>
      </c>
      <c r="M49" s="21">
        <f t="shared" si="13"/>
        <v>1351.0322580645161</v>
      </c>
      <c r="N49" s="21">
        <f t="shared" si="13"/>
        <v>1772.1290322580646</v>
      </c>
      <c r="O49" s="21">
        <f t="shared" si="13"/>
        <v>1913.609677419355</v>
      </c>
      <c r="P49" s="21">
        <f t="shared" si="13"/>
        <v>1158.0645161290322</v>
      </c>
      <c r="Q49" s="21">
        <f t="shared" si="13"/>
        <v>959.47741935483884</v>
      </c>
      <c r="R49" s="21">
        <f t="shared" si="13"/>
        <v>1496.4516129032259</v>
      </c>
      <c r="S49" s="21">
        <f t="shared" si="13"/>
        <v>1289.8580645161289</v>
      </c>
      <c r="T49" s="21">
        <f t="shared" si="13"/>
        <v>256.25806451612902</v>
      </c>
      <c r="U49" s="21">
        <f t="shared" si="13"/>
        <v>363.99677419354839</v>
      </c>
      <c r="V49" s="21">
        <f t="shared" si="13"/>
        <v>986.48387096774195</v>
      </c>
      <c r="W49" s="21">
        <f t="shared" si="13"/>
        <v>1748.074193548387</v>
      </c>
      <c r="X49" s="21">
        <f t="shared" si="13"/>
        <v>964.48387096774195</v>
      </c>
      <c r="Y49" s="21">
        <f t="shared" si="13"/>
        <v>552.61612903225807</v>
      </c>
      <c r="Z49" s="21">
        <f t="shared" si="13"/>
        <v>2731.8064516129034</v>
      </c>
      <c r="AA49" s="21">
        <f t="shared" si="13"/>
        <v>2785.8322580645163</v>
      </c>
      <c r="AB49" s="6">
        <f t="shared" si="5"/>
        <v>16477.709677419356</v>
      </c>
      <c r="AC49" s="7">
        <f t="shared" si="3"/>
        <v>16615.751612903226</v>
      </c>
      <c r="AD49" s="18"/>
      <c r="AE49" s="18"/>
    </row>
    <row r="50" spans="1:31" x14ac:dyDescent="0.25">
      <c r="A50" s="86" t="s">
        <v>27</v>
      </c>
      <c r="B50" s="21">
        <f t="shared" ref="B50:AA50" si="14">+B18/$B$65</f>
        <v>1485.0322580645161</v>
      </c>
      <c r="C50" s="21">
        <f t="shared" si="14"/>
        <v>1691.8806451612902</v>
      </c>
      <c r="D50" s="21">
        <f t="shared" si="14"/>
        <v>713.83870967741939</v>
      </c>
      <c r="E50" s="21">
        <f t="shared" si="14"/>
        <v>677.57741935483875</v>
      </c>
      <c r="F50" s="21">
        <f t="shared" si="14"/>
        <v>1042.7096774193549</v>
      </c>
      <c r="G50" s="21">
        <f t="shared" si="14"/>
        <v>1049.6290322580646</v>
      </c>
      <c r="H50" s="21">
        <f t="shared" si="14"/>
        <v>2159.0645161290322</v>
      </c>
      <c r="I50" s="21">
        <f t="shared" si="14"/>
        <v>2297.0354838709677</v>
      </c>
      <c r="J50" s="21">
        <f t="shared" si="14"/>
        <v>374.25806451612902</v>
      </c>
      <c r="K50" s="21">
        <f t="shared" si="14"/>
        <v>322.98064516129045</v>
      </c>
      <c r="L50" s="21">
        <f t="shared" si="14"/>
        <v>1064.3225806451612</v>
      </c>
      <c r="M50" s="21">
        <f t="shared" si="14"/>
        <v>1095.9677419354839</v>
      </c>
      <c r="N50" s="21">
        <f t="shared" si="14"/>
        <v>1875.8387096774193</v>
      </c>
      <c r="O50" s="21">
        <f t="shared" si="14"/>
        <v>1736.6709677419353</v>
      </c>
      <c r="P50" s="21">
        <f t="shared" si="14"/>
        <v>1292.516129032258</v>
      </c>
      <c r="Q50" s="21">
        <f t="shared" si="14"/>
        <v>912.58387096774186</v>
      </c>
      <c r="R50" s="21">
        <f t="shared" si="14"/>
        <v>1380.0322580645161</v>
      </c>
      <c r="S50" s="21">
        <f t="shared" si="14"/>
        <v>1385.8129032258066</v>
      </c>
      <c r="T50" s="21">
        <f t="shared" si="14"/>
        <v>355.19354838709677</v>
      </c>
      <c r="U50" s="21">
        <f t="shared" si="14"/>
        <v>278.16774193548389</v>
      </c>
      <c r="V50" s="21">
        <f t="shared" si="14"/>
        <v>1252.0322580645161</v>
      </c>
      <c r="W50" s="21">
        <f t="shared" si="14"/>
        <v>1553.0258064516127</v>
      </c>
      <c r="X50" s="21">
        <f t="shared" si="14"/>
        <v>967.77419354838707</v>
      </c>
      <c r="Y50" s="21">
        <f t="shared" si="14"/>
        <v>508.16129032258067</v>
      </c>
      <c r="Z50" s="21">
        <f t="shared" si="14"/>
        <v>2702.3548387096776</v>
      </c>
      <c r="AA50" s="21">
        <f t="shared" si="14"/>
        <v>2910.8677419354835</v>
      </c>
      <c r="AB50" s="4">
        <f t="shared" si="5"/>
        <v>16664.967741935485</v>
      </c>
      <c r="AC50" s="5">
        <f t="shared" si="3"/>
        <v>16420.36129032258</v>
      </c>
      <c r="AD50" s="18"/>
      <c r="AE50" s="18"/>
    </row>
    <row r="51" spans="1:31" x14ac:dyDescent="0.25">
      <c r="A51" s="87" t="s">
        <v>28</v>
      </c>
      <c r="B51" s="21">
        <f t="shared" ref="B51:AA51" si="15">+B19/$B$65</f>
        <v>1496.3548387096773</v>
      </c>
      <c r="C51" s="21">
        <f t="shared" si="15"/>
        <v>2231.1741935483869</v>
      </c>
      <c r="D51" s="21">
        <f t="shared" si="15"/>
        <v>820.09677419354841</v>
      </c>
      <c r="E51" s="21">
        <f t="shared" si="15"/>
        <v>803.09677419354853</v>
      </c>
      <c r="F51" s="21">
        <f t="shared" si="15"/>
        <v>1048.0967741935483</v>
      </c>
      <c r="G51" s="21">
        <f t="shared" si="15"/>
        <v>1475.7161290322579</v>
      </c>
      <c r="H51" s="21">
        <f t="shared" si="15"/>
        <v>2207.4193548387098</v>
      </c>
      <c r="I51" s="21">
        <f t="shared" si="15"/>
        <v>2847.6838709677418</v>
      </c>
      <c r="J51" s="21">
        <f t="shared" si="15"/>
        <v>484.32258064516128</v>
      </c>
      <c r="K51" s="21">
        <f t="shared" si="15"/>
        <v>270.55483870967737</v>
      </c>
      <c r="L51" s="21">
        <f t="shared" si="15"/>
        <v>1691.0322580645161</v>
      </c>
      <c r="M51" s="21">
        <f t="shared" si="15"/>
        <v>967.28064516129018</v>
      </c>
      <c r="N51" s="21">
        <f t="shared" si="15"/>
        <v>2441.7419354838707</v>
      </c>
      <c r="O51" s="21">
        <f t="shared" si="15"/>
        <v>1819.9258064516127</v>
      </c>
      <c r="P51" s="21">
        <f t="shared" si="15"/>
        <v>1471.516129032258</v>
      </c>
      <c r="Q51" s="21">
        <f t="shared" si="15"/>
        <v>977.99677419354816</v>
      </c>
      <c r="R51" s="21">
        <f t="shared" si="15"/>
        <v>1516.9677419354839</v>
      </c>
      <c r="S51" s="21">
        <f t="shared" si="15"/>
        <v>1662.1709677419356</v>
      </c>
      <c r="T51" s="21">
        <f t="shared" si="15"/>
        <v>514.70967741935488</v>
      </c>
      <c r="U51" s="21">
        <f t="shared" si="15"/>
        <v>232.35161290322583</v>
      </c>
      <c r="V51" s="21">
        <f t="shared" si="15"/>
        <v>1783.1612903225807</v>
      </c>
      <c r="W51" s="21">
        <f t="shared" si="15"/>
        <v>1487.0161290322583</v>
      </c>
      <c r="X51" s="21">
        <f t="shared" si="15"/>
        <v>1284.3225806451612</v>
      </c>
      <c r="Y51" s="21">
        <f t="shared" si="15"/>
        <v>477.05483870967743</v>
      </c>
      <c r="Z51" s="21">
        <f t="shared" si="15"/>
        <v>2811.7741935483873</v>
      </c>
      <c r="AA51" s="21">
        <f t="shared" si="15"/>
        <v>3294.8483870967743</v>
      </c>
      <c r="AB51" s="6">
        <f t="shared" si="5"/>
        <v>19571.516129032258</v>
      </c>
      <c r="AC51" s="7">
        <f t="shared" si="3"/>
        <v>18546.870967741932</v>
      </c>
      <c r="AD51" s="18"/>
      <c r="AE51" s="18"/>
    </row>
    <row r="52" spans="1:31" x14ac:dyDescent="0.25">
      <c r="A52" s="86" t="s">
        <v>29</v>
      </c>
      <c r="B52" s="21">
        <f t="shared" ref="B52:AA52" si="16">+B20/$B$65</f>
        <v>1906.4516129032259</v>
      </c>
      <c r="C52" s="21">
        <f t="shared" si="16"/>
        <v>2732.8709677419351</v>
      </c>
      <c r="D52" s="21">
        <f t="shared" si="16"/>
        <v>1144.1935483870968</v>
      </c>
      <c r="E52" s="21">
        <f t="shared" si="16"/>
        <v>1046.616129032258</v>
      </c>
      <c r="F52" s="21">
        <f t="shared" si="16"/>
        <v>1379.6451612903227</v>
      </c>
      <c r="G52" s="21">
        <f t="shared" si="16"/>
        <v>2120.6580645161289</v>
      </c>
      <c r="H52" s="21">
        <f t="shared" si="16"/>
        <v>2477.8387096774195</v>
      </c>
      <c r="I52" s="21">
        <f t="shared" si="16"/>
        <v>3647.6483870967745</v>
      </c>
      <c r="J52" s="21">
        <f t="shared" si="16"/>
        <v>794.48387096774195</v>
      </c>
      <c r="K52" s="21">
        <f t="shared" si="16"/>
        <v>270.44193548387096</v>
      </c>
      <c r="L52" s="21">
        <f t="shared" si="16"/>
        <v>2396.6774193548385</v>
      </c>
      <c r="M52" s="21">
        <f t="shared" si="16"/>
        <v>931.62258064516129</v>
      </c>
      <c r="N52" s="21">
        <f t="shared" si="16"/>
        <v>3381.0645161290322</v>
      </c>
      <c r="O52" s="21">
        <f t="shared" si="16"/>
        <v>2190.9096774193549</v>
      </c>
      <c r="P52" s="21">
        <f t="shared" si="16"/>
        <v>1886.0645161290322</v>
      </c>
      <c r="Q52" s="21">
        <f t="shared" si="16"/>
        <v>1262.9903225806449</v>
      </c>
      <c r="R52" s="21">
        <f t="shared" si="16"/>
        <v>1881.7096774193549</v>
      </c>
      <c r="S52" s="21">
        <f t="shared" si="16"/>
        <v>2277.5516129032262</v>
      </c>
      <c r="T52" s="21">
        <f t="shared" si="16"/>
        <v>1092.4516129032259</v>
      </c>
      <c r="U52" s="21">
        <f t="shared" si="16"/>
        <v>242.30322580645165</v>
      </c>
      <c r="V52" s="21">
        <f t="shared" si="16"/>
        <v>2588.1290322580644</v>
      </c>
      <c r="W52" s="21">
        <f t="shared" si="16"/>
        <v>1754.516129032258</v>
      </c>
      <c r="X52" s="21">
        <f t="shared" si="16"/>
        <v>1833.1612903225807</v>
      </c>
      <c r="Y52" s="21">
        <f t="shared" si="16"/>
        <v>603.14516129032256</v>
      </c>
      <c r="Z52" s="21">
        <f t="shared" si="16"/>
        <v>3235.9032258064517</v>
      </c>
      <c r="AA52" s="21">
        <f t="shared" si="16"/>
        <v>3988.6354838709676</v>
      </c>
      <c r="AB52" s="4">
        <f t="shared" si="5"/>
        <v>25997.774193548386</v>
      </c>
      <c r="AC52" s="5">
        <f t="shared" si="3"/>
        <v>23069.909677419353</v>
      </c>
      <c r="AD52" s="18"/>
      <c r="AE52" s="18"/>
    </row>
    <row r="53" spans="1:31" x14ac:dyDescent="0.25">
      <c r="A53" s="87" t="s">
        <v>30</v>
      </c>
      <c r="B53" s="21">
        <f t="shared" ref="B53:AA53" si="17">+B21/$B$65</f>
        <v>2080.7096774193546</v>
      </c>
      <c r="C53" s="21">
        <f t="shared" si="17"/>
        <v>3949.2099281345604</v>
      </c>
      <c r="D53" s="21">
        <f t="shared" si="17"/>
        <v>1449.4193548387098</v>
      </c>
      <c r="E53" s="21">
        <f t="shared" si="17"/>
        <v>1393.9518617868487</v>
      </c>
      <c r="F53" s="21">
        <f t="shared" si="17"/>
        <v>1531.0645161290322</v>
      </c>
      <c r="G53" s="21">
        <f t="shared" si="17"/>
        <v>2826.9262423570558</v>
      </c>
      <c r="H53" s="21">
        <f t="shared" si="17"/>
        <v>2900.4516129032259</v>
      </c>
      <c r="I53" s="21">
        <f t="shared" si="17"/>
        <v>4798.0012726240138</v>
      </c>
      <c r="J53" s="21">
        <f t="shared" si="17"/>
        <v>1096.1935483870968</v>
      </c>
      <c r="K53" s="21">
        <f t="shared" si="17"/>
        <v>310.34167844294097</v>
      </c>
      <c r="L53" s="21">
        <f t="shared" si="17"/>
        <v>3118.4516129032259</v>
      </c>
      <c r="M53" s="21">
        <f t="shared" si="17"/>
        <v>1021.6713656795811</v>
      </c>
      <c r="N53" s="21">
        <f t="shared" si="17"/>
        <v>4262.8064516129034</v>
      </c>
      <c r="O53" s="21">
        <f t="shared" si="17"/>
        <v>2661.746553375237</v>
      </c>
      <c r="P53" s="21">
        <f t="shared" si="17"/>
        <v>2220.2258064516127</v>
      </c>
      <c r="Q53" s="21">
        <f t="shared" si="17"/>
        <v>1734.2844848489362</v>
      </c>
      <c r="R53" s="21">
        <f t="shared" si="17"/>
        <v>2218.0645161290322</v>
      </c>
      <c r="S53" s="21">
        <f t="shared" si="17"/>
        <v>2951.6887344012057</v>
      </c>
      <c r="T53" s="21">
        <f t="shared" si="17"/>
        <v>1417.3548387096773</v>
      </c>
      <c r="U53" s="21">
        <f t="shared" si="17"/>
        <v>329.22076391488775</v>
      </c>
      <c r="V53" s="21">
        <f t="shared" si="17"/>
        <v>3283.8387096774195</v>
      </c>
      <c r="W53" s="21">
        <f t="shared" si="17"/>
        <v>2117.9816001193658</v>
      </c>
      <c r="X53" s="21">
        <f t="shared" si="17"/>
        <v>2441.483870967742</v>
      </c>
      <c r="Y53" s="21">
        <f t="shared" si="17"/>
        <v>808.62740507504577</v>
      </c>
      <c r="Z53" s="21">
        <f t="shared" si="17"/>
        <v>3765.3548387096776</v>
      </c>
      <c r="AA53" s="21">
        <f t="shared" si="17"/>
        <v>5080.619076982257</v>
      </c>
      <c r="AB53" s="6">
        <f t="shared" si="5"/>
        <v>31785.419354838708</v>
      </c>
      <c r="AC53" s="7">
        <f t="shared" si="3"/>
        <v>29984.270967741937</v>
      </c>
      <c r="AD53" s="18"/>
      <c r="AE53" s="18"/>
    </row>
    <row r="54" spans="1:31" x14ac:dyDescent="0.25">
      <c r="A54" s="86" t="s">
        <v>31</v>
      </c>
      <c r="B54" s="21">
        <f t="shared" ref="B54:AA54" si="18">+B22/$B$65</f>
        <v>2213.4516129032259</v>
      </c>
      <c r="C54" s="21">
        <f t="shared" si="18"/>
        <v>4184.9481834604558</v>
      </c>
      <c r="D54" s="21">
        <f t="shared" si="18"/>
        <v>1151.0967741935483</v>
      </c>
      <c r="E54" s="21">
        <f t="shared" si="18"/>
        <v>1503.5278925925468</v>
      </c>
      <c r="F54" s="21">
        <f t="shared" si="18"/>
        <v>1314.4193548387098</v>
      </c>
      <c r="G54" s="21">
        <f t="shared" si="18"/>
        <v>2919.8611132307765</v>
      </c>
      <c r="H54" s="21">
        <f t="shared" si="18"/>
        <v>2895.483870967742</v>
      </c>
      <c r="I54" s="21">
        <f t="shared" si="18"/>
        <v>5179.5170577395475</v>
      </c>
      <c r="J54" s="21">
        <f t="shared" si="18"/>
        <v>795.61290322580646</v>
      </c>
      <c r="K54" s="21">
        <f t="shared" si="18"/>
        <v>291.34890173058085</v>
      </c>
      <c r="L54" s="21">
        <f t="shared" si="18"/>
        <v>3164.9677419354839</v>
      </c>
      <c r="M54" s="21">
        <f t="shared" si="18"/>
        <v>1010.0498174354645</v>
      </c>
      <c r="N54" s="21">
        <f t="shared" si="18"/>
        <v>4296.2258064516127</v>
      </c>
      <c r="O54" s="21">
        <f t="shared" si="18"/>
        <v>2731.1116998288448</v>
      </c>
      <c r="P54" s="21">
        <f t="shared" si="18"/>
        <v>2113.3870967741937</v>
      </c>
      <c r="Q54" s="21">
        <f t="shared" si="18"/>
        <v>2104.212297033223</v>
      </c>
      <c r="R54" s="21">
        <f t="shared" si="18"/>
        <v>2133.7741935483873</v>
      </c>
      <c r="S54" s="21">
        <f t="shared" si="18"/>
        <v>3204.546973057938</v>
      </c>
      <c r="T54" s="21">
        <f t="shared" si="18"/>
        <v>1351.6774193548388</v>
      </c>
      <c r="U54" s="21">
        <f t="shared" si="18"/>
        <v>314.72385751880626</v>
      </c>
      <c r="V54" s="21">
        <f t="shared" si="18"/>
        <v>3698.9677419354839</v>
      </c>
      <c r="W54" s="21">
        <f t="shared" si="18"/>
        <v>2105.8991069085832</v>
      </c>
      <c r="X54" s="21">
        <f t="shared" si="18"/>
        <v>2387.5483870967741</v>
      </c>
      <c r="Y54" s="21">
        <f t="shared" si="18"/>
        <v>859.61486694772509</v>
      </c>
      <c r="Z54" s="21">
        <f t="shared" si="18"/>
        <v>3660.0322580645161</v>
      </c>
      <c r="AA54" s="21">
        <f t="shared" si="18"/>
        <v>5370.36403896712</v>
      </c>
      <c r="AB54" s="4">
        <f t="shared" si="5"/>
        <v>31176.645161290318</v>
      </c>
      <c r="AC54" s="5">
        <f t="shared" si="3"/>
        <v>31779.725806451614</v>
      </c>
      <c r="AD54" s="18"/>
      <c r="AE54" s="18"/>
    </row>
    <row r="55" spans="1:31" x14ac:dyDescent="0.25">
      <c r="A55" s="87" t="s">
        <v>32</v>
      </c>
      <c r="B55" s="21">
        <f t="shared" ref="B55:AA55" si="19">+B23/$B$65</f>
        <v>2332.5806451612902</v>
      </c>
      <c r="C55" s="21">
        <f t="shared" si="19"/>
        <v>3531.9870967741936</v>
      </c>
      <c r="D55" s="21">
        <f t="shared" si="19"/>
        <v>853.74193548387098</v>
      </c>
      <c r="E55" s="21">
        <f t="shared" si="19"/>
        <v>1425.9129032258063</v>
      </c>
      <c r="F55" s="21">
        <f t="shared" si="19"/>
        <v>1061.3225806451612</v>
      </c>
      <c r="G55" s="21">
        <f t="shared" si="19"/>
        <v>2588.9580645161291</v>
      </c>
      <c r="H55" s="21">
        <f t="shared" si="19"/>
        <v>2657.6451612903224</v>
      </c>
      <c r="I55" s="21">
        <f t="shared" si="19"/>
        <v>4825.0064516129023</v>
      </c>
      <c r="J55" s="21">
        <f t="shared" si="19"/>
        <v>565.74193548387098</v>
      </c>
      <c r="K55" s="21">
        <f t="shared" si="19"/>
        <v>233.20000000000002</v>
      </c>
      <c r="L55" s="21">
        <f t="shared" si="19"/>
        <v>2485.8387096774195</v>
      </c>
      <c r="M55" s="21">
        <f t="shared" si="19"/>
        <v>1047.2290322580645</v>
      </c>
      <c r="N55" s="21">
        <f t="shared" si="19"/>
        <v>3565.2258064516127</v>
      </c>
      <c r="O55" s="21">
        <f t="shared" si="19"/>
        <v>2640.5741935483875</v>
      </c>
      <c r="P55" s="21">
        <f t="shared" si="19"/>
        <v>1534.741935483871</v>
      </c>
      <c r="Q55" s="21">
        <f t="shared" si="19"/>
        <v>1909.4580645161288</v>
      </c>
      <c r="R55" s="21">
        <f t="shared" si="19"/>
        <v>1833.3548387096773</v>
      </c>
      <c r="S55" s="21">
        <f t="shared" si="19"/>
        <v>2712.8354838709683</v>
      </c>
      <c r="T55" s="21">
        <f t="shared" si="19"/>
        <v>887.25806451612902</v>
      </c>
      <c r="U55" s="21">
        <f t="shared" si="19"/>
        <v>323.20645161290327</v>
      </c>
      <c r="V55" s="21">
        <f t="shared" si="19"/>
        <v>3194.9354838709678</v>
      </c>
      <c r="W55" s="21">
        <f t="shared" si="19"/>
        <v>1907.4193548387098</v>
      </c>
      <c r="X55" s="21">
        <f t="shared" si="19"/>
        <v>1735.741935483871</v>
      </c>
      <c r="Y55" s="21">
        <f t="shared" si="19"/>
        <v>724.05483870967737</v>
      </c>
      <c r="Z55" s="21">
        <f t="shared" si="19"/>
        <v>3325.7419354838707</v>
      </c>
      <c r="AA55" s="21">
        <f t="shared" si="19"/>
        <v>4539.8354838709674</v>
      </c>
      <c r="AB55" s="6">
        <f t="shared" si="5"/>
        <v>26033.870967741939</v>
      </c>
      <c r="AC55" s="7">
        <f t="shared" si="3"/>
        <v>28409.677419354837</v>
      </c>
      <c r="AD55" s="18"/>
      <c r="AE55" s="18"/>
    </row>
    <row r="56" spans="1:31" x14ac:dyDescent="0.25">
      <c r="A56" s="86" t="s">
        <v>33</v>
      </c>
      <c r="B56" s="21">
        <f t="shared" ref="B56:AA56" si="20">+B24/$B$65</f>
        <v>2128.8064516129034</v>
      </c>
      <c r="C56" s="21">
        <f t="shared" si="20"/>
        <v>2481.4483870967738</v>
      </c>
      <c r="D56" s="21">
        <f t="shared" si="20"/>
        <v>673.25806451612902</v>
      </c>
      <c r="E56" s="21">
        <f t="shared" si="20"/>
        <v>1109.4225806451611</v>
      </c>
      <c r="F56" s="21">
        <f t="shared" si="20"/>
        <v>963.64516129032256</v>
      </c>
      <c r="G56" s="21">
        <f t="shared" si="20"/>
        <v>1867.7838709677421</v>
      </c>
      <c r="H56" s="21">
        <f t="shared" si="20"/>
        <v>2233.1612903225805</v>
      </c>
      <c r="I56" s="21">
        <f t="shared" si="20"/>
        <v>3400.1096774193547</v>
      </c>
      <c r="J56" s="21">
        <f t="shared" si="20"/>
        <v>448.58064516129031</v>
      </c>
      <c r="K56" s="21">
        <f t="shared" si="20"/>
        <v>156.78387096774196</v>
      </c>
      <c r="L56" s="21">
        <f t="shared" si="20"/>
        <v>1717.7096774193549</v>
      </c>
      <c r="M56" s="21">
        <f t="shared" si="20"/>
        <v>1044.8322580645161</v>
      </c>
      <c r="N56" s="21">
        <f t="shared" si="20"/>
        <v>2602.9032258064517</v>
      </c>
      <c r="O56" s="21">
        <f t="shared" si="20"/>
        <v>2335.9774193548387</v>
      </c>
      <c r="P56" s="21">
        <f t="shared" si="20"/>
        <v>1060.3870967741937</v>
      </c>
      <c r="Q56" s="21">
        <f t="shared" si="20"/>
        <v>1617.2774193548389</v>
      </c>
      <c r="R56" s="21">
        <f t="shared" si="20"/>
        <v>1454.8387096774193</v>
      </c>
      <c r="S56" s="21">
        <f t="shared" si="20"/>
        <v>2064.5774193548386</v>
      </c>
      <c r="T56" s="21">
        <f t="shared" si="20"/>
        <v>465.09677419354841</v>
      </c>
      <c r="U56" s="21">
        <f t="shared" si="20"/>
        <v>333.06451612903226</v>
      </c>
      <c r="V56" s="21">
        <f t="shared" si="20"/>
        <v>2579.483870967742</v>
      </c>
      <c r="W56" s="21">
        <f t="shared" si="20"/>
        <v>1659.6258064516132</v>
      </c>
      <c r="X56" s="21">
        <f t="shared" si="20"/>
        <v>1067.8387096774193</v>
      </c>
      <c r="Y56" s="21">
        <f t="shared" si="20"/>
        <v>613.86129032258066</v>
      </c>
      <c r="Z56" s="21">
        <f t="shared" si="20"/>
        <v>2649.2258064516127</v>
      </c>
      <c r="AA56" s="21">
        <f t="shared" si="20"/>
        <v>3381.3032258064513</v>
      </c>
      <c r="AB56" s="4">
        <f t="shared" si="5"/>
        <v>20044.93548387097</v>
      </c>
      <c r="AC56" s="5">
        <f t="shared" si="3"/>
        <v>22066.067741935487</v>
      </c>
      <c r="AD56" s="18"/>
      <c r="AE56" s="18"/>
    </row>
    <row r="57" spans="1:31" x14ac:dyDescent="0.25">
      <c r="A57" s="87" t="s">
        <v>34</v>
      </c>
      <c r="B57" s="21">
        <f t="shared" ref="B57:AA57" si="21">+B25/$B$65</f>
        <v>812.45161290322585</v>
      </c>
      <c r="C57" s="21">
        <f t="shared" si="21"/>
        <v>1737.5483870967741</v>
      </c>
      <c r="D57" s="21">
        <f t="shared" si="21"/>
        <v>309.83870967741933</v>
      </c>
      <c r="E57" s="21">
        <f t="shared" si="21"/>
        <v>901.18387096774188</v>
      </c>
      <c r="F57" s="21">
        <f t="shared" si="21"/>
        <v>396.16129032258067</v>
      </c>
      <c r="G57" s="21">
        <f t="shared" si="21"/>
        <v>1594.8580645161287</v>
      </c>
      <c r="H57" s="21">
        <f t="shared" si="21"/>
        <v>1156.516129032258</v>
      </c>
      <c r="I57" s="21">
        <f t="shared" si="21"/>
        <v>2508.2096774193551</v>
      </c>
      <c r="J57" s="21">
        <f t="shared" si="21"/>
        <v>359.09677419354841</v>
      </c>
      <c r="K57" s="21">
        <f t="shared" si="21"/>
        <v>111.69677419354836</v>
      </c>
      <c r="L57" s="21">
        <f t="shared" si="21"/>
        <v>1170.0322580645161</v>
      </c>
      <c r="M57" s="21">
        <f t="shared" si="21"/>
        <v>659.03548387096771</v>
      </c>
      <c r="N57" s="21">
        <f t="shared" si="21"/>
        <v>2080.8709677419356</v>
      </c>
      <c r="O57" s="21">
        <f t="shared" si="21"/>
        <v>1795.3161290322582</v>
      </c>
      <c r="P57" s="21">
        <f t="shared" si="21"/>
        <v>662.25806451612902</v>
      </c>
      <c r="Q57" s="21">
        <f t="shared" si="21"/>
        <v>1234.558064516129</v>
      </c>
      <c r="R57" s="21">
        <f t="shared" si="21"/>
        <v>1034.8387096774193</v>
      </c>
      <c r="S57" s="21">
        <f t="shared" si="21"/>
        <v>1677.4129032258065</v>
      </c>
      <c r="T57" s="21">
        <f t="shared" si="21"/>
        <v>309.22580645161293</v>
      </c>
      <c r="U57" s="21">
        <f t="shared" si="21"/>
        <v>265.55806451612909</v>
      </c>
      <c r="V57" s="21">
        <f t="shared" si="21"/>
        <v>2351.6451612903224</v>
      </c>
      <c r="W57" s="21">
        <f t="shared" si="21"/>
        <v>1183.1290322580646</v>
      </c>
      <c r="X57" s="21">
        <f t="shared" si="21"/>
        <v>677.09677419354841</v>
      </c>
      <c r="Y57" s="21">
        <f t="shared" si="21"/>
        <v>469.10967741935491</v>
      </c>
      <c r="Z57" s="21">
        <f t="shared" si="21"/>
        <v>1878.1290322580646</v>
      </c>
      <c r="AA57" s="21">
        <f t="shared" si="21"/>
        <v>2477.7064516129035</v>
      </c>
      <c r="AB57" s="6">
        <f t="shared" si="5"/>
        <v>13198.161290322581</v>
      </c>
      <c r="AC57" s="7">
        <f t="shared" si="3"/>
        <v>16615.322580645163</v>
      </c>
      <c r="AD57" s="18"/>
      <c r="AE57" s="18"/>
    </row>
    <row r="58" spans="1:31" x14ac:dyDescent="0.25">
      <c r="A58" s="86" t="s">
        <v>35</v>
      </c>
      <c r="B58" s="21">
        <f t="shared" ref="B58:AA58" si="22">+B26/$B$65</f>
        <v>0.64516129032258063</v>
      </c>
      <c r="C58" s="21">
        <f t="shared" si="22"/>
        <v>845.89032258064515</v>
      </c>
      <c r="D58" s="21">
        <f t="shared" si="22"/>
        <v>5.419354838709677</v>
      </c>
      <c r="E58" s="21">
        <f t="shared" si="22"/>
        <v>485.52580645161288</v>
      </c>
      <c r="F58" s="21">
        <f t="shared" si="22"/>
        <v>14.806451612903226</v>
      </c>
      <c r="G58" s="21">
        <f t="shared" si="22"/>
        <v>795.33548387096778</v>
      </c>
      <c r="H58" s="21">
        <f t="shared" si="22"/>
        <v>93</v>
      </c>
      <c r="I58" s="21">
        <f t="shared" si="22"/>
        <v>983.36774193548388</v>
      </c>
      <c r="J58" s="21">
        <f t="shared" si="22"/>
        <v>60.032258064516128</v>
      </c>
      <c r="K58" s="21">
        <f t="shared" si="22"/>
        <v>38.412903225806453</v>
      </c>
      <c r="L58" s="21">
        <f t="shared" si="22"/>
        <v>692.74193548387098</v>
      </c>
      <c r="M58" s="21">
        <f t="shared" si="22"/>
        <v>121.45161290322581</v>
      </c>
      <c r="N58" s="21">
        <f t="shared" si="22"/>
        <v>460.96774193548384</v>
      </c>
      <c r="O58" s="21">
        <f t="shared" si="22"/>
        <v>275.13548387096779</v>
      </c>
      <c r="P58" s="21">
        <f t="shared" si="22"/>
        <v>135.32258064516128</v>
      </c>
      <c r="Q58" s="21">
        <f t="shared" si="22"/>
        <v>178.58064516129033</v>
      </c>
      <c r="R58" s="21">
        <f t="shared" si="22"/>
        <v>160.90322580645162</v>
      </c>
      <c r="S58" s="21">
        <f t="shared" si="22"/>
        <v>148</v>
      </c>
      <c r="T58" s="21">
        <f t="shared" si="22"/>
        <v>39.58064516129032</v>
      </c>
      <c r="U58" s="21">
        <f t="shared" si="22"/>
        <v>7.9709677419354836</v>
      </c>
      <c r="V58" s="21">
        <f t="shared" si="22"/>
        <v>268.12903225806451</v>
      </c>
      <c r="W58" s="21">
        <f t="shared" si="22"/>
        <v>36.093548387096774</v>
      </c>
      <c r="X58" s="21">
        <f t="shared" si="22"/>
        <v>64.354838709677423</v>
      </c>
      <c r="Y58" s="21">
        <f t="shared" si="22"/>
        <v>15.590322580645161</v>
      </c>
      <c r="Z58" s="21">
        <f t="shared" si="22"/>
        <v>66.41935483870968</v>
      </c>
      <c r="AA58" s="21">
        <f t="shared" si="22"/>
        <v>130.9290322580645</v>
      </c>
      <c r="AB58" s="4">
        <f t="shared" si="5"/>
        <v>2062.322580645161</v>
      </c>
      <c r="AC58" s="5">
        <f t="shared" si="3"/>
        <v>4062.2838709677421</v>
      </c>
      <c r="AD58" s="18"/>
      <c r="AE58" s="18"/>
    </row>
    <row r="59" spans="1:31" x14ac:dyDescent="0.25">
      <c r="A59" s="87" t="s">
        <v>36</v>
      </c>
      <c r="B59" s="21">
        <f t="shared" ref="B59:AA59" si="23">+B27/$B$65</f>
        <v>0</v>
      </c>
      <c r="C59" s="21">
        <f t="shared" si="23"/>
        <v>3.2258064516129031E-2</v>
      </c>
      <c r="D59" s="21">
        <f t="shared" si="23"/>
        <v>0</v>
      </c>
      <c r="E59" s="21">
        <f t="shared" si="23"/>
        <v>0</v>
      </c>
      <c r="F59" s="21">
        <f t="shared" si="23"/>
        <v>0</v>
      </c>
      <c r="G59" s="21">
        <f t="shared" si="23"/>
        <v>0</v>
      </c>
      <c r="H59" s="21">
        <f t="shared" si="23"/>
        <v>0.25806451612903225</v>
      </c>
      <c r="I59" s="21">
        <f t="shared" si="23"/>
        <v>0.25806451612903225</v>
      </c>
      <c r="J59" s="21">
        <f t="shared" si="23"/>
        <v>3.2258064516129031E-2</v>
      </c>
      <c r="K59" s="21">
        <f t="shared" si="23"/>
        <v>3.2258064516129031E-2</v>
      </c>
      <c r="L59" s="21">
        <f t="shared" si="23"/>
        <v>0</v>
      </c>
      <c r="M59" s="21">
        <f t="shared" si="23"/>
        <v>0</v>
      </c>
      <c r="N59" s="21">
        <f t="shared" si="23"/>
        <v>3.2258064516129031E-2</v>
      </c>
      <c r="O59" s="21">
        <f t="shared" si="23"/>
        <v>0</v>
      </c>
      <c r="P59" s="21">
        <f t="shared" si="23"/>
        <v>0</v>
      </c>
      <c r="Q59" s="21">
        <f t="shared" si="23"/>
        <v>0</v>
      </c>
      <c r="R59" s="21">
        <f t="shared" si="23"/>
        <v>0</v>
      </c>
      <c r="S59" s="21">
        <f t="shared" si="23"/>
        <v>0</v>
      </c>
      <c r="T59" s="21">
        <f t="shared" si="23"/>
        <v>0</v>
      </c>
      <c r="U59" s="21">
        <f t="shared" si="23"/>
        <v>0</v>
      </c>
      <c r="V59" s="21">
        <f t="shared" si="23"/>
        <v>0</v>
      </c>
      <c r="W59" s="21">
        <f t="shared" si="23"/>
        <v>0</v>
      </c>
      <c r="X59" s="21">
        <f t="shared" si="23"/>
        <v>0</v>
      </c>
      <c r="Y59" s="21">
        <f t="shared" si="23"/>
        <v>0</v>
      </c>
      <c r="Z59" s="21">
        <f t="shared" si="23"/>
        <v>0</v>
      </c>
      <c r="AA59" s="21">
        <f t="shared" si="23"/>
        <v>0</v>
      </c>
      <c r="AB59" s="6">
        <f t="shared" si="5"/>
        <v>0.32258064516129026</v>
      </c>
      <c r="AC59" s="7">
        <f t="shared" si="3"/>
        <v>0.32258064516129026</v>
      </c>
      <c r="AD59" s="18"/>
      <c r="AE59" s="18"/>
    </row>
    <row r="60" spans="1:31" x14ac:dyDescent="0.25">
      <c r="A60" s="86" t="s">
        <v>37</v>
      </c>
      <c r="B60" s="21">
        <f t="shared" ref="B60:AA60" si="24">+B28/$B$65</f>
        <v>0</v>
      </c>
      <c r="C60" s="21">
        <f t="shared" si="24"/>
        <v>0</v>
      </c>
      <c r="D60" s="21">
        <f t="shared" si="24"/>
        <v>0</v>
      </c>
      <c r="E60" s="21">
        <f t="shared" si="24"/>
        <v>0</v>
      </c>
      <c r="F60" s="21">
        <f t="shared" si="24"/>
        <v>0</v>
      </c>
      <c r="G60" s="21">
        <f t="shared" si="24"/>
        <v>0</v>
      </c>
      <c r="H60" s="21">
        <f t="shared" si="24"/>
        <v>0</v>
      </c>
      <c r="I60" s="21">
        <f t="shared" si="24"/>
        <v>0</v>
      </c>
      <c r="J60" s="21">
        <f t="shared" si="24"/>
        <v>0</v>
      </c>
      <c r="K60" s="21">
        <f t="shared" si="24"/>
        <v>0</v>
      </c>
      <c r="L60" s="21">
        <f t="shared" si="24"/>
        <v>0</v>
      </c>
      <c r="M60" s="21">
        <f t="shared" si="24"/>
        <v>0</v>
      </c>
      <c r="N60" s="21">
        <f t="shared" si="24"/>
        <v>0</v>
      </c>
      <c r="O60" s="21">
        <f t="shared" si="24"/>
        <v>0</v>
      </c>
      <c r="P60" s="21">
        <f t="shared" si="24"/>
        <v>0</v>
      </c>
      <c r="Q60" s="21">
        <f t="shared" si="24"/>
        <v>0</v>
      </c>
      <c r="R60" s="21">
        <f t="shared" si="24"/>
        <v>0</v>
      </c>
      <c r="S60" s="21">
        <f t="shared" si="24"/>
        <v>0</v>
      </c>
      <c r="T60" s="21">
        <f t="shared" si="24"/>
        <v>0</v>
      </c>
      <c r="U60" s="21">
        <f t="shared" si="24"/>
        <v>0</v>
      </c>
      <c r="V60" s="21">
        <f t="shared" si="24"/>
        <v>0</v>
      </c>
      <c r="W60" s="21">
        <f t="shared" si="24"/>
        <v>0</v>
      </c>
      <c r="X60" s="21">
        <f t="shared" si="24"/>
        <v>0</v>
      </c>
      <c r="Y60" s="21">
        <f t="shared" si="24"/>
        <v>0</v>
      </c>
      <c r="Z60" s="21">
        <f t="shared" si="24"/>
        <v>0</v>
      </c>
      <c r="AA60" s="21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 x14ac:dyDescent="0.25">
      <c r="A61" s="87" t="s">
        <v>38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6">
        <f t="shared" si="5"/>
        <v>0</v>
      </c>
      <c r="AC61" s="7">
        <f t="shared" si="3"/>
        <v>0</v>
      </c>
      <c r="AD61" s="18"/>
      <c r="AE61" s="18"/>
    </row>
    <row r="62" spans="1:31" ht="13.8" thickBot="1" x14ac:dyDescent="0.3">
      <c r="A62" s="86" t="s">
        <v>39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4">
        <f t="shared" si="5"/>
        <v>0</v>
      </c>
      <c r="AC62" s="5">
        <f t="shared" si="3"/>
        <v>0</v>
      </c>
      <c r="AD62" s="18"/>
      <c r="AE62" s="18"/>
    </row>
    <row r="63" spans="1:31" s="43" customFormat="1" ht="14.4" thickTop="1" thickBot="1" x14ac:dyDescent="0.3">
      <c r="A63" s="9" t="s">
        <v>47</v>
      </c>
      <c r="B63" s="50">
        <f>SUM(B39:B62)</f>
        <v>37748.354838709682</v>
      </c>
      <c r="C63" s="45">
        <f t="shared" ref="C63:AC63" si="25">SUM(C39:C62)</f>
        <v>35962.063796154602</v>
      </c>
      <c r="D63" s="50">
        <f t="shared" si="25"/>
        <v>17780.129032258064</v>
      </c>
      <c r="E63" s="45">
        <f t="shared" si="25"/>
        <v>16255.659883842758</v>
      </c>
      <c r="F63" s="50">
        <f t="shared" si="25"/>
        <v>27322.290322580644</v>
      </c>
      <c r="G63" s="45">
        <f t="shared" si="25"/>
        <v>26094.657650859368</v>
      </c>
      <c r="H63" s="50">
        <f t="shared" si="25"/>
        <v>44038.903225806462</v>
      </c>
      <c r="I63" s="45">
        <f t="shared" si="25"/>
        <v>48545.790768886254</v>
      </c>
      <c r="J63" s="50">
        <f t="shared" si="25"/>
        <v>7250.5483870967746</v>
      </c>
      <c r="K63" s="50">
        <f t="shared" si="25"/>
        <v>7524.5413872002928</v>
      </c>
      <c r="L63" s="50">
        <f t="shared" si="25"/>
        <v>24597.645161290326</v>
      </c>
      <c r="M63" s="45">
        <f t="shared" si="25"/>
        <v>26825.535688646218</v>
      </c>
      <c r="N63" s="50">
        <f t="shared" si="25"/>
        <v>43746.129032258075</v>
      </c>
      <c r="O63" s="45">
        <f t="shared" si="25"/>
        <v>43291.319161644002</v>
      </c>
      <c r="P63" s="50">
        <f t="shared" si="25"/>
        <v>25073.258064516129</v>
      </c>
      <c r="Q63" s="45">
        <f t="shared" si="25"/>
        <v>24078.984409743342</v>
      </c>
      <c r="R63" s="50">
        <f t="shared" si="25"/>
        <v>31366.354838709682</v>
      </c>
      <c r="S63" s="45">
        <f t="shared" si="25"/>
        <v>31391.193029666822</v>
      </c>
      <c r="T63" s="50">
        <f>SUM(T39:T62)</f>
        <v>8906.5806451612898</v>
      </c>
      <c r="U63" s="45">
        <f t="shared" si="25"/>
        <v>9096.1168620809531</v>
      </c>
      <c r="V63" s="50">
        <f t="shared" si="25"/>
        <v>29710.806451612902</v>
      </c>
      <c r="W63" s="45">
        <f t="shared" si="25"/>
        <v>35597.219578480413</v>
      </c>
      <c r="X63" s="50">
        <f t="shared" si="25"/>
        <v>23685.645161290322</v>
      </c>
      <c r="Y63" s="45">
        <f t="shared" si="25"/>
        <v>13934.213554778345</v>
      </c>
      <c r="Z63" s="50">
        <f t="shared" si="25"/>
        <v>53547.709677419363</v>
      </c>
      <c r="AA63" s="50">
        <f t="shared" si="25"/>
        <v>55112.333260274681</v>
      </c>
      <c r="AB63" s="50">
        <f>AB31/B65</f>
        <v>374774.3548387097</v>
      </c>
      <c r="AC63" s="46">
        <f t="shared" si="25"/>
        <v>373709.62903225812</v>
      </c>
    </row>
    <row r="64" spans="1:31" ht="15.6" thickTop="1" x14ac:dyDescent="0.25">
      <c r="A64" s="170"/>
      <c r="B64" s="18"/>
      <c r="C64" s="18"/>
      <c r="AB64" s="174" t="str">
        <f>IF(AB63='Daily Total'!D43,"Correct","Wrong")</f>
        <v>Correct</v>
      </c>
      <c r="AC64" s="174" t="str">
        <f>IF(AC63='Daily Total'!E43,"Correct","Wrong")</f>
        <v>Correct</v>
      </c>
    </row>
    <row r="65" spans="1:31" x14ac:dyDescent="0.25">
      <c r="A65" s="8" t="s">
        <v>82</v>
      </c>
      <c r="B65" s="8">
        <f>COUNTIF('Daily Total'!G7:G37,"&gt;0")</f>
        <v>31</v>
      </c>
      <c r="C65" s="18"/>
    </row>
    <row r="66" spans="1:31" x14ac:dyDescent="0.25">
      <c r="B66" s="18"/>
      <c r="C66" s="18"/>
    </row>
    <row r="67" spans="1:31" x14ac:dyDescent="0.25">
      <c r="A67" s="43" t="s">
        <v>50</v>
      </c>
      <c r="B67" s="18"/>
      <c r="C67" s="18"/>
    </row>
    <row r="68" spans="1:31" ht="13.8" thickBot="1" x14ac:dyDescent="0.3">
      <c r="B68" s="18"/>
      <c r="C68" s="18"/>
    </row>
    <row r="69" spans="1:31" ht="14.4" thickTop="1" thickBot="1" x14ac:dyDescent="0.3">
      <c r="A69" s="307" t="s">
        <v>0</v>
      </c>
      <c r="B69" s="300" t="s">
        <v>1</v>
      </c>
      <c r="C69" s="301"/>
      <c r="D69" s="300" t="s">
        <v>2</v>
      </c>
      <c r="E69" s="301"/>
      <c r="F69" s="300" t="s">
        <v>3</v>
      </c>
      <c r="G69" s="301"/>
      <c r="H69" s="300" t="s">
        <v>4</v>
      </c>
      <c r="I69" s="301"/>
      <c r="J69" s="300" t="s">
        <v>5</v>
      </c>
      <c r="K69" s="301"/>
      <c r="L69" s="300" t="s">
        <v>6</v>
      </c>
      <c r="M69" s="301"/>
      <c r="N69" s="300" t="s">
        <v>7</v>
      </c>
      <c r="O69" s="301"/>
      <c r="P69" s="300" t="s">
        <v>8</v>
      </c>
      <c r="Q69" s="301"/>
      <c r="R69" s="300" t="s">
        <v>9</v>
      </c>
      <c r="S69" s="301"/>
      <c r="T69" s="300" t="s">
        <v>10</v>
      </c>
      <c r="U69" s="301"/>
      <c r="V69" s="300" t="s">
        <v>11</v>
      </c>
      <c r="W69" s="301"/>
      <c r="X69" s="300" t="s">
        <v>12</v>
      </c>
      <c r="Y69" s="301"/>
      <c r="Z69" s="300" t="s">
        <v>40</v>
      </c>
      <c r="AA69" s="301"/>
      <c r="AB69" s="300" t="s">
        <v>51</v>
      </c>
      <c r="AC69" s="301"/>
    </row>
    <row r="70" spans="1:31" s="66" customFormat="1" ht="15" thickTop="1" thickBot="1" x14ac:dyDescent="0.35">
      <c r="A70" s="308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ht="13.8" thickTop="1" x14ac:dyDescent="0.25">
      <c r="A71" s="85" t="s">
        <v>16</v>
      </c>
      <c r="B71" s="58"/>
      <c r="C71" s="59"/>
      <c r="D71" s="58"/>
      <c r="E71" s="59"/>
      <c r="F71" s="58"/>
      <c r="G71" s="59"/>
      <c r="H71" s="58"/>
      <c r="I71" s="59"/>
      <c r="J71" s="58"/>
      <c r="K71" s="59"/>
      <c r="L71" s="58"/>
      <c r="M71" s="59"/>
      <c r="N71" s="58"/>
      <c r="O71" s="59"/>
      <c r="P71" s="58"/>
      <c r="Q71" s="59"/>
      <c r="R71" s="58"/>
      <c r="S71" s="59"/>
      <c r="T71" s="58"/>
      <c r="U71" s="59"/>
      <c r="V71" s="58"/>
      <c r="W71" s="59"/>
      <c r="X71" s="58"/>
      <c r="Y71" s="59"/>
      <c r="Z71" s="58"/>
      <c r="AA71" s="58"/>
      <c r="AB71" s="98">
        <f t="shared" ref="AB71:AC71" si="26">AB7/AB31</f>
        <v>0</v>
      </c>
      <c r="AC71" s="99">
        <f t="shared" si="26"/>
        <v>0</v>
      </c>
      <c r="AD71" s="18"/>
      <c r="AE71" s="18"/>
    </row>
    <row r="72" spans="1:31" x14ac:dyDescent="0.25">
      <c r="A72" s="86" t="s">
        <v>17</v>
      </c>
      <c r="B72" s="81">
        <f>B8/B31</f>
        <v>1.1980868211304231E-2</v>
      </c>
      <c r="C72" s="82">
        <f t="shared" ref="C72:AC72" si="27">C8/C31</f>
        <v>0</v>
      </c>
      <c r="D72" s="81">
        <f t="shared" si="27"/>
        <v>1.7856106127899212E-2</v>
      </c>
      <c r="E72" s="82">
        <f t="shared" si="27"/>
        <v>1.3097175219448694E-4</v>
      </c>
      <c r="F72" s="81">
        <f t="shared" si="27"/>
        <v>2.2928224739105846E-2</v>
      </c>
      <c r="G72" s="82">
        <f t="shared" si="27"/>
        <v>2.8061608407114466E-4</v>
      </c>
      <c r="H72" s="81">
        <f t="shared" si="27"/>
        <v>1.1533058014687894E-2</v>
      </c>
      <c r="I72" s="82">
        <f t="shared" si="27"/>
        <v>7.3425853664676782E-4</v>
      </c>
      <c r="J72" s="81">
        <f t="shared" si="27"/>
        <v>1.8330092940689693E-3</v>
      </c>
      <c r="K72" s="82">
        <f t="shared" si="27"/>
        <v>3.9869539492508928E-3</v>
      </c>
      <c r="L72" s="81">
        <f t="shared" si="27"/>
        <v>1.4661775910885778E-3</v>
      </c>
      <c r="M72" s="82">
        <f t="shared" si="27"/>
        <v>3.5221615726291639E-3</v>
      </c>
      <c r="N72" s="81">
        <f t="shared" si="27"/>
        <v>4.7281602796192109E-3</v>
      </c>
      <c r="O72" s="82">
        <f t="shared" si="27"/>
        <v>3.245081778247364E-3</v>
      </c>
      <c r="P72" s="81">
        <f t="shared" si="27"/>
        <v>3.4698322721418914E-3</v>
      </c>
      <c r="Q72" s="82">
        <f t="shared" si="27"/>
        <v>2.8923629047303717E-3</v>
      </c>
      <c r="R72" s="81">
        <f t="shared" si="27"/>
        <v>1.4058622501817747E-3</v>
      </c>
      <c r="S72" s="82">
        <f t="shared" si="27"/>
        <v>2.951310617687151E-3</v>
      </c>
      <c r="T72" s="81">
        <f t="shared" si="27"/>
        <v>1.9195665401442935E-4</v>
      </c>
      <c r="U72" s="82">
        <f t="shared" si="27"/>
        <v>3.1633491504862135E-3</v>
      </c>
      <c r="V72" s="81">
        <f t="shared" si="27"/>
        <v>4.8315210605460161E-4</v>
      </c>
      <c r="W72" s="82">
        <f t="shared" si="27"/>
        <v>5.6818500689419054E-4</v>
      </c>
      <c r="X72" s="81">
        <f t="shared" si="27"/>
        <v>1.007824257240332E-4</v>
      </c>
      <c r="Y72" s="82">
        <f t="shared" si="27"/>
        <v>7.871087874724577E-5</v>
      </c>
      <c r="Z72" s="81">
        <f t="shared" si="27"/>
        <v>0</v>
      </c>
      <c r="AA72" s="81">
        <f t="shared" si="27"/>
        <v>0</v>
      </c>
      <c r="AB72" s="100">
        <f t="shared" si="27"/>
        <v>6.1632784630407719E-3</v>
      </c>
      <c r="AC72" s="101">
        <f t="shared" si="27"/>
        <v>1.3980148551594547E-3</v>
      </c>
      <c r="AD72" s="18"/>
      <c r="AE72" s="18"/>
    </row>
    <row r="73" spans="1:31" x14ac:dyDescent="0.25">
      <c r="A73" s="87" t="s">
        <v>18</v>
      </c>
      <c r="B73" s="81">
        <f>B9/B31</f>
        <v>5.2718383796260294E-2</v>
      </c>
      <c r="C73" s="82">
        <f t="shared" ref="C73:AC73" si="28">C9/C31</f>
        <v>1.3178134211432034E-2</v>
      </c>
      <c r="D73" s="81">
        <f t="shared" si="28"/>
        <v>6.4432204127841161E-2</v>
      </c>
      <c r="E73" s="82">
        <f t="shared" si="28"/>
        <v>1.8604140515129312E-2</v>
      </c>
      <c r="F73" s="81">
        <f t="shared" si="28"/>
        <v>7.905869129660173E-2</v>
      </c>
      <c r="G73" s="82">
        <f t="shared" si="28"/>
        <v>1.9406023836853054E-2</v>
      </c>
      <c r="H73" s="81">
        <f t="shared" si="28"/>
        <v>4.847913062204532E-2</v>
      </c>
      <c r="I73" s="82">
        <f t="shared" si="28"/>
        <v>1.7710116557710993E-2</v>
      </c>
      <c r="J73" s="81">
        <f t="shared" si="28"/>
        <v>1.3854346945948471E-2</v>
      </c>
      <c r="K73" s="82">
        <f t="shared" si="28"/>
        <v>4.0971739342350225E-2</v>
      </c>
      <c r="L73" s="81">
        <f t="shared" si="28"/>
        <v>2.0990732131452396E-2</v>
      </c>
      <c r="M73" s="82">
        <f t="shared" si="28"/>
        <v>4.225920479684641E-2</v>
      </c>
      <c r="N73" s="81">
        <f t="shared" si="28"/>
        <v>3.7988983357052787E-2</v>
      </c>
      <c r="O73" s="82">
        <f t="shared" si="28"/>
        <v>3.9904819061164228E-2</v>
      </c>
      <c r="P73" s="81">
        <f t="shared" si="28"/>
        <v>3.5462534945984094E-2</v>
      </c>
      <c r="Q73" s="82">
        <f t="shared" si="28"/>
        <v>3.9428573225697754E-2</v>
      </c>
      <c r="R73" s="81">
        <f t="shared" si="28"/>
        <v>4.082759727137255E-2</v>
      </c>
      <c r="S73" s="82">
        <f t="shared" si="28"/>
        <v>3.3942538379684431E-2</v>
      </c>
      <c r="T73" s="81">
        <f t="shared" si="28"/>
        <v>1.7022571205053169E-2</v>
      </c>
      <c r="U73" s="82">
        <f t="shared" si="28"/>
        <v>6.1185626937504137E-2</v>
      </c>
      <c r="V73" s="81">
        <f t="shared" si="28"/>
        <v>2.4566927424039261E-2</v>
      </c>
      <c r="W73" s="82">
        <f t="shared" si="28"/>
        <v>3.8590726941932794E-2</v>
      </c>
      <c r="X73" s="81">
        <f t="shared" si="28"/>
        <v>3.7755275755697953E-2</v>
      </c>
      <c r="Y73" s="82">
        <f t="shared" si="28"/>
        <v>5.5600438736716211E-2</v>
      </c>
      <c r="Z73" s="81">
        <f t="shared" si="28"/>
        <v>4.4515623390416384E-2</v>
      </c>
      <c r="AA73" s="81">
        <f t="shared" si="28"/>
        <v>2.9397787197827221E-2</v>
      </c>
      <c r="AB73" s="100">
        <f t="shared" si="28"/>
        <v>4.2795299192933726E-2</v>
      </c>
      <c r="AC73" s="101">
        <f t="shared" si="28"/>
        <v>3.1179373911874048E-2</v>
      </c>
      <c r="AD73" s="18"/>
      <c r="AE73" s="18"/>
    </row>
    <row r="74" spans="1:31" x14ac:dyDescent="0.25">
      <c r="A74" s="86" t="s">
        <v>19</v>
      </c>
      <c r="B74" s="81">
        <f>B10/B31</f>
        <v>9.1860444249225987E-2</v>
      </c>
      <c r="C74" s="82">
        <f t="shared" ref="C74:AC74" si="29">C10/C31</f>
        <v>4.2826671255603875E-2</v>
      </c>
      <c r="D74" s="81">
        <f t="shared" si="29"/>
        <v>8.6887500362855238E-2</v>
      </c>
      <c r="E74" s="82">
        <f t="shared" si="29"/>
        <v>5.5955696704606754E-2</v>
      </c>
      <c r="F74" s="81">
        <f t="shared" si="29"/>
        <v>0.10239542096669269</v>
      </c>
      <c r="G74" s="82">
        <f t="shared" si="29"/>
        <v>5.0910433099201596E-2</v>
      </c>
      <c r="H74" s="81">
        <f t="shared" si="29"/>
        <v>7.5074384378621253E-2</v>
      </c>
      <c r="I74" s="82">
        <f t="shared" si="29"/>
        <v>4.2216543420371747E-2</v>
      </c>
      <c r="J74" s="81">
        <f t="shared" si="29"/>
        <v>2.9079001810764036E-2</v>
      </c>
      <c r="K74" s="82">
        <f t="shared" si="29"/>
        <v>9.5004825563391487E-2</v>
      </c>
      <c r="L74" s="81">
        <f t="shared" si="29"/>
        <v>3.8693711829220476E-2</v>
      </c>
      <c r="M74" s="82">
        <f t="shared" si="29"/>
        <v>8.6067246775511294E-2</v>
      </c>
      <c r="N74" s="81">
        <f t="shared" si="29"/>
        <v>6.1010375111530603E-2</v>
      </c>
      <c r="O74" s="82">
        <f t="shared" si="29"/>
        <v>7.311858500270732E-2</v>
      </c>
      <c r="P74" s="81">
        <f t="shared" si="29"/>
        <v>7.0669045931213176E-2</v>
      </c>
      <c r="Q74" s="82">
        <f t="shared" si="29"/>
        <v>7.4951987643017096E-2</v>
      </c>
      <c r="R74" s="81">
        <f t="shared" si="29"/>
        <v>7.4926184518649019E-2</v>
      </c>
      <c r="S74" s="82">
        <f t="shared" si="29"/>
        <v>5.6160810359885488E-2</v>
      </c>
      <c r="T74" s="81">
        <f t="shared" si="29"/>
        <v>4.0075478805087938E-2</v>
      </c>
      <c r="U74" s="82">
        <f t="shared" si="29"/>
        <v>0.11966573922601058</v>
      </c>
      <c r="V74" s="81">
        <f t="shared" si="29"/>
        <v>4.4142730732274017E-2</v>
      </c>
      <c r="W74" s="82">
        <f t="shared" si="29"/>
        <v>7.6314949093447382E-2</v>
      </c>
      <c r="X74" s="81">
        <f t="shared" si="29"/>
        <v>6.992666035641569E-2</v>
      </c>
      <c r="Y74" s="82">
        <f t="shared" si="29"/>
        <v>9.5220948569649674E-2</v>
      </c>
      <c r="Z74" s="81">
        <f t="shared" si="29"/>
        <v>6.9919559223339575E-2</v>
      </c>
      <c r="AA74" s="81">
        <f t="shared" si="29"/>
        <v>4.8824151402157408E-2</v>
      </c>
      <c r="AB74" s="100">
        <f t="shared" si="29"/>
        <v>6.9745192913929721E-2</v>
      </c>
      <c r="AC74" s="101">
        <f t="shared" si="29"/>
        <v>6.2634682257403831E-2</v>
      </c>
      <c r="AD74" s="18"/>
      <c r="AE74" s="18"/>
    </row>
    <row r="75" spans="1:31" x14ac:dyDescent="0.25">
      <c r="A75" s="87" t="s">
        <v>20</v>
      </c>
      <c r="B75" s="81">
        <f>B11/B31</f>
        <v>0.10349607203561104</v>
      </c>
      <c r="C75" s="82">
        <f t="shared" ref="C75:AC75" si="30">C11/C31</f>
        <v>4.4413186773185662E-2</v>
      </c>
      <c r="D75" s="81">
        <f t="shared" si="30"/>
        <v>8.9822999216232685E-2</v>
      </c>
      <c r="E75" s="82">
        <f t="shared" si="30"/>
        <v>7.4882668660054025E-2</v>
      </c>
      <c r="F75" s="81">
        <f t="shared" si="30"/>
        <v>0.10486770225421521</v>
      </c>
      <c r="G75" s="82">
        <f t="shared" si="30"/>
        <v>5.6501587806536593E-2</v>
      </c>
      <c r="H75" s="81">
        <f t="shared" si="30"/>
        <v>7.5391552630152514E-2</v>
      </c>
      <c r="I75" s="82">
        <f t="shared" si="30"/>
        <v>5.0336225243737556E-2</v>
      </c>
      <c r="J75" s="81">
        <f t="shared" si="30"/>
        <v>3.9810114474099843E-2</v>
      </c>
      <c r="K75" s="82">
        <f t="shared" si="30"/>
        <v>0.12942171996605073</v>
      </c>
      <c r="L75" s="81">
        <f t="shared" si="30"/>
        <v>4.0883798213046885E-2</v>
      </c>
      <c r="M75" s="82">
        <f t="shared" si="30"/>
        <v>0.12024384331084999</v>
      </c>
      <c r="N75" s="81">
        <f t="shared" si="30"/>
        <v>6.4227618296181038E-2</v>
      </c>
      <c r="O75" s="82">
        <f t="shared" si="30"/>
        <v>9.0235968323285079E-2</v>
      </c>
      <c r="P75" s="81">
        <f t="shared" si="30"/>
        <v>8.5800190667090367E-2</v>
      </c>
      <c r="Q75" s="82">
        <f t="shared" si="30"/>
        <v>8.6399824633871372E-2</v>
      </c>
      <c r="R75" s="81">
        <f t="shared" si="30"/>
        <v>8.8754438956062429E-2</v>
      </c>
      <c r="S75" s="82">
        <f t="shared" si="30"/>
        <v>6.3419252957033892E-2</v>
      </c>
      <c r="T75" s="81">
        <f t="shared" si="30"/>
        <v>4.612392431837279E-2</v>
      </c>
      <c r="U75" s="82">
        <f t="shared" si="30"/>
        <v>0.16869068736349072</v>
      </c>
      <c r="V75" s="81">
        <f t="shared" si="30"/>
        <v>4.3034195226022899E-2</v>
      </c>
      <c r="W75" s="82">
        <f t="shared" si="30"/>
        <v>9.5206683519892768E-2</v>
      </c>
      <c r="X75" s="81">
        <f t="shared" si="30"/>
        <v>7.3925271193250305E-2</v>
      </c>
      <c r="Y75" s="82">
        <f t="shared" si="30"/>
        <v>0.12663511390349974</v>
      </c>
      <c r="Z75" s="81">
        <f t="shared" si="30"/>
        <v>8.4876977359352138E-2</v>
      </c>
      <c r="AA75" s="81">
        <f t="shared" si="30"/>
        <v>5.584513766068E-2</v>
      </c>
      <c r="AB75" s="100">
        <f t="shared" si="30"/>
        <v>7.6616166028504892E-2</v>
      </c>
      <c r="AC75" s="101">
        <f t="shared" si="30"/>
        <v>7.6731775148697695E-2</v>
      </c>
      <c r="AD75" s="18"/>
      <c r="AE75" s="18"/>
    </row>
    <row r="76" spans="1:31" x14ac:dyDescent="0.25">
      <c r="A76" s="86" t="s">
        <v>21</v>
      </c>
      <c r="B76" s="81">
        <f>B12/B31</f>
        <v>8.855758721379868E-2</v>
      </c>
      <c r="C76" s="82">
        <f t="shared" ref="C76:AC76" si="31">C12/C31</f>
        <v>3.8557737850963635E-2</v>
      </c>
      <c r="D76" s="81">
        <f t="shared" si="31"/>
        <v>8.1324929606084354E-2</v>
      </c>
      <c r="E76" s="82">
        <f t="shared" si="31"/>
        <v>6.5490640755252974E-2</v>
      </c>
      <c r="F76" s="81">
        <f t="shared" si="31"/>
        <v>8.8469653160423198E-2</v>
      </c>
      <c r="G76" s="82">
        <f t="shared" si="31"/>
        <v>4.6988732892535169E-2</v>
      </c>
      <c r="H76" s="81">
        <f t="shared" si="31"/>
        <v>7.565378411756174E-2</v>
      </c>
      <c r="I76" s="82">
        <f t="shared" si="31"/>
        <v>4.8336457400762804E-2</v>
      </c>
      <c r="J76" s="81">
        <f t="shared" si="31"/>
        <v>3.4493497710962912E-2</v>
      </c>
      <c r="K76" s="82">
        <f t="shared" si="31"/>
        <v>0.11860486329820064</v>
      </c>
      <c r="L76" s="81">
        <f t="shared" si="31"/>
        <v>3.4202067598917807E-2</v>
      </c>
      <c r="M76" s="82">
        <f t="shared" si="31"/>
        <v>0.12581798332311059</v>
      </c>
      <c r="N76" s="81">
        <f t="shared" si="31"/>
        <v>5.4379004962651072E-2</v>
      </c>
      <c r="O76" s="82">
        <f t="shared" si="31"/>
        <v>9.0626625261430505E-2</v>
      </c>
      <c r="P76" s="81">
        <f t="shared" si="31"/>
        <v>7.1565773070138991E-2</v>
      </c>
      <c r="Q76" s="82">
        <f t="shared" si="31"/>
        <v>7.9899007350071674E-2</v>
      </c>
      <c r="R76" s="81">
        <f t="shared" si="31"/>
        <v>8.0538320801927687E-2</v>
      </c>
      <c r="S76" s="82">
        <f t="shared" si="31"/>
        <v>5.5889407584663542E-2</v>
      </c>
      <c r="T76" s="81">
        <f t="shared" si="31"/>
        <v>3.1803233564164229E-2</v>
      </c>
      <c r="U76" s="82">
        <f t="shared" si="31"/>
        <v>0.13875365426102096</v>
      </c>
      <c r="V76" s="81">
        <f t="shared" si="31"/>
        <v>3.3624129376190914E-2</v>
      </c>
      <c r="W76" s="82">
        <f t="shared" si="31"/>
        <v>8.7693162179364709E-2</v>
      </c>
      <c r="X76" s="81">
        <f t="shared" si="31"/>
        <v>6.3847028620846985E-2</v>
      </c>
      <c r="Y76" s="82">
        <f t="shared" si="31"/>
        <v>0.11613032549540662</v>
      </c>
      <c r="Z76" s="81">
        <f t="shared" si="31"/>
        <v>7.5298542933374457E-2</v>
      </c>
      <c r="AA76" s="81">
        <f t="shared" si="31"/>
        <v>5.2199617100487025E-2</v>
      </c>
      <c r="AB76" s="100">
        <f t="shared" si="31"/>
        <v>6.7120904148345609E-2</v>
      </c>
      <c r="AC76" s="101">
        <f t="shared" si="31"/>
        <v>7.1638308800816855E-2</v>
      </c>
      <c r="AD76" s="18"/>
      <c r="AE76" s="18"/>
    </row>
    <row r="77" spans="1:31" x14ac:dyDescent="0.25">
      <c r="A77" s="87" t="s">
        <v>22</v>
      </c>
      <c r="B77" s="81">
        <f>B13/B31</f>
        <v>6.8953229322534032E-2</v>
      </c>
      <c r="C77" s="82">
        <f t="shared" ref="C77:AC77" si="32">C13/C31</f>
        <v>3.9193631348778617E-2</v>
      </c>
      <c r="D77" s="81">
        <f t="shared" si="32"/>
        <v>6.5147028941333562E-2</v>
      </c>
      <c r="E77" s="82">
        <f t="shared" si="32"/>
        <v>5.0490801123267391E-2</v>
      </c>
      <c r="F77" s="81">
        <f t="shared" si="32"/>
        <v>7.5846142402929903E-2</v>
      </c>
      <c r="G77" s="82">
        <f t="shared" si="32"/>
        <v>3.5945931414151262E-2</v>
      </c>
      <c r="H77" s="81">
        <f t="shared" si="32"/>
        <v>6.7284351226115327E-2</v>
      </c>
      <c r="I77" s="82">
        <f t="shared" si="32"/>
        <v>4.420568634295282E-2</v>
      </c>
      <c r="J77" s="81">
        <f t="shared" si="32"/>
        <v>3.4048592542499569E-2</v>
      </c>
      <c r="K77" s="82">
        <f t="shared" si="32"/>
        <v>0.10795470921339383</v>
      </c>
      <c r="L77" s="81">
        <f t="shared" si="32"/>
        <v>2.7882291381157651E-2</v>
      </c>
      <c r="M77" s="82">
        <f t="shared" si="32"/>
        <v>9.3235549046115529E-2</v>
      </c>
      <c r="N77" s="81">
        <f t="shared" si="32"/>
        <v>4.5556841895688469E-2</v>
      </c>
      <c r="O77" s="82">
        <f t="shared" si="32"/>
        <v>7.8640290973165744E-2</v>
      </c>
      <c r="P77" s="81">
        <f t="shared" si="32"/>
        <v>5.1426079192456682E-2</v>
      </c>
      <c r="Q77" s="82">
        <f t="shared" si="32"/>
        <v>5.9049752278621324E-2</v>
      </c>
      <c r="R77" s="81">
        <f t="shared" si="32"/>
        <v>7.0092568881593903E-2</v>
      </c>
      <c r="S77" s="82">
        <f t="shared" si="32"/>
        <v>4.6922653214361197E-2</v>
      </c>
      <c r="T77" s="81">
        <f t="shared" si="32"/>
        <v>2.6511749195955149E-2</v>
      </c>
      <c r="U77" s="82">
        <f t="shared" si="32"/>
        <v>8.0236648951418854E-2</v>
      </c>
      <c r="V77" s="81">
        <f t="shared" si="32"/>
        <v>2.7565727686787146E-2</v>
      </c>
      <c r="W77" s="82">
        <f t="shared" si="32"/>
        <v>8.1389104001905618E-2</v>
      </c>
      <c r="X77" s="81">
        <f t="shared" si="32"/>
        <v>5.6111296484191463E-2</v>
      </c>
      <c r="Y77" s="82">
        <f t="shared" si="32"/>
        <v>7.3492810491472466E-2</v>
      </c>
      <c r="Z77" s="81">
        <f t="shared" si="32"/>
        <v>6.4079726309790669E-2</v>
      </c>
      <c r="AA77" s="81">
        <f t="shared" si="32"/>
        <v>4.8989736960085337E-2</v>
      </c>
      <c r="AB77" s="100">
        <f t="shared" si="32"/>
        <v>5.6102317050130378E-2</v>
      </c>
      <c r="AC77" s="101">
        <f t="shared" si="32"/>
        <v>5.9613059078082731E-2</v>
      </c>
      <c r="AD77" s="18"/>
      <c r="AE77" s="18"/>
    </row>
    <row r="78" spans="1:31" x14ac:dyDescent="0.25">
      <c r="A78" s="86" t="s">
        <v>23</v>
      </c>
      <c r="B78" s="81">
        <f>B14/B31</f>
        <v>5.1438259646436203E-2</v>
      </c>
      <c r="C78" s="82">
        <f t="shared" ref="C78:AC78" si="33">C14/C31</f>
        <v>3.9188159632954307E-2</v>
      </c>
      <c r="D78" s="81">
        <f t="shared" si="33"/>
        <v>4.930839792156521E-2</v>
      </c>
      <c r="E78" s="82">
        <f t="shared" si="33"/>
        <v>4.0671690107607697E-2</v>
      </c>
      <c r="F78" s="81">
        <f t="shared" si="33"/>
        <v>5.6673565598689954E-2</v>
      </c>
      <c r="G78" s="82">
        <f t="shared" si="33"/>
        <v>3.1341355246978578E-2</v>
      </c>
      <c r="H78" s="81">
        <f t="shared" si="33"/>
        <v>5.4854725220955664E-2</v>
      </c>
      <c r="I78" s="82">
        <f t="shared" si="33"/>
        <v>4.0566953540529568E-2</v>
      </c>
      <c r="J78" s="81">
        <f t="shared" si="33"/>
        <v>3.505852727491135E-2</v>
      </c>
      <c r="K78" s="82">
        <f t="shared" si="33"/>
        <v>7.9520439574897642E-2</v>
      </c>
      <c r="L78" s="81">
        <f t="shared" si="33"/>
        <v>2.8490794424328583E-2</v>
      </c>
      <c r="M78" s="82">
        <f t="shared" si="33"/>
        <v>6.574573334151515E-2</v>
      </c>
      <c r="N78" s="81">
        <f t="shared" si="33"/>
        <v>3.969162248457006E-2</v>
      </c>
      <c r="O78" s="82">
        <f t="shared" si="33"/>
        <v>5.4865353941247225E-2</v>
      </c>
      <c r="P78" s="81">
        <f t="shared" si="33"/>
        <v>4.60534356743015E-2</v>
      </c>
      <c r="Q78" s="82">
        <f t="shared" si="33"/>
        <v>4.3997809983068716E-2</v>
      </c>
      <c r="R78" s="81">
        <f t="shared" si="33"/>
        <v>5.4732983873207061E-2</v>
      </c>
      <c r="S78" s="82">
        <f t="shared" si="33"/>
        <v>4.1759195533061552E-2</v>
      </c>
      <c r="T78" s="81">
        <f t="shared" si="33"/>
        <v>2.9800365079824993E-2</v>
      </c>
      <c r="U78" s="82">
        <f t="shared" si="33"/>
        <v>4.8525846895569519E-2</v>
      </c>
      <c r="V78" s="81">
        <f t="shared" si="33"/>
        <v>2.5813351284153154E-2</v>
      </c>
      <c r="W78" s="82">
        <f t="shared" si="33"/>
        <v>6.3907220332847764E-2</v>
      </c>
      <c r="X78" s="81">
        <f t="shared" si="33"/>
        <v>4.5142355176335199E-2</v>
      </c>
      <c r="Y78" s="82">
        <f t="shared" si="33"/>
        <v>4.8864176531459282E-2</v>
      </c>
      <c r="Z78" s="81">
        <f t="shared" si="33"/>
        <v>5.4185625239837373E-2</v>
      </c>
      <c r="AA78" s="81">
        <f t="shared" si="33"/>
        <v>4.8571471001459331E-2</v>
      </c>
      <c r="AB78" s="100">
        <f t="shared" si="33"/>
        <v>4.6290649728589373E-2</v>
      </c>
      <c r="AC78" s="101">
        <f t="shared" si="33"/>
        <v>4.8270692482178572E-2</v>
      </c>
      <c r="AD78" s="18"/>
      <c r="AE78" s="18"/>
    </row>
    <row r="79" spans="1:31" x14ac:dyDescent="0.25">
      <c r="A79" s="87" t="s">
        <v>24</v>
      </c>
      <c r="B79" s="81">
        <f>B15/B31</f>
        <v>5.2197959492359849E-2</v>
      </c>
      <c r="C79" s="82">
        <f t="shared" ref="C79:AC79" si="34">C15/C31</f>
        <v>4.2310984464227194E-2</v>
      </c>
      <c r="D79" s="81">
        <f t="shared" si="34"/>
        <v>5.0730790443844521E-2</v>
      </c>
      <c r="E79" s="82">
        <f t="shared" si="34"/>
        <v>3.8032013974742436E-2</v>
      </c>
      <c r="F79" s="81">
        <f t="shared" si="34"/>
        <v>5.5048991075465972E-2</v>
      </c>
      <c r="G79" s="82">
        <f t="shared" si="34"/>
        <v>3.0273407075044386E-2</v>
      </c>
      <c r="H79" s="81">
        <f t="shared" si="34"/>
        <v>5.6272826225492713E-2</v>
      </c>
      <c r="I79" s="82">
        <f t="shared" si="34"/>
        <v>4.1009967265762511E-2</v>
      </c>
      <c r="J79" s="81">
        <f t="shared" si="34"/>
        <v>3.9867952146000078E-2</v>
      </c>
      <c r="K79" s="82">
        <f t="shared" si="34"/>
        <v>6.2703639298847674E-2</v>
      </c>
      <c r="L79" s="81">
        <f t="shared" si="34"/>
        <v>2.9357648975052688E-2</v>
      </c>
      <c r="M79" s="82">
        <f t="shared" si="34"/>
        <v>5.8129975857126273E-2</v>
      </c>
      <c r="N79" s="81">
        <f t="shared" si="34"/>
        <v>4.0089077005891767E-2</v>
      </c>
      <c r="O79" s="82">
        <f t="shared" si="34"/>
        <v>5.3753084464693887E-2</v>
      </c>
      <c r="P79" s="81">
        <f t="shared" si="34"/>
        <v>4.7652620514595297E-2</v>
      </c>
      <c r="Q79" s="82">
        <f t="shared" si="34"/>
        <v>3.7575129928479382E-2</v>
      </c>
      <c r="R79" s="81">
        <f t="shared" si="34"/>
        <v>5.4987005801367193E-2</v>
      </c>
      <c r="S79" s="82">
        <f t="shared" si="34"/>
        <v>3.9492687629729094E-2</v>
      </c>
      <c r="T79" s="81">
        <f t="shared" si="34"/>
        <v>2.7601918117810681E-2</v>
      </c>
      <c r="U79" s="82">
        <f t="shared" si="34"/>
        <v>4.2690673473809414E-2</v>
      </c>
      <c r="V79" s="81">
        <f t="shared" si="34"/>
        <v>2.8522260283268281E-2</v>
      </c>
      <c r="W79" s="82">
        <f t="shared" si="34"/>
        <v>6.2189616087126469E-2</v>
      </c>
      <c r="X79" s="81">
        <f t="shared" si="34"/>
        <v>4.3343252684694009E-2</v>
      </c>
      <c r="Y79" s="82">
        <f t="shared" si="34"/>
        <v>4.1135231243648852E-2</v>
      </c>
      <c r="Z79" s="81">
        <f t="shared" si="34"/>
        <v>5.2777173687137004E-2</v>
      </c>
      <c r="AA79" s="81">
        <f t="shared" si="34"/>
        <v>4.8942560586918184E-2</v>
      </c>
      <c r="AB79" s="100">
        <f t="shared" si="34"/>
        <v>4.6654997996644E-2</v>
      </c>
      <c r="AC79" s="101">
        <f t="shared" si="34"/>
        <v>4.6281930895373018E-2</v>
      </c>
      <c r="AD79" s="18"/>
      <c r="AE79" s="18"/>
    </row>
    <row r="80" spans="1:31" x14ac:dyDescent="0.25">
      <c r="A80" s="86" t="s">
        <v>25</v>
      </c>
      <c r="B80" s="81">
        <f>B16/B31</f>
        <v>5.0434156925446012E-2</v>
      </c>
      <c r="C80" s="82">
        <f t="shared" ref="C80:AC80" si="35">C16/C31</f>
        <v>4.5205163334251321E-2</v>
      </c>
      <c r="D80" s="81">
        <f t="shared" si="35"/>
        <v>5.0955760689715232E-2</v>
      </c>
      <c r="E80" s="82">
        <f t="shared" si="35"/>
        <v>3.9213141049078172E-2</v>
      </c>
      <c r="F80" s="81">
        <f t="shared" si="35"/>
        <v>5.0407855573435842E-2</v>
      </c>
      <c r="G80" s="82">
        <f t="shared" si="35"/>
        <v>3.264900147486606E-2</v>
      </c>
      <c r="H80" s="81">
        <f t="shared" si="35"/>
        <v>5.7197961333307942E-2</v>
      </c>
      <c r="I80" s="82">
        <f t="shared" si="35"/>
        <v>4.3534487657100426E-2</v>
      </c>
      <c r="J80" s="81">
        <f t="shared" si="35"/>
        <v>4.2902205394920075E-2</v>
      </c>
      <c r="K80" s="82">
        <f t="shared" si="35"/>
        <v>4.9273177651306593E-2</v>
      </c>
      <c r="L80" s="81">
        <f t="shared" si="35"/>
        <v>3.2248038430114603E-2</v>
      </c>
      <c r="M80" s="82">
        <f t="shared" si="35"/>
        <v>6.0151160278865815E-2</v>
      </c>
      <c r="N80" s="81">
        <f t="shared" si="35"/>
        <v>4.1078657650815184E-2</v>
      </c>
      <c r="O80" s="82">
        <f t="shared" si="35"/>
        <v>5.1291293149200501E-2</v>
      </c>
      <c r="P80" s="81">
        <f t="shared" si="35"/>
        <v>4.8102913912908107E-2</v>
      </c>
      <c r="Q80" s="82">
        <f t="shared" si="35"/>
        <v>4.042502506846684E-2</v>
      </c>
      <c r="R80" s="81">
        <f t="shared" si="35"/>
        <v>5.1978851388944598E-2</v>
      </c>
      <c r="S80" s="82">
        <f t="shared" si="35"/>
        <v>4.2268173300798469E-2</v>
      </c>
      <c r="T80" s="81">
        <f t="shared" si="35"/>
        <v>2.9872801553037984E-2</v>
      </c>
      <c r="U80" s="82">
        <f t="shared" si="35"/>
        <v>4.1295182564934613E-2</v>
      </c>
      <c r="V80" s="81">
        <f t="shared" si="35"/>
        <v>3.222027393095811E-2</v>
      </c>
      <c r="W80" s="82">
        <f t="shared" si="35"/>
        <v>5.7230366854703583E-2</v>
      </c>
      <c r="X80" s="81">
        <f t="shared" si="35"/>
        <v>4.3099468168415603E-2</v>
      </c>
      <c r="Y80" s="82">
        <f t="shared" si="35"/>
        <v>3.8669034210429991E-2</v>
      </c>
      <c r="Z80" s="81">
        <f t="shared" si="35"/>
        <v>5.3359108759809613E-2</v>
      </c>
      <c r="AA80" s="81">
        <f t="shared" si="35"/>
        <v>5.1016447998902134E-2</v>
      </c>
      <c r="AB80" s="100">
        <f t="shared" si="35"/>
        <v>4.6815524696365685E-2</v>
      </c>
      <c r="AC80" s="101">
        <f t="shared" si="35"/>
        <v>4.6819419096169934E-2</v>
      </c>
      <c r="AD80" s="18"/>
      <c r="AE80" s="18"/>
    </row>
    <row r="81" spans="1:31" x14ac:dyDescent="0.25">
      <c r="A81" s="87" t="s">
        <v>26</v>
      </c>
      <c r="B81" s="81">
        <f>B17/B31</f>
        <v>4.5393133988321642E-2</v>
      </c>
      <c r="C81" s="82">
        <f t="shared" ref="C81:AC81" si="36">C17/C31</f>
        <v>4.4802409169478086E-2</v>
      </c>
      <c r="D81" s="81">
        <f t="shared" si="36"/>
        <v>4.3036445179831052E-2</v>
      </c>
      <c r="E81" s="82">
        <f t="shared" si="36"/>
        <v>4.1539874071018112E-2</v>
      </c>
      <c r="F81" s="81">
        <f t="shared" si="36"/>
        <v>4.398393843618173E-2</v>
      </c>
      <c r="G81" s="82">
        <f t="shared" si="36"/>
        <v>3.5041778974108824E-2</v>
      </c>
      <c r="H81" s="81">
        <f t="shared" si="36"/>
        <v>5.1798043665205101E-2</v>
      </c>
      <c r="I81" s="82">
        <f t="shared" si="36"/>
        <v>4.3347633810489505E-2</v>
      </c>
      <c r="J81" s="81">
        <f t="shared" si="36"/>
        <v>4.2435054968033563E-2</v>
      </c>
      <c r="K81" s="82">
        <f t="shared" si="36"/>
        <v>4.5991014271149086E-2</v>
      </c>
      <c r="L81" s="81">
        <f t="shared" si="36"/>
        <v>3.4262393331645963E-2</v>
      </c>
      <c r="M81" s="82">
        <f t="shared" si="36"/>
        <v>5.0363663702579255E-2</v>
      </c>
      <c r="N81" s="81">
        <f t="shared" si="36"/>
        <v>4.0509390692632714E-2</v>
      </c>
      <c r="O81" s="82">
        <f t="shared" si="36"/>
        <v>4.4203080767167009E-2</v>
      </c>
      <c r="P81" s="81">
        <f t="shared" si="36"/>
        <v>4.6187237141228736E-2</v>
      </c>
      <c r="Q81" s="82">
        <f t="shared" si="36"/>
        <v>3.9847088358369261E-2</v>
      </c>
      <c r="R81" s="81">
        <f t="shared" si="36"/>
        <v>4.770881476659293E-2</v>
      </c>
      <c r="S81" s="82">
        <f t="shared" si="36"/>
        <v>4.1089807045470522E-2</v>
      </c>
      <c r="T81" s="81">
        <f t="shared" si="36"/>
        <v>2.8771767160200506E-2</v>
      </c>
      <c r="U81" s="82">
        <f t="shared" si="36"/>
        <v>4.001672138920559E-2</v>
      </c>
      <c r="V81" s="81">
        <f t="shared" si="36"/>
        <v>3.3202864169114096E-2</v>
      </c>
      <c r="W81" s="82">
        <f t="shared" si="36"/>
        <v>4.910704302886483E-2</v>
      </c>
      <c r="X81" s="81">
        <f t="shared" si="36"/>
        <v>4.0720185766525252E-2</v>
      </c>
      <c r="Y81" s="82">
        <f t="shared" si="36"/>
        <v>3.9658939261968881E-2</v>
      </c>
      <c r="Z81" s="81">
        <f t="shared" si="36"/>
        <v>5.1016308037631804E-2</v>
      </c>
      <c r="AA81" s="81">
        <f t="shared" si="36"/>
        <v>5.0548254687532199E-2</v>
      </c>
      <c r="AB81" s="100">
        <f t="shared" si="36"/>
        <v>4.3967014990955851E-2</v>
      </c>
      <c r="AC81" s="101">
        <f t="shared" si="36"/>
        <v>4.4461663072291283E-2</v>
      </c>
      <c r="AD81" s="18"/>
      <c r="AE81" s="18"/>
    </row>
    <row r="82" spans="1:31" x14ac:dyDescent="0.25">
      <c r="A82" s="86" t="s">
        <v>27</v>
      </c>
      <c r="B82" s="81">
        <f>B18/B31</f>
        <v>3.9340317330642055E-2</v>
      </c>
      <c r="C82" s="82">
        <f t="shared" ref="C82:AC82" si="37">C18/C31</f>
        <v>4.7046261158743656E-2</v>
      </c>
      <c r="D82" s="81">
        <f t="shared" si="37"/>
        <v>4.0148117507039394E-2</v>
      </c>
      <c r="E82" s="82">
        <f t="shared" si="37"/>
        <v>4.1682553904090591E-2</v>
      </c>
      <c r="F82" s="81">
        <f t="shared" si="37"/>
        <v>3.8163333494688846E-2</v>
      </c>
      <c r="G82" s="82">
        <f t="shared" si="37"/>
        <v>4.022390507290282E-2</v>
      </c>
      <c r="H82" s="81">
        <f t="shared" si="37"/>
        <v>4.9026300792700879E-2</v>
      </c>
      <c r="I82" s="82">
        <f t="shared" si="37"/>
        <v>4.7316882627508335E-2</v>
      </c>
      <c r="J82" s="81">
        <f t="shared" si="37"/>
        <v>5.1617897645116942E-2</v>
      </c>
      <c r="K82" s="82">
        <f t="shared" si="37"/>
        <v>4.2923631958580268E-2</v>
      </c>
      <c r="L82" s="81">
        <f t="shared" si="37"/>
        <v>4.3269287513753613E-2</v>
      </c>
      <c r="M82" s="82">
        <f t="shared" si="37"/>
        <v>4.085539072382241E-2</v>
      </c>
      <c r="N82" s="81">
        <f t="shared" si="37"/>
        <v>4.2880107364338227E-2</v>
      </c>
      <c r="O82" s="82">
        <f t="shared" si="37"/>
        <v>4.0115917033099351E-2</v>
      </c>
      <c r="P82" s="81">
        <f t="shared" si="37"/>
        <v>5.1549588238851057E-2</v>
      </c>
      <c r="Q82" s="82">
        <f t="shared" si="37"/>
        <v>3.7899599727240704E-2</v>
      </c>
      <c r="R82" s="81">
        <f t="shared" si="37"/>
        <v>4.3997215014649968E-2</v>
      </c>
      <c r="S82" s="82">
        <f t="shared" si="37"/>
        <v>4.4146550974221294E-2</v>
      </c>
      <c r="T82" s="81">
        <f t="shared" si="37"/>
        <v>3.9879900327412857E-2</v>
      </c>
      <c r="U82" s="82">
        <f t="shared" si="37"/>
        <v>3.0580933177659999E-2</v>
      </c>
      <c r="V82" s="81">
        <f t="shared" si="37"/>
        <v>4.2140635263589334E-2</v>
      </c>
      <c r="W82" s="82">
        <f t="shared" si="37"/>
        <v>4.3627727806878028E-2</v>
      </c>
      <c r="X82" s="81">
        <f t="shared" si="37"/>
        <v>4.0859102083063786E-2</v>
      </c>
      <c r="Y82" s="82">
        <f t="shared" si="37"/>
        <v>3.6468602144275372E-2</v>
      </c>
      <c r="Z82" s="81">
        <f t="shared" si="37"/>
        <v>5.0466301079712457E-2</v>
      </c>
      <c r="AA82" s="81">
        <f t="shared" si="37"/>
        <v>5.2816993397622226E-2</v>
      </c>
      <c r="AB82" s="100">
        <f t="shared" si="37"/>
        <v>4.4466670482582855E-2</v>
      </c>
      <c r="AC82" s="101">
        <f t="shared" si="37"/>
        <v>4.3938823125441055E-2</v>
      </c>
      <c r="AD82" s="18"/>
      <c r="AE82" s="18"/>
    </row>
    <row r="83" spans="1:31" x14ac:dyDescent="0.25">
      <c r="A83" s="87" t="s">
        <v>28</v>
      </c>
      <c r="B83" s="81">
        <f>B19/B31</f>
        <v>3.9640266313678271E-2</v>
      </c>
      <c r="C83" s="82">
        <f t="shared" ref="C83:AC83" si="38">C19/C31</f>
        <v>6.2042440227998374E-2</v>
      </c>
      <c r="D83" s="81">
        <f t="shared" si="38"/>
        <v>4.6124343232024155E-2</v>
      </c>
      <c r="E83" s="82">
        <f t="shared" si="38"/>
        <v>4.9404132464150721E-2</v>
      </c>
      <c r="F83" s="81">
        <f t="shared" si="38"/>
        <v>3.8360502059644079E-2</v>
      </c>
      <c r="G83" s="82">
        <f t="shared" si="38"/>
        <v>5.6552423441495449E-2</v>
      </c>
      <c r="H83" s="81">
        <f t="shared" si="38"/>
        <v>5.0124303584953477E-2</v>
      </c>
      <c r="I83" s="82">
        <f t="shared" si="38"/>
        <v>5.8659748370869409E-2</v>
      </c>
      <c r="J83" s="81">
        <f t="shared" si="38"/>
        <v>6.6798061993086175E-2</v>
      </c>
      <c r="K83" s="82">
        <f t="shared" si="38"/>
        <v>3.5956322756082883E-2</v>
      </c>
      <c r="L83" s="81">
        <f t="shared" si="38"/>
        <v>6.8747729588591613E-2</v>
      </c>
      <c r="M83" s="82">
        <f t="shared" si="38"/>
        <v>3.605820425687481E-2</v>
      </c>
      <c r="N83" s="81">
        <f t="shared" si="38"/>
        <v>5.5816182814331962E-2</v>
      </c>
      <c r="O83" s="82">
        <f t="shared" si="38"/>
        <v>4.2039047127583537E-2</v>
      </c>
      <c r="P83" s="81">
        <f t="shared" si="38"/>
        <v>5.8688668430959087E-2</v>
      </c>
      <c r="Q83" s="82">
        <f t="shared" si="38"/>
        <v>4.0616196993666011E-2</v>
      </c>
      <c r="R83" s="81">
        <f t="shared" si="38"/>
        <v>4.836289552088379E-2</v>
      </c>
      <c r="S83" s="82">
        <f t="shared" si="38"/>
        <v>5.2950232448033131E-2</v>
      </c>
      <c r="T83" s="81">
        <f t="shared" si="38"/>
        <v>5.7789818329325185E-2</v>
      </c>
      <c r="U83" s="82">
        <f t="shared" si="38"/>
        <v>2.5544044390176178E-2</v>
      </c>
      <c r="V83" s="81">
        <f t="shared" si="38"/>
        <v>6.0017263187609589E-2</v>
      </c>
      <c r="W83" s="82">
        <f t="shared" si="38"/>
        <v>4.1773378557105181E-2</v>
      </c>
      <c r="X83" s="81">
        <f t="shared" si="38"/>
        <v>5.4223668888873755E-2</v>
      </c>
      <c r="Y83" s="82">
        <f t="shared" si="38"/>
        <v>3.4236222721452755E-2</v>
      </c>
      <c r="Z83" s="81">
        <f t="shared" si="38"/>
        <v>5.2509700423921023E-2</v>
      </c>
      <c r="AA83" s="81">
        <f t="shared" si="38"/>
        <v>5.9784229630352487E-2</v>
      </c>
      <c r="AB83" s="100">
        <f t="shared" si="38"/>
        <v>5.2222132801629885E-2</v>
      </c>
      <c r="AC83" s="101">
        <f t="shared" si="38"/>
        <v>4.962909576552816E-2</v>
      </c>
      <c r="AD83" s="18"/>
      <c r="AE83" s="18"/>
    </row>
    <row r="84" spans="1:31" x14ac:dyDescent="0.25">
      <c r="A84" s="86" t="s">
        <v>29</v>
      </c>
      <c r="B84" s="81">
        <f>B20/B31</f>
        <v>5.0504230477038524E-2</v>
      </c>
      <c r="C84" s="82">
        <f t="shared" ref="C84:AC84" si="39">C20/C31</f>
        <v>7.5993162773771564E-2</v>
      </c>
      <c r="D84" s="81">
        <f t="shared" si="39"/>
        <v>6.4352375976080581E-2</v>
      </c>
      <c r="E84" s="82">
        <f t="shared" si="39"/>
        <v>6.4384721168565889E-2</v>
      </c>
      <c r="F84" s="81">
        <f t="shared" si="39"/>
        <v>5.0495223680062713E-2</v>
      </c>
      <c r="G84" s="82">
        <f t="shared" si="39"/>
        <v>8.1267901380047025E-2</v>
      </c>
      <c r="H84" s="81">
        <f t="shared" si="39"/>
        <v>5.6264768833421477E-2</v>
      </c>
      <c r="I84" s="82">
        <f t="shared" si="39"/>
        <v>7.5138304049104279E-2</v>
      </c>
      <c r="J84" s="81">
        <f t="shared" si="39"/>
        <v>0.10957569394083651</v>
      </c>
      <c r="K84" s="82">
        <f t="shared" si="39"/>
        <v>3.5941318090682482E-2</v>
      </c>
      <c r="L84" s="81">
        <f t="shared" si="39"/>
        <v>9.7435238358772866E-2</v>
      </c>
      <c r="M84" s="82">
        <f t="shared" si="39"/>
        <v>3.472894601092593E-2</v>
      </c>
      <c r="N84" s="81">
        <f t="shared" si="39"/>
        <v>7.7288313067331305E-2</v>
      </c>
      <c r="O84" s="82">
        <f t="shared" si="39"/>
        <v>5.0608521981942621E-2</v>
      </c>
      <c r="P84" s="81">
        <f t="shared" si="39"/>
        <v>7.5222155464439042E-2</v>
      </c>
      <c r="Q84" s="82">
        <f t="shared" si="39"/>
        <v>5.2451976424287533E-2</v>
      </c>
      <c r="R84" s="81">
        <f t="shared" si="39"/>
        <v>5.9991340629007656E-2</v>
      </c>
      <c r="S84" s="82">
        <f t="shared" si="39"/>
        <v>7.2553840523065946E-2</v>
      </c>
      <c r="T84" s="81">
        <f t="shared" si="39"/>
        <v>0.12265668009155971</v>
      </c>
      <c r="U84" s="82">
        <f t="shared" si="39"/>
        <v>2.6638095077311828E-2</v>
      </c>
      <c r="V84" s="81">
        <f t="shared" si="39"/>
        <v>8.7110696119039988E-2</v>
      </c>
      <c r="W84" s="82">
        <f t="shared" si="39"/>
        <v>4.9288010406658728E-2</v>
      </c>
      <c r="X84" s="81">
        <f t="shared" si="39"/>
        <v>7.7395455257369711E-2</v>
      </c>
      <c r="Y84" s="82">
        <f t="shared" si="39"/>
        <v>4.3285195746371408E-2</v>
      </c>
      <c r="Z84" s="81">
        <f t="shared" si="39"/>
        <v>6.0430282551767224E-2</v>
      </c>
      <c r="AA84" s="81">
        <f t="shared" si="39"/>
        <v>7.2372829236500527E-2</v>
      </c>
      <c r="AB84" s="100">
        <f t="shared" si="39"/>
        <v>6.9369138677423531E-2</v>
      </c>
      <c r="AC84" s="101">
        <f t="shared" si="39"/>
        <v>6.1732178903605377E-2</v>
      </c>
      <c r="AD84" s="18"/>
      <c r="AE84" s="18"/>
    </row>
    <row r="85" spans="1:31" x14ac:dyDescent="0.25">
      <c r="A85" s="87" t="s">
        <v>30</v>
      </c>
      <c r="B85" s="81">
        <f>B21/B31</f>
        <v>5.512053932707172E-2</v>
      </c>
      <c r="C85" s="82">
        <f t="shared" ref="C85:AC85" si="40">C21/C31</f>
        <v>0.10981599806173653</v>
      </c>
      <c r="D85" s="81">
        <f t="shared" si="40"/>
        <v>8.1519057156956662E-2</v>
      </c>
      <c r="E85" s="82">
        <f t="shared" si="40"/>
        <v>8.5751785639435113E-2</v>
      </c>
      <c r="F85" s="81">
        <f t="shared" si="40"/>
        <v>5.6037195200421254E-2</v>
      </c>
      <c r="G85" s="82">
        <f t="shared" si="40"/>
        <v>0.1083335248226166</v>
      </c>
      <c r="H85" s="81">
        <f t="shared" si="40"/>
        <v>6.5861122790260226E-2</v>
      </c>
      <c r="I85" s="82">
        <f t="shared" si="40"/>
        <v>9.8834547684392204E-2</v>
      </c>
      <c r="J85" s="81">
        <f t="shared" si="40"/>
        <v>0.15118767434721289</v>
      </c>
      <c r="K85" s="82">
        <f t="shared" si="40"/>
        <v>4.1243932682841135E-2</v>
      </c>
      <c r="L85" s="81">
        <f t="shared" si="40"/>
        <v>0.12677846161512971</v>
      </c>
      <c r="M85" s="82">
        <f t="shared" si="40"/>
        <v>3.8085776833601079E-2</v>
      </c>
      <c r="N85" s="81">
        <f t="shared" si="40"/>
        <v>9.7444197827641896E-2</v>
      </c>
      <c r="O85" s="82">
        <f t="shared" si="40"/>
        <v>6.1484533271823627E-2</v>
      </c>
      <c r="P85" s="81">
        <f t="shared" si="40"/>
        <v>8.8549553501931763E-2</v>
      </c>
      <c r="Q85" s="82">
        <f t="shared" si="40"/>
        <v>7.2024818627615117E-2</v>
      </c>
      <c r="R85" s="81">
        <f t="shared" si="40"/>
        <v>7.0714768341257381E-2</v>
      </c>
      <c r="S85" s="82">
        <f t="shared" si="40"/>
        <v>9.4029198941615821E-2</v>
      </c>
      <c r="T85" s="81">
        <f t="shared" si="40"/>
        <v>0.15913568800162259</v>
      </c>
      <c r="U85" s="82">
        <f t="shared" si="40"/>
        <v>3.6193550380526969E-2</v>
      </c>
      <c r="V85" s="81">
        <f t="shared" si="40"/>
        <v>0.11052674436910649</v>
      </c>
      <c r="W85" s="82">
        <f t="shared" si="40"/>
        <v>5.9498512108506062E-2</v>
      </c>
      <c r="X85" s="81">
        <f t="shared" si="40"/>
        <v>0.10307863072093483</v>
      </c>
      <c r="Y85" s="82">
        <f t="shared" si="40"/>
        <v>5.8031793606159392E-2</v>
      </c>
      <c r="Z85" s="81">
        <f t="shared" si="40"/>
        <v>7.031775703186606E-2</v>
      </c>
      <c r="AA85" s="81">
        <f t="shared" si="40"/>
        <v>9.2186608267670625E-2</v>
      </c>
      <c r="AB85" s="100">
        <f t="shared" si="40"/>
        <v>8.4812151483839096E-2</v>
      </c>
      <c r="AC85" s="101">
        <f t="shared" si="40"/>
        <v>8.0234140729495987E-2</v>
      </c>
      <c r="AD85" s="18"/>
      <c r="AE85" s="18"/>
    </row>
    <row r="86" spans="1:31" x14ac:dyDescent="0.25">
      <c r="A86" s="86" t="s">
        <v>31</v>
      </c>
      <c r="B86" s="81">
        <f>B22/B31</f>
        <v>5.8637035239305454E-2</v>
      </c>
      <c r="C86" s="82">
        <f t="shared" ref="C86:AC86" si="41">C22/C31</f>
        <v>0.11637119068533402</v>
      </c>
      <c r="D86" s="81">
        <f t="shared" si="41"/>
        <v>6.4740631077825198E-2</v>
      </c>
      <c r="E86" s="82">
        <f t="shared" si="41"/>
        <v>9.2492578175000575E-2</v>
      </c>
      <c r="F86" s="81">
        <f t="shared" si="41"/>
        <v>4.8107949198987948E-2</v>
      </c>
      <c r="G86" s="82">
        <f t="shared" si="41"/>
        <v>0.1118949768300416</v>
      </c>
      <c r="H86" s="81">
        <f t="shared" si="41"/>
        <v>6.5748319301262959E-2</v>
      </c>
      <c r="I86" s="82">
        <f t="shared" si="41"/>
        <v>0.10669343264790696</v>
      </c>
      <c r="J86" s="81">
        <f t="shared" si="41"/>
        <v>0.10973141074979868</v>
      </c>
      <c r="K86" s="82">
        <f t="shared" si="41"/>
        <v>3.8719821812154991E-2</v>
      </c>
      <c r="L86" s="81">
        <f t="shared" si="41"/>
        <v>0.12866954219326004</v>
      </c>
      <c r="M86" s="82">
        <f t="shared" si="41"/>
        <v>3.765254976298435E-2</v>
      </c>
      <c r="N86" s="81">
        <f t="shared" si="41"/>
        <v>9.8208136388104383E-2</v>
      </c>
      <c r="O86" s="82">
        <f t="shared" si="41"/>
        <v>6.3086820931264262E-2</v>
      </c>
      <c r="P86" s="81">
        <f t="shared" si="41"/>
        <v>8.4288491401325924E-2</v>
      </c>
      <c r="Q86" s="82">
        <f t="shared" si="41"/>
        <v>8.7387917248776176E-2</v>
      </c>
      <c r="R86" s="81">
        <f t="shared" si="41"/>
        <v>6.8027483732826521E-2</v>
      </c>
      <c r="S86" s="82">
        <f t="shared" si="41"/>
        <v>0.10208426834970631</v>
      </c>
      <c r="T86" s="81">
        <f t="shared" si="41"/>
        <v>0.15176165502853997</v>
      </c>
      <c r="U86" s="82">
        <f t="shared" si="41"/>
        <v>3.4599803662461501E-2</v>
      </c>
      <c r="V86" s="81">
        <f t="shared" si="41"/>
        <v>0.12449906898217766</v>
      </c>
      <c r="W86" s="82">
        <f t="shared" si="41"/>
        <v>5.9159089722323775E-2</v>
      </c>
      <c r="X86" s="81">
        <f t="shared" si="41"/>
        <v>0.10080149266944045</v>
      </c>
      <c r="Y86" s="82">
        <f t="shared" si="41"/>
        <v>6.169094965915347E-2</v>
      </c>
      <c r="Z86" s="81">
        <f t="shared" si="41"/>
        <v>6.8350864679613418E-2</v>
      </c>
      <c r="AA86" s="81">
        <f t="shared" si="41"/>
        <v>9.7443960748403169E-2</v>
      </c>
      <c r="AB86" s="100">
        <f t="shared" si="41"/>
        <v>8.3187776214591058E-2</v>
      </c>
      <c r="AC86" s="101">
        <f t="shared" si="41"/>
        <v>8.5038552227693423E-2</v>
      </c>
      <c r="AD86" s="18"/>
      <c r="AE86" s="18"/>
    </row>
    <row r="87" spans="1:31" x14ac:dyDescent="0.25">
      <c r="A87" s="87" t="s">
        <v>32</v>
      </c>
      <c r="B87" s="81">
        <f>B23/B31</f>
        <v>6.1792908727489937E-2</v>
      </c>
      <c r="C87" s="82">
        <f t="shared" ref="C87:AC87" si="42">C23/C31</f>
        <v>9.8214249237605369E-2</v>
      </c>
      <c r="D87" s="81">
        <f t="shared" si="42"/>
        <v>4.8016633283985019E-2</v>
      </c>
      <c r="E87" s="82">
        <f t="shared" si="42"/>
        <v>8.7717934148160065E-2</v>
      </c>
      <c r="F87" s="81">
        <f t="shared" si="42"/>
        <v>3.8844568596360526E-2</v>
      </c>
      <c r="G87" s="82">
        <f t="shared" si="42"/>
        <v>9.9214103482628657E-2</v>
      </c>
      <c r="H87" s="81">
        <f t="shared" si="42"/>
        <v>6.0347669142971828E-2</v>
      </c>
      <c r="I87" s="82">
        <f t="shared" si="42"/>
        <v>9.9390830290178839E-2</v>
      </c>
      <c r="J87" s="81">
        <f t="shared" si="42"/>
        <v>7.8027468445100931E-2</v>
      </c>
      <c r="K87" s="82">
        <f t="shared" si="42"/>
        <v>3.099192203217694E-2</v>
      </c>
      <c r="L87" s="81">
        <f t="shared" si="42"/>
        <v>0.10106002803835143</v>
      </c>
      <c r="M87" s="82">
        <f t="shared" si="42"/>
        <v>3.9038513318535487E-2</v>
      </c>
      <c r="N87" s="81">
        <f t="shared" si="42"/>
        <v>8.1498086466636685E-2</v>
      </c>
      <c r="O87" s="82">
        <f t="shared" si="42"/>
        <v>6.0995466173918975E-2</v>
      </c>
      <c r="P87" s="81">
        <f t="shared" si="42"/>
        <v>6.1210311461510847E-2</v>
      </c>
      <c r="Q87" s="82">
        <f t="shared" si="42"/>
        <v>7.9299775772249101E-2</v>
      </c>
      <c r="R87" s="81">
        <f t="shared" si="42"/>
        <v>5.8449725769444759E-2</v>
      </c>
      <c r="S87" s="82">
        <f t="shared" si="42"/>
        <v>8.6420273396654715E-2</v>
      </c>
      <c r="T87" s="81">
        <f t="shared" si="42"/>
        <v>9.9618259786167535E-2</v>
      </c>
      <c r="U87" s="82">
        <f t="shared" si="42"/>
        <v>3.5532354796391899E-2</v>
      </c>
      <c r="V87" s="81">
        <f t="shared" si="42"/>
        <v>0.10753445851677731</v>
      </c>
      <c r="W87" s="82">
        <f t="shared" si="42"/>
        <v>5.3583380315236816E-2</v>
      </c>
      <c r="X87" s="81">
        <f t="shared" si="42"/>
        <v>7.3282442748091606E-2</v>
      </c>
      <c r="Y87" s="82">
        <f t="shared" si="42"/>
        <v>5.1962375620501593E-2</v>
      </c>
      <c r="Z87" s="81">
        <f t="shared" si="42"/>
        <v>6.2108014619462054E-2</v>
      </c>
      <c r="AA87" s="81">
        <f t="shared" si="42"/>
        <v>8.237422034793998E-2</v>
      </c>
      <c r="AB87" s="100">
        <f t="shared" si="42"/>
        <v>6.946545469725654E-2</v>
      </c>
      <c r="AC87" s="101">
        <f t="shared" si="42"/>
        <v>7.6020726286671503E-2</v>
      </c>
      <c r="AD87" s="18"/>
      <c r="AE87" s="18"/>
    </row>
    <row r="88" spans="1:31" x14ac:dyDescent="0.25">
      <c r="A88" s="86" t="s">
        <v>33</v>
      </c>
      <c r="B88" s="81">
        <f>B24/B31</f>
        <v>5.6394681588345229E-2</v>
      </c>
      <c r="C88" s="82">
        <f t="shared" ref="C88:AC88" si="43">C24/C31</f>
        <v>6.9001834854709107E-2</v>
      </c>
      <c r="D88" s="81">
        <f t="shared" si="43"/>
        <v>3.7865758077157537E-2</v>
      </c>
      <c r="E88" s="82">
        <f t="shared" si="43"/>
        <v>6.8248387858303255E-2</v>
      </c>
      <c r="F88" s="81">
        <f t="shared" si="43"/>
        <v>3.5269560125196137E-2</v>
      </c>
      <c r="G88" s="82">
        <f t="shared" si="43"/>
        <v>7.157725140365008E-2</v>
      </c>
      <c r="H88" s="81">
        <f t="shared" si="43"/>
        <v>5.0708830755212035E-2</v>
      </c>
      <c r="I88" s="82">
        <f t="shared" si="43"/>
        <v>7.0039227367958298E-2</v>
      </c>
      <c r="J88" s="81">
        <f t="shared" si="43"/>
        <v>6.1868512726512344E-2</v>
      </c>
      <c r="K88" s="82">
        <f t="shared" si="43"/>
        <v>2.0836335784456039E-2</v>
      </c>
      <c r="L88" s="81">
        <f t="shared" si="43"/>
        <v>6.9832281348726016E-2</v>
      </c>
      <c r="M88" s="82">
        <f t="shared" si="43"/>
        <v>3.8949166577379339E-2</v>
      </c>
      <c r="N88" s="81">
        <f t="shared" si="43"/>
        <v>5.9500195408994712E-2</v>
      </c>
      <c r="O88" s="82">
        <f t="shared" si="43"/>
        <v>5.3959488058855649E-2</v>
      </c>
      <c r="P88" s="81">
        <f t="shared" si="43"/>
        <v>4.2291555969539582E-2</v>
      </c>
      <c r="Q88" s="82">
        <f t="shared" si="43"/>
        <v>6.7165516279018081E-2</v>
      </c>
      <c r="R88" s="81">
        <f t="shared" si="43"/>
        <v>4.6382141538550144E-2</v>
      </c>
      <c r="S88" s="82">
        <f t="shared" si="43"/>
        <v>6.5769319993785255E-2</v>
      </c>
      <c r="T88" s="81">
        <f t="shared" si="43"/>
        <v>5.2219453539246084E-2</v>
      </c>
      <c r="U88" s="82">
        <f t="shared" si="43"/>
        <v>3.6616121052432914E-2</v>
      </c>
      <c r="V88" s="81">
        <f t="shared" si="43"/>
        <v>8.6819719120337452E-2</v>
      </c>
      <c r="W88" s="82">
        <f t="shared" si="43"/>
        <v>4.662234371402723E-2</v>
      </c>
      <c r="X88" s="81">
        <f t="shared" si="43"/>
        <v>4.5083792415441505E-2</v>
      </c>
      <c r="Y88" s="82">
        <f t="shared" si="43"/>
        <v>4.4054247332248914E-2</v>
      </c>
      <c r="Z88" s="81">
        <f t="shared" si="43"/>
        <v>4.9474119853323444E-2</v>
      </c>
      <c r="AA88" s="81">
        <f t="shared" si="43"/>
        <v>6.1352931835381326E-2</v>
      </c>
      <c r="AB88" s="100">
        <f t="shared" si="43"/>
        <v>5.348534451482849E-2</v>
      </c>
      <c r="AC88" s="101">
        <f t="shared" si="43"/>
        <v>5.9046024045665606E-2</v>
      </c>
      <c r="AD88" s="18"/>
      <c r="AE88" s="18"/>
    </row>
    <row r="89" spans="1:31" x14ac:dyDescent="0.25">
      <c r="A89" s="87" t="s">
        <v>34</v>
      </c>
      <c r="B89" s="81">
        <f>B25/B31</f>
        <v>2.1522835004986331E-2</v>
      </c>
      <c r="C89" s="82">
        <f t="shared" ref="C89:AC89" si="44">C25/C31</f>
        <v>4.8316147731281442E-2</v>
      </c>
      <c r="D89" s="81">
        <f t="shared" si="44"/>
        <v>1.7426122674097943E-2</v>
      </c>
      <c r="E89" s="82">
        <f t="shared" si="44"/>
        <v>5.543815984138975E-2</v>
      </c>
      <c r="F89" s="81">
        <f t="shared" si="44"/>
        <v>1.4499563749791911E-2</v>
      </c>
      <c r="G89" s="82">
        <f t="shared" si="44"/>
        <v>6.1118183110695293E-2</v>
      </c>
      <c r="H89" s="81">
        <f t="shared" si="44"/>
        <v>2.6261238230713899E-2</v>
      </c>
      <c r="I89" s="82">
        <f t="shared" si="44"/>
        <v>5.1666882703801917E-2</v>
      </c>
      <c r="J89" s="81">
        <f t="shared" si="44"/>
        <v>4.9526843353339234E-2</v>
      </c>
      <c r="K89" s="82">
        <f t="shared" si="44"/>
        <v>1.4844329832985096E-2</v>
      </c>
      <c r="L89" s="81">
        <f t="shared" si="44"/>
        <v>4.756684025614831E-2</v>
      </c>
      <c r="M89" s="82">
        <f t="shared" si="44"/>
        <v>2.4567467785923891E-2</v>
      </c>
      <c r="N89" s="81">
        <f t="shared" si="44"/>
        <v>4.7566973667716221E-2</v>
      </c>
      <c r="O89" s="82">
        <f t="shared" si="44"/>
        <v>4.1470580333410195E-2</v>
      </c>
      <c r="P89" s="81">
        <f t="shared" si="44"/>
        <v>2.6412924192463119E-2</v>
      </c>
      <c r="Q89" s="82">
        <f t="shared" si="44"/>
        <v>5.1271185009637545E-2</v>
      </c>
      <c r="R89" s="81">
        <f t="shared" si="44"/>
        <v>3.2991997795048529E-2</v>
      </c>
      <c r="S89" s="82">
        <f t="shared" si="44"/>
        <v>5.3435780591089249E-2</v>
      </c>
      <c r="T89" s="81">
        <f t="shared" si="44"/>
        <v>3.4718801610987164E-2</v>
      </c>
      <c r="U89" s="82">
        <f t="shared" si="44"/>
        <v>2.9194662793214865E-2</v>
      </c>
      <c r="V89" s="81">
        <f t="shared" si="44"/>
        <v>7.9151172322441607E-2</v>
      </c>
      <c r="W89" s="82">
        <f t="shared" si="44"/>
        <v>3.323655741285203E-2</v>
      </c>
      <c r="X89" s="81">
        <f t="shared" si="44"/>
        <v>2.8586798864154824E-2</v>
      </c>
      <c r="Y89" s="82">
        <f t="shared" si="44"/>
        <v>3.3666031855704326E-2</v>
      </c>
      <c r="Z89" s="81">
        <f t="shared" si="44"/>
        <v>3.5073937682344174E-2</v>
      </c>
      <c r="AA89" s="81">
        <f t="shared" si="44"/>
        <v>4.4957386215380035E-2</v>
      </c>
      <c r="AB89" s="100">
        <f t="shared" si="44"/>
        <v>3.5216287133634387E-2</v>
      </c>
      <c r="AC89" s="101">
        <f t="shared" si="44"/>
        <v>4.4460515035888867E-2</v>
      </c>
      <c r="AD89" s="18"/>
      <c r="AE89" s="18"/>
    </row>
    <row r="90" spans="1:31" x14ac:dyDescent="0.25">
      <c r="A90" s="86" t="s">
        <v>35</v>
      </c>
      <c r="B90" s="81">
        <f>B26/B31</f>
        <v>1.7091110144513881E-5</v>
      </c>
      <c r="C90" s="82">
        <f t="shared" ref="C90:AC90" si="45">C26/C31</f>
        <v>2.3521740225350897E-2</v>
      </c>
      <c r="D90" s="81">
        <f t="shared" si="45"/>
        <v>3.0479839763128104E-4</v>
      </c>
      <c r="E90" s="82">
        <f t="shared" si="45"/>
        <v>2.986810808795275E-2</v>
      </c>
      <c r="F90" s="81">
        <f t="shared" si="45"/>
        <v>5.4191839110450995E-4</v>
      </c>
      <c r="G90" s="82">
        <f t="shared" si="45"/>
        <v>3.047886255157577E-2</v>
      </c>
      <c r="H90" s="81">
        <f t="shared" si="45"/>
        <v>2.1117692128513939E-3</v>
      </c>
      <c r="I90" s="82">
        <f t="shared" si="45"/>
        <v>2.0256498583307449E-2</v>
      </c>
      <c r="J90" s="81">
        <f t="shared" si="45"/>
        <v>8.2796851851027961E-3</v>
      </c>
      <c r="K90" s="82">
        <f t="shared" si="45"/>
        <v>5.1050158739440457E-3</v>
      </c>
      <c r="L90" s="81">
        <f t="shared" si="45"/>
        <v>2.8162937181240796E-2</v>
      </c>
      <c r="M90" s="82">
        <f t="shared" si="45"/>
        <v>4.5274627248032785E-3</v>
      </c>
      <c r="N90" s="81">
        <f t="shared" si="45"/>
        <v>1.0537337865838822E-2</v>
      </c>
      <c r="O90" s="82">
        <f t="shared" si="45"/>
        <v>6.3554423657927487E-3</v>
      </c>
      <c r="P90" s="81">
        <f t="shared" si="45"/>
        <v>5.3970880169207395E-3</v>
      </c>
      <c r="Q90" s="82">
        <f t="shared" si="45"/>
        <v>7.4164525431159502E-3</v>
      </c>
      <c r="R90" s="81">
        <f t="shared" si="45"/>
        <v>5.1298031484321091E-3</v>
      </c>
      <c r="S90" s="82">
        <f t="shared" si="45"/>
        <v>4.7146981594528726E-3</v>
      </c>
      <c r="T90" s="81">
        <f t="shared" si="45"/>
        <v>4.443977631617072E-3</v>
      </c>
      <c r="U90" s="82">
        <f t="shared" si="45"/>
        <v>8.7630445637347911E-4</v>
      </c>
      <c r="V90" s="81">
        <f t="shared" si="45"/>
        <v>9.0246299000580864E-3</v>
      </c>
      <c r="W90" s="82">
        <f t="shared" si="45"/>
        <v>1.0139429094320729E-3</v>
      </c>
      <c r="X90" s="81">
        <f t="shared" si="45"/>
        <v>2.7170397205330574E-3</v>
      </c>
      <c r="Y90" s="82">
        <f t="shared" si="45"/>
        <v>1.1188519911336436E-3</v>
      </c>
      <c r="Z90" s="81">
        <f t="shared" si="45"/>
        <v>1.2403771373011346E-3</v>
      </c>
      <c r="AA90" s="81">
        <f t="shared" si="45"/>
        <v>2.3756757247009714E-3</v>
      </c>
      <c r="AB90" s="100">
        <f t="shared" si="45"/>
        <v>5.5028380517997714E-3</v>
      </c>
      <c r="AC90" s="101">
        <f t="shared" si="45"/>
        <v>1.0870161096697594E-2</v>
      </c>
      <c r="AD90" s="18"/>
      <c r="AE90" s="18"/>
    </row>
    <row r="91" spans="1:31" x14ac:dyDescent="0.25">
      <c r="A91" s="87" t="s">
        <v>36</v>
      </c>
      <c r="B91" s="81">
        <f>B27/B31</f>
        <v>0</v>
      </c>
      <c r="C91" s="82">
        <f t="shared" ref="C91:AC91" si="46">C27/C31</f>
        <v>8.9700259414973715E-7</v>
      </c>
      <c r="D91" s="81">
        <f t="shared" si="46"/>
        <v>0</v>
      </c>
      <c r="E91" s="82">
        <f t="shared" si="46"/>
        <v>0</v>
      </c>
      <c r="F91" s="81">
        <f t="shared" si="46"/>
        <v>0</v>
      </c>
      <c r="G91" s="82">
        <f t="shared" si="46"/>
        <v>0</v>
      </c>
      <c r="H91" s="81">
        <f t="shared" si="46"/>
        <v>5.8599215063514224E-6</v>
      </c>
      <c r="I91" s="82">
        <f t="shared" si="46"/>
        <v>5.3158989078499024E-6</v>
      </c>
      <c r="J91" s="81">
        <f t="shared" si="46"/>
        <v>4.4490516846334205E-6</v>
      </c>
      <c r="K91" s="82">
        <f t="shared" si="46"/>
        <v>4.2870472572590239E-6</v>
      </c>
      <c r="L91" s="81">
        <f t="shared" si="46"/>
        <v>0</v>
      </c>
      <c r="M91" s="82">
        <f t="shared" si="46"/>
        <v>0</v>
      </c>
      <c r="N91" s="81">
        <f t="shared" si="46"/>
        <v>7.3739243287885375E-7</v>
      </c>
      <c r="O91" s="82">
        <f t="shared" si="46"/>
        <v>0</v>
      </c>
      <c r="P91" s="81">
        <f t="shared" si="46"/>
        <v>0</v>
      </c>
      <c r="Q91" s="82">
        <f t="shared" si="46"/>
        <v>0</v>
      </c>
      <c r="R91" s="81">
        <f t="shared" si="46"/>
        <v>0</v>
      </c>
      <c r="S91" s="82">
        <f t="shared" si="46"/>
        <v>0</v>
      </c>
      <c r="T91" s="81">
        <f t="shared" si="46"/>
        <v>0</v>
      </c>
      <c r="U91" s="82">
        <f t="shared" si="46"/>
        <v>0</v>
      </c>
      <c r="V91" s="81">
        <f t="shared" si="46"/>
        <v>0</v>
      </c>
      <c r="W91" s="82">
        <f t="shared" si="46"/>
        <v>0</v>
      </c>
      <c r="X91" s="81">
        <f t="shared" si="46"/>
        <v>0</v>
      </c>
      <c r="Y91" s="82">
        <f t="shared" si="46"/>
        <v>0</v>
      </c>
      <c r="Z91" s="81">
        <f t="shared" si="46"/>
        <v>0</v>
      </c>
      <c r="AA91" s="81">
        <f t="shared" si="46"/>
        <v>0</v>
      </c>
      <c r="AB91" s="100">
        <f t="shared" si="46"/>
        <v>8.6073297437899192E-7</v>
      </c>
      <c r="AC91" s="101">
        <f t="shared" si="46"/>
        <v>8.6318526497867051E-7</v>
      </c>
      <c r="AD91" s="18"/>
      <c r="AE91" s="18"/>
    </row>
    <row r="92" spans="1:31" x14ac:dyDescent="0.25">
      <c r="A92" s="86" t="s">
        <v>37</v>
      </c>
      <c r="B92" s="81">
        <f>B28/B31</f>
        <v>0</v>
      </c>
      <c r="C92" s="82">
        <f t="shared" ref="C92:AC92" si="47">C28/C31</f>
        <v>0</v>
      </c>
      <c r="D92" s="81">
        <f t="shared" si="47"/>
        <v>0</v>
      </c>
      <c r="E92" s="82">
        <f t="shared" si="47"/>
        <v>0</v>
      </c>
      <c r="F92" s="81">
        <f t="shared" si="47"/>
        <v>0</v>
      </c>
      <c r="G92" s="82">
        <f t="shared" si="47"/>
        <v>0</v>
      </c>
      <c r="H92" s="81">
        <f t="shared" si="47"/>
        <v>0</v>
      </c>
      <c r="I92" s="82">
        <f t="shared" si="47"/>
        <v>0</v>
      </c>
      <c r="J92" s="81">
        <f t="shared" si="47"/>
        <v>0</v>
      </c>
      <c r="K92" s="82">
        <f t="shared" si="47"/>
        <v>0</v>
      </c>
      <c r="L92" s="81">
        <f t="shared" si="47"/>
        <v>0</v>
      </c>
      <c r="M92" s="82">
        <f t="shared" si="47"/>
        <v>0</v>
      </c>
      <c r="N92" s="81">
        <f t="shared" si="47"/>
        <v>0</v>
      </c>
      <c r="O92" s="82">
        <f t="shared" si="47"/>
        <v>0</v>
      </c>
      <c r="P92" s="81">
        <f t="shared" si="47"/>
        <v>0</v>
      </c>
      <c r="Q92" s="82">
        <f t="shared" si="47"/>
        <v>0</v>
      </c>
      <c r="R92" s="81">
        <f t="shared" si="47"/>
        <v>0</v>
      </c>
      <c r="S92" s="82">
        <f t="shared" si="47"/>
        <v>0</v>
      </c>
      <c r="T92" s="81">
        <f t="shared" si="47"/>
        <v>0</v>
      </c>
      <c r="U92" s="82">
        <f t="shared" si="47"/>
        <v>0</v>
      </c>
      <c r="V92" s="81">
        <f t="shared" si="47"/>
        <v>0</v>
      </c>
      <c r="W92" s="82">
        <f t="shared" si="47"/>
        <v>0</v>
      </c>
      <c r="X92" s="81">
        <f t="shared" si="47"/>
        <v>0</v>
      </c>
      <c r="Y92" s="82">
        <f t="shared" si="47"/>
        <v>0</v>
      </c>
      <c r="Z92" s="81">
        <f t="shared" si="47"/>
        <v>0</v>
      </c>
      <c r="AA92" s="81">
        <f t="shared" si="47"/>
        <v>0</v>
      </c>
      <c r="AB92" s="100">
        <f t="shared" si="47"/>
        <v>0</v>
      </c>
      <c r="AC92" s="101">
        <f t="shared" si="47"/>
        <v>0</v>
      </c>
      <c r="AD92" s="18"/>
      <c r="AE92" s="18"/>
    </row>
    <row r="93" spans="1:31" x14ac:dyDescent="0.25">
      <c r="A93" s="87" t="s">
        <v>38</v>
      </c>
      <c r="B93" s="81"/>
      <c r="C93" s="82"/>
      <c r="D93" s="81"/>
      <c r="E93" s="82"/>
      <c r="F93" s="81"/>
      <c r="G93" s="82"/>
      <c r="H93" s="81"/>
      <c r="I93" s="82"/>
      <c r="J93" s="81"/>
      <c r="K93" s="82"/>
      <c r="L93" s="81"/>
      <c r="M93" s="82"/>
      <c r="N93" s="81"/>
      <c r="O93" s="82"/>
      <c r="P93" s="81"/>
      <c r="Q93" s="82"/>
      <c r="R93" s="81"/>
      <c r="S93" s="82"/>
      <c r="T93" s="81"/>
      <c r="U93" s="82"/>
      <c r="V93" s="81"/>
      <c r="W93" s="82"/>
      <c r="X93" s="81"/>
      <c r="Y93" s="82"/>
      <c r="Z93" s="81"/>
      <c r="AA93" s="81"/>
      <c r="AB93" s="100">
        <f t="shared" ref="AB93:AC93" si="48">AB29/AB31</f>
        <v>0</v>
      </c>
      <c r="AC93" s="101">
        <f t="shared" si="48"/>
        <v>0</v>
      </c>
      <c r="AD93" s="18"/>
      <c r="AE93" s="18"/>
    </row>
    <row r="94" spans="1:31" ht="13.8" thickBot="1" x14ac:dyDescent="0.3">
      <c r="A94" s="86" t="s">
        <v>39</v>
      </c>
      <c r="B94" s="83"/>
      <c r="C94" s="84"/>
      <c r="D94" s="83"/>
      <c r="E94" s="84"/>
      <c r="F94" s="83"/>
      <c r="G94" s="84"/>
      <c r="H94" s="83"/>
      <c r="I94" s="84"/>
      <c r="J94" s="83"/>
      <c r="K94" s="84"/>
      <c r="L94" s="83"/>
      <c r="M94" s="84"/>
      <c r="N94" s="83"/>
      <c r="O94" s="84"/>
      <c r="P94" s="83"/>
      <c r="Q94" s="84"/>
      <c r="R94" s="83"/>
      <c r="S94" s="84"/>
      <c r="T94" s="83"/>
      <c r="U94" s="84"/>
      <c r="V94" s="83"/>
      <c r="W94" s="84"/>
      <c r="X94" s="83"/>
      <c r="Y94" s="84"/>
      <c r="Z94" s="83"/>
      <c r="AA94" s="83"/>
      <c r="AB94" s="102">
        <f t="shared" ref="AB94:AC94" si="49">AB30/AB31</f>
        <v>0</v>
      </c>
      <c r="AC94" s="103">
        <f t="shared" si="49"/>
        <v>0</v>
      </c>
      <c r="AD94" s="18"/>
      <c r="AE94" s="18"/>
    </row>
    <row r="95" spans="1:31" ht="14.4" thickTop="1" thickBot="1" x14ac:dyDescent="0.3">
      <c r="A95" s="9" t="s">
        <v>13</v>
      </c>
      <c r="B95" s="77">
        <f>SUM(B71:B94)</f>
        <v>0.99999999999999989</v>
      </c>
      <c r="C95" s="78">
        <f t="shared" ref="C95:AC95" si="50">SUM(C71:C94)</f>
        <v>1</v>
      </c>
      <c r="D95" s="77">
        <f t="shared" si="50"/>
        <v>0.99999999999999989</v>
      </c>
      <c r="E95" s="78">
        <f t="shared" si="50"/>
        <v>1</v>
      </c>
      <c r="F95" s="77">
        <f t="shared" si="50"/>
        <v>1</v>
      </c>
      <c r="G95" s="78">
        <f t="shared" si="50"/>
        <v>0.99999999999999978</v>
      </c>
      <c r="H95" s="77">
        <f t="shared" si="50"/>
        <v>1</v>
      </c>
      <c r="I95" s="78">
        <f t="shared" si="50"/>
        <v>1.0000000000000004</v>
      </c>
      <c r="J95" s="77">
        <f t="shared" si="50"/>
        <v>1</v>
      </c>
      <c r="K95" s="77">
        <f t="shared" si="50"/>
        <v>1</v>
      </c>
      <c r="L95" s="77">
        <f t="shared" si="50"/>
        <v>0.99999999999999989</v>
      </c>
      <c r="M95" s="78">
        <f t="shared" si="50"/>
        <v>1</v>
      </c>
      <c r="N95" s="77">
        <f t="shared" si="50"/>
        <v>1</v>
      </c>
      <c r="O95" s="78">
        <f t="shared" si="50"/>
        <v>0.99999999999999989</v>
      </c>
      <c r="P95" s="77">
        <f t="shared" si="50"/>
        <v>0.99999999999999978</v>
      </c>
      <c r="Q95" s="78">
        <f t="shared" si="50"/>
        <v>1</v>
      </c>
      <c r="R95" s="77">
        <f t="shared" si="50"/>
        <v>1</v>
      </c>
      <c r="S95" s="78">
        <f t="shared" si="50"/>
        <v>0.99999999999999978</v>
      </c>
      <c r="T95" s="77">
        <f t="shared" si="50"/>
        <v>1</v>
      </c>
      <c r="U95" s="78">
        <f t="shared" si="50"/>
        <v>1.0000000000000002</v>
      </c>
      <c r="V95" s="77">
        <f t="shared" si="50"/>
        <v>1.0000000000000002</v>
      </c>
      <c r="W95" s="78">
        <f t="shared" si="50"/>
        <v>1</v>
      </c>
      <c r="X95" s="77">
        <f t="shared" si="50"/>
        <v>1</v>
      </c>
      <c r="Y95" s="78">
        <f t="shared" si="50"/>
        <v>0.99999999999999956</v>
      </c>
      <c r="Z95" s="77">
        <f t="shared" si="50"/>
        <v>0.99999999999999989</v>
      </c>
      <c r="AA95" s="77">
        <f t="shared" si="50"/>
        <v>1.0000000000000004</v>
      </c>
      <c r="AB95" s="77">
        <f t="shared" si="50"/>
        <v>1</v>
      </c>
      <c r="AC95" s="79">
        <f t="shared" si="50"/>
        <v>0.99999999999999989</v>
      </c>
      <c r="AD95" s="80"/>
    </row>
    <row r="96" spans="1:31" ht="13.8" thickTop="1" x14ac:dyDescent="0.25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="90" zoomScaleNormal="90" zoomScalePageLayoutView="90" workbookViewId="0">
      <selection activeCell="P33" sqref="P33"/>
    </sheetView>
  </sheetViews>
  <sheetFormatPr defaultColWidth="8.88671875" defaultRowHeight="13.2" x14ac:dyDescent="0.25"/>
  <cols>
    <col min="1" max="1" width="12" style="88" customWidth="1"/>
    <col min="2" max="2" width="9.33203125" customWidth="1"/>
    <col min="3" max="3" width="8.44140625" customWidth="1"/>
    <col min="4" max="4" width="7.6640625" customWidth="1"/>
    <col min="5" max="5" width="8" customWidth="1"/>
    <col min="6" max="6" width="8.44140625" bestFit="1" customWidth="1"/>
    <col min="7" max="7" width="8" customWidth="1"/>
    <col min="8" max="9" width="8.88671875" customWidth="1"/>
    <col min="10" max="10" width="7.6640625" customWidth="1"/>
    <col min="11" max="11" width="8" customWidth="1"/>
    <col min="12" max="12" width="8.44140625" bestFit="1" customWidth="1"/>
    <col min="13" max="13" width="8" customWidth="1"/>
    <col min="14" max="14" width="8.88671875" customWidth="1"/>
    <col min="15" max="15" width="9.33203125" customWidth="1"/>
    <col min="16" max="16" width="8.6640625" bestFit="1" customWidth="1"/>
    <col min="17" max="17" width="8" customWidth="1"/>
    <col min="18" max="18" width="8.6640625" bestFit="1" customWidth="1"/>
    <col min="19" max="19" width="8.44140625" bestFit="1" customWidth="1"/>
    <col min="20" max="20" width="8" customWidth="1"/>
    <col min="21" max="21" width="7.6640625" customWidth="1"/>
    <col min="22" max="22" width="9.33203125" customWidth="1"/>
    <col min="23" max="23" width="8.44140625" customWidth="1"/>
    <col min="24" max="25" width="8" customWidth="1"/>
    <col min="26" max="26" width="9.33203125" customWidth="1"/>
    <col min="27" max="27" width="8.88671875" customWidth="1"/>
    <col min="28" max="28" width="10.44140625" style="88" bestFit="1" customWidth="1"/>
    <col min="29" max="29" width="10.33203125" style="88" customWidth="1"/>
  </cols>
  <sheetData>
    <row r="2" spans="1:29" ht="15.6" x14ac:dyDescent="0.3">
      <c r="A2" s="306" t="s">
        <v>45</v>
      </c>
      <c r="B2" s="306"/>
      <c r="C2" s="306"/>
      <c r="D2" s="306"/>
      <c r="E2" s="306"/>
      <c r="F2" s="306"/>
      <c r="G2" s="306"/>
      <c r="H2" s="306"/>
      <c r="I2" s="306"/>
      <c r="J2" s="306"/>
      <c r="K2" s="306"/>
      <c r="L2" s="306"/>
      <c r="M2" s="306"/>
      <c r="N2" s="306"/>
      <c r="O2" s="306"/>
      <c r="P2" s="306" t="s">
        <v>45</v>
      </c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</row>
    <row r="3" spans="1:29" ht="15.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8" thickBot="1" x14ac:dyDescent="0.3"/>
    <row r="5" spans="1:29" ht="14.4" thickTop="1" thickBot="1" x14ac:dyDescent="0.3">
      <c r="A5" s="296" t="s">
        <v>0</v>
      </c>
      <c r="B5" s="300" t="s">
        <v>1</v>
      </c>
      <c r="C5" s="301"/>
      <c r="D5" s="298" t="s">
        <v>2</v>
      </c>
      <c r="E5" s="299"/>
      <c r="F5" s="298" t="s">
        <v>3</v>
      </c>
      <c r="G5" s="299"/>
      <c r="H5" s="298" t="s">
        <v>4</v>
      </c>
      <c r="I5" s="299"/>
      <c r="J5" s="298" t="s">
        <v>5</v>
      </c>
      <c r="K5" s="299"/>
      <c r="L5" s="298" t="s">
        <v>6</v>
      </c>
      <c r="M5" s="299"/>
      <c r="N5" s="298" t="s">
        <v>7</v>
      </c>
      <c r="O5" s="299"/>
      <c r="P5" s="310" t="s">
        <v>8</v>
      </c>
      <c r="Q5" s="299"/>
      <c r="R5" s="298" t="s">
        <v>9</v>
      </c>
      <c r="S5" s="299"/>
      <c r="T5" s="298" t="s">
        <v>10</v>
      </c>
      <c r="U5" s="299"/>
      <c r="V5" s="311" t="s">
        <v>11</v>
      </c>
      <c r="W5" s="312"/>
      <c r="X5" s="298" t="s">
        <v>12</v>
      </c>
      <c r="Y5" s="299"/>
      <c r="Z5" s="298" t="s">
        <v>40</v>
      </c>
      <c r="AA5" s="299"/>
      <c r="AB5" s="298" t="s">
        <v>41</v>
      </c>
      <c r="AC5" s="299"/>
    </row>
    <row r="6" spans="1:29" ht="15" thickTop="1" thickBot="1" x14ac:dyDescent="0.35">
      <c r="A6" s="297"/>
      <c r="B6" s="261" t="s">
        <v>14</v>
      </c>
      <c r="C6" s="262" t="s">
        <v>15</v>
      </c>
      <c r="D6" s="48" t="s">
        <v>14</v>
      </c>
      <c r="E6" s="263" t="s">
        <v>15</v>
      </c>
      <c r="F6" s="264" t="s">
        <v>14</v>
      </c>
      <c r="G6" s="262" t="s">
        <v>15</v>
      </c>
      <c r="H6" s="48" t="s">
        <v>14</v>
      </c>
      <c r="I6" s="263" t="s">
        <v>15</v>
      </c>
      <c r="J6" s="264" t="s">
        <v>14</v>
      </c>
      <c r="K6" s="262" t="s">
        <v>15</v>
      </c>
      <c r="L6" s="48" t="s">
        <v>14</v>
      </c>
      <c r="M6" s="264" t="s">
        <v>15</v>
      </c>
      <c r="N6" s="261" t="s">
        <v>14</v>
      </c>
      <c r="O6" s="37" t="s">
        <v>15</v>
      </c>
      <c r="P6" s="265" t="s">
        <v>14</v>
      </c>
      <c r="Q6" s="262" t="s">
        <v>15</v>
      </c>
      <c r="R6" s="48" t="s">
        <v>14</v>
      </c>
      <c r="S6" s="263" t="s">
        <v>15</v>
      </c>
      <c r="T6" s="264" t="s">
        <v>14</v>
      </c>
      <c r="U6" s="262" t="s">
        <v>15</v>
      </c>
      <c r="V6" s="48" t="s">
        <v>14</v>
      </c>
      <c r="W6" s="263" t="s">
        <v>15</v>
      </c>
      <c r="X6" s="264" t="s">
        <v>14</v>
      </c>
      <c r="Y6" s="262" t="s">
        <v>15</v>
      </c>
      <c r="Z6" s="48" t="s">
        <v>14</v>
      </c>
      <c r="AA6" s="264" t="s">
        <v>15</v>
      </c>
      <c r="AB6" s="261" t="s">
        <v>14</v>
      </c>
      <c r="AC6" s="37" t="s">
        <v>15</v>
      </c>
    </row>
    <row r="7" spans="1:29" ht="13.8" thickTop="1" x14ac:dyDescent="0.25">
      <c r="A7" s="119" t="s">
        <v>16</v>
      </c>
      <c r="B7" s="120">
        <f>Monthly!B7-(Saturdays!B7+'Sundays &amp; Holidays'!B7)</f>
        <v>0</v>
      </c>
      <c r="C7" s="177">
        <f>Monthly!C7-(Saturdays!C7+'Sundays &amp; Holidays'!C7)</f>
        <v>0</v>
      </c>
      <c r="D7" s="121">
        <f>Monthly!D7-(Saturdays!D7+'Sundays &amp; Holidays'!D7)</f>
        <v>0</v>
      </c>
      <c r="E7" s="172">
        <f>Monthly!E7-(Saturdays!E7+'Sundays &amp; Holidays'!E7)</f>
        <v>0</v>
      </c>
      <c r="F7" s="120">
        <f>Monthly!F7-(Saturdays!F7+'Sundays &amp; Holidays'!F7)</f>
        <v>0</v>
      </c>
      <c r="G7" s="122">
        <f>Monthly!G7-(Saturdays!G7+'Sundays &amp; Holidays'!G7)</f>
        <v>0</v>
      </c>
      <c r="H7" s="121">
        <f>Monthly!H7-(Saturdays!H7+'Sundays &amp; Holidays'!H7)</f>
        <v>0</v>
      </c>
      <c r="I7" s="172">
        <f>Monthly!I7-(Saturdays!I7+'Sundays &amp; Holidays'!I7)</f>
        <v>0</v>
      </c>
      <c r="J7" s="120">
        <f>Monthly!J7-(Saturdays!J7+'Sundays &amp; Holidays'!J7)</f>
        <v>0</v>
      </c>
      <c r="K7" s="122">
        <f>Monthly!K7-(Saturdays!K7+'Sundays &amp; Holidays'!K7)</f>
        <v>0</v>
      </c>
      <c r="L7" s="121">
        <f>Monthly!L7-(Saturdays!L7+'Sundays &amp; Holidays'!L7)</f>
        <v>0</v>
      </c>
      <c r="M7" s="120">
        <f>Monthly!M7-(Saturdays!M7+'Sundays &amp; Holidays'!M7)</f>
        <v>0</v>
      </c>
      <c r="N7" s="171">
        <f>Monthly!N7-(Saturdays!N7+'Sundays &amp; Holidays'!N7)</f>
        <v>0</v>
      </c>
      <c r="O7" s="173">
        <f>Monthly!O7-(Saturdays!O7+'Sundays &amp; Holidays'!O7)</f>
        <v>0</v>
      </c>
      <c r="P7" s="120">
        <f>Monthly!P7-(Saturdays!P7+'Sundays &amp; Holidays'!P7)</f>
        <v>0</v>
      </c>
      <c r="Q7" s="122">
        <f>Monthly!Q7-(Saturdays!Q7+'Sundays &amp; Holidays'!Q7)</f>
        <v>0</v>
      </c>
      <c r="R7" s="121">
        <f>Monthly!R7-(Saturdays!R7+'Sundays &amp; Holidays'!R7)</f>
        <v>0</v>
      </c>
      <c r="S7" s="172">
        <f>Monthly!S7-(Saturdays!S7+'Sundays &amp; Holidays'!S7)</f>
        <v>0</v>
      </c>
      <c r="T7" s="120">
        <f>Monthly!T7-(Saturdays!T7+'Sundays &amp; Holidays'!T7)</f>
        <v>0</v>
      </c>
      <c r="U7" s="122">
        <f>Monthly!U7-(Saturdays!U7+'Sundays &amp; Holidays'!U7)</f>
        <v>0</v>
      </c>
      <c r="V7" s="121">
        <f>Monthly!V7-(Saturdays!V7+'Sundays &amp; Holidays'!V7)</f>
        <v>0</v>
      </c>
      <c r="W7" s="172">
        <f>Monthly!W7-(Saturdays!W7+'Sundays &amp; Holidays'!W7)</f>
        <v>0</v>
      </c>
      <c r="X7" s="120">
        <f>Monthly!X7-(Saturdays!X7+'Sundays &amp; Holidays'!X7)</f>
        <v>0</v>
      </c>
      <c r="Y7" s="122">
        <f>Monthly!Y7-(Saturdays!Y7+'Sundays &amp; Holidays'!Y7)</f>
        <v>0</v>
      </c>
      <c r="Z7" s="21">
        <f>Monthly!Z7-(Saturdays!Z7+'Sundays &amp; Holidays'!Z7)</f>
        <v>0</v>
      </c>
      <c r="AA7" s="176">
        <f>Monthly!AA7-(Saturdays!AA7+'Sundays &amp; Holidays'!AA7)</f>
        <v>0</v>
      </c>
      <c r="AB7" s="162">
        <f>+B7+D7+F7+H7+J7+L7+N7+P7+R7+T7+V7+X7+Z7</f>
        <v>0</v>
      </c>
      <c r="AC7" s="163">
        <f>+C7+E7+G7+I7+K7+M7+O7+Q7+S7+U7+W7+Y7+AA7</f>
        <v>0</v>
      </c>
    </row>
    <row r="8" spans="1:29" x14ac:dyDescent="0.25">
      <c r="A8" s="131" t="s">
        <v>17</v>
      </c>
      <c r="B8" s="180">
        <f>Monthly!B8-(Saturdays!B8+'Sundays &amp; Holidays'!B8)</f>
        <v>10673</v>
      </c>
      <c r="C8" s="181">
        <f>Monthly!C8-(Saturdays!C8+'Sundays &amp; Holidays'!C8)</f>
        <v>0</v>
      </c>
      <c r="D8" s="182">
        <f>Monthly!D8-(Saturdays!D8+'Sundays &amp; Holidays'!D8)</f>
        <v>7408</v>
      </c>
      <c r="E8" s="183">
        <f>Monthly!E8-(Saturdays!E8+'Sundays &amp; Holidays'!E8)</f>
        <v>57</v>
      </c>
      <c r="F8" s="180">
        <f>Monthly!F8-(Saturdays!F8+'Sundays &amp; Holidays'!F8)</f>
        <v>13960</v>
      </c>
      <c r="G8" s="184">
        <f>Monthly!G8-(Saturdays!G8+'Sundays &amp; Holidays'!G8)</f>
        <v>168</v>
      </c>
      <c r="H8" s="182">
        <f>Monthly!H8-(Saturdays!H8+'Sundays &amp; Holidays'!H8)</f>
        <v>11622</v>
      </c>
      <c r="I8" s="183">
        <f>Monthly!I8-(Saturdays!I8+'Sundays &amp; Holidays'!I8)</f>
        <v>858</v>
      </c>
      <c r="J8" s="180">
        <f>Monthly!J8-(Saturdays!J8+'Sundays &amp; Holidays'!J8)</f>
        <v>306</v>
      </c>
      <c r="K8" s="184">
        <f>Monthly!K8-(Saturdays!K8+'Sundays &amp; Holidays'!K8)</f>
        <v>703</v>
      </c>
      <c r="L8" s="182">
        <f>Monthly!L8-(Saturdays!L8+'Sundays &amp; Holidays'!L8)</f>
        <v>874</v>
      </c>
      <c r="M8" s="180">
        <f>Monthly!M8-(Saturdays!M8+'Sundays &amp; Holidays'!M8)</f>
        <v>2189</v>
      </c>
      <c r="N8" s="185">
        <f>Monthly!N8-(Saturdays!N8+'Sundays &amp; Holidays'!N8)</f>
        <v>4586</v>
      </c>
      <c r="O8" s="186">
        <f>Monthly!O8-(Saturdays!O8+'Sundays &amp; Holidays'!O8)</f>
        <v>3188</v>
      </c>
      <c r="P8" s="180">
        <f>Monthly!P8-(Saturdays!P8+'Sundays &amp; Holidays'!P8)</f>
        <v>2089</v>
      </c>
      <c r="Q8" s="184">
        <f>Monthly!Q8-(Saturdays!Q8+'Sundays &amp; Holidays'!Q8)</f>
        <v>1656</v>
      </c>
      <c r="R8" s="182">
        <f>Monthly!R8-(Saturdays!R8+'Sundays &amp; Holidays'!R8)</f>
        <v>1089</v>
      </c>
      <c r="S8" s="183">
        <f>Monthly!S8-(Saturdays!S8+'Sundays &amp; Holidays'!S8)</f>
        <v>2136</v>
      </c>
      <c r="T8" s="180">
        <f>Monthly!T8-(Saturdays!T8+'Sundays &amp; Holidays'!T8)</f>
        <v>44</v>
      </c>
      <c r="U8" s="184">
        <f>Monthly!U8-(Saturdays!U8+'Sundays &amp; Holidays'!U8)</f>
        <v>787</v>
      </c>
      <c r="V8" s="182">
        <f>Monthly!V8-(Saturdays!V8+'Sundays &amp; Holidays'!V8)</f>
        <v>375</v>
      </c>
      <c r="W8" s="183">
        <f>Monthly!W8-(Saturdays!W8+'Sundays &amp; Holidays'!W8)</f>
        <v>604</v>
      </c>
      <c r="X8" s="180">
        <f>Monthly!X8-(Saturdays!X8+'Sundays &amp; Holidays'!X8)</f>
        <v>50</v>
      </c>
      <c r="Y8" s="184">
        <f>Monthly!Y8-(Saturdays!Y8+'Sundays &amp; Holidays'!Y8)</f>
        <v>34</v>
      </c>
      <c r="Z8" s="182">
        <f>Monthly!Z8-(Saturdays!Z8+'Sundays &amp; Holidays'!Z8)</f>
        <v>0</v>
      </c>
      <c r="AA8" s="180">
        <f>Monthly!AA8-(Saturdays!AA8+'Sundays &amp; Holidays'!AA8)</f>
        <v>0</v>
      </c>
      <c r="AB8" s="164">
        <f>+B8+D8+F8+H8+J8+L8+N8+P8+R8+T8+V8+X8+Z8</f>
        <v>53076</v>
      </c>
      <c r="AC8" s="165">
        <f>+C8+E8+G8+I8+K8+M8+O8+Q8+S8+U8+W8+Y8+AA8</f>
        <v>12380</v>
      </c>
    </row>
    <row r="9" spans="1:29" x14ac:dyDescent="0.25">
      <c r="A9" s="139" t="s">
        <v>18</v>
      </c>
      <c r="B9" s="187">
        <f>Monthly!B9-(Saturdays!B9+'Sundays &amp; Holidays'!B9)</f>
        <v>48353</v>
      </c>
      <c r="C9" s="188">
        <f>Monthly!C9-(Saturdays!C9+'Sundays &amp; Holidays'!C9)</f>
        <v>11997.2</v>
      </c>
      <c r="D9" s="189">
        <f>Monthly!D9-(Saturdays!D9+'Sundays &amp; Holidays'!D9)</f>
        <v>28080</v>
      </c>
      <c r="E9" s="190">
        <f>Monthly!E9-(Saturdays!E9+'Sundays &amp; Holidays'!E9)</f>
        <v>7456.1</v>
      </c>
      <c r="F9" s="187">
        <f>Monthly!F9-(Saturdays!F9+'Sundays &amp; Holidays'!F9)</f>
        <v>50321</v>
      </c>
      <c r="G9" s="191">
        <f>Monthly!G9-(Saturdays!G9+'Sundays &amp; Holidays'!G9)</f>
        <v>12434.1</v>
      </c>
      <c r="H9" s="189">
        <f>Monthly!H9-(Saturdays!H9+'Sundays &amp; Holidays'!H9)</f>
        <v>50837</v>
      </c>
      <c r="I9" s="190">
        <f>Monthly!I9-(Saturdays!I9+'Sundays &amp; Holidays'!I9)</f>
        <v>20671.199999999997</v>
      </c>
      <c r="J9" s="187">
        <f>Monthly!J9-(Saturdays!J9+'Sundays &amp; Holidays'!J9)</f>
        <v>2431</v>
      </c>
      <c r="K9" s="191">
        <f>Monthly!K9-(Saturdays!K9+'Sundays &amp; Holidays'!K9)</f>
        <v>7323.1</v>
      </c>
      <c r="L9" s="189">
        <f>Monthly!L9-(Saturdays!L9+'Sundays &amp; Holidays'!L9)</f>
        <v>13423</v>
      </c>
      <c r="M9" s="187">
        <f>Monthly!M9-(Saturdays!M9+'Sundays &amp; Holidays'!M9)</f>
        <v>27708.300000000003</v>
      </c>
      <c r="N9" s="192">
        <f>Monthly!N9-(Saturdays!N9+'Sundays &amp; Holidays'!N9)</f>
        <v>40036</v>
      </c>
      <c r="O9" s="193">
        <f>Monthly!O9-(Saturdays!O9+'Sundays &amp; Holidays'!O9)</f>
        <v>41253.4</v>
      </c>
      <c r="P9" s="187">
        <f>Monthly!P9-(Saturdays!P9+'Sundays &amp; Holidays'!P9)</f>
        <v>22657</v>
      </c>
      <c r="Q9" s="191">
        <f>Monthly!Q9-(Saturdays!Q9+'Sundays &amp; Holidays'!Q9)</f>
        <v>22686.299999999996</v>
      </c>
      <c r="R9" s="189">
        <f>Monthly!R9-(Saturdays!R9+'Sundays &amp; Holidays'!R9)</f>
        <v>31340</v>
      </c>
      <c r="S9" s="190">
        <f>Monthly!S9-(Saturdays!S9+'Sundays &amp; Holidays'!S9)</f>
        <v>25327.300000000003</v>
      </c>
      <c r="T9" s="187">
        <f>Monthly!T9-(Saturdays!T9+'Sundays &amp; Holidays'!T9)</f>
        <v>3815</v>
      </c>
      <c r="U9" s="191">
        <f>Monthly!U9-(Saturdays!U9+'Sundays &amp; Holidays'!U9)</f>
        <v>13395.099999999999</v>
      </c>
      <c r="V9" s="189">
        <f>Monthly!V9-(Saturdays!V9+'Sundays &amp; Holidays'!V9)</f>
        <v>18608</v>
      </c>
      <c r="W9" s="190">
        <f>Monthly!W9-(Saturdays!W9+'Sundays &amp; Holidays'!W9)</f>
        <v>32739.300000000003</v>
      </c>
      <c r="X9" s="187">
        <f>Monthly!X9-(Saturdays!X9+'Sundays &amp; Holidays'!X9)</f>
        <v>20861</v>
      </c>
      <c r="Y9" s="191">
        <f>Monthly!Y9-(Saturdays!Y9+'Sundays &amp; Holidays'!Y9)</f>
        <v>18651.2</v>
      </c>
      <c r="Z9" s="189">
        <f>Monthly!Z9-(Saturdays!Z9+'Sundays &amp; Holidays'!Z9)</f>
        <v>55803</v>
      </c>
      <c r="AA9" s="187">
        <f>Monthly!AA9-(Saturdays!AA9+'Sundays &amp; Holidays'!AA9)</f>
        <v>37767.399999999994</v>
      </c>
      <c r="AB9" s="164">
        <f t="shared" ref="AB9:AC30" si="0">+B9+D9+F9+H9+J9+L9+N9+P9+R9+T9+V9+X9+Z9</f>
        <v>386565</v>
      </c>
      <c r="AC9" s="165">
        <f t="shared" si="0"/>
        <v>279410</v>
      </c>
    </row>
    <row r="10" spans="1:29" x14ac:dyDescent="0.25">
      <c r="A10" s="131" t="s">
        <v>19</v>
      </c>
      <c r="B10" s="180">
        <f>Monthly!B10-(Saturdays!B10+'Sundays &amp; Holidays'!B10)</f>
        <v>87662</v>
      </c>
      <c r="C10" s="181">
        <f>Monthly!C10-(Saturdays!C10+'Sundays &amp; Holidays'!C10)</f>
        <v>37910.299999999996</v>
      </c>
      <c r="D10" s="182">
        <f>Monthly!D10-(Saturdays!D10+'Sundays &amp; Holidays'!D10)</f>
        <v>38843</v>
      </c>
      <c r="E10" s="183">
        <f>Monthly!E10-(Saturdays!E10+'Sundays &amp; Holidays'!E10)</f>
        <v>22657</v>
      </c>
      <c r="F10" s="180">
        <f>Monthly!F10-(Saturdays!F10+'Sundays &amp; Holidays'!F10)</f>
        <v>67896</v>
      </c>
      <c r="G10" s="184">
        <f>Monthly!G10-(Saturdays!G10+'Sundays &amp; Holidays'!G10)</f>
        <v>32296.299999999996</v>
      </c>
      <c r="H10" s="182">
        <f>Monthly!H10-(Saturdays!H10+'Sundays &amp; Holidays'!H10)</f>
        <v>81378</v>
      </c>
      <c r="I10" s="183">
        <f>Monthly!I10-(Saturdays!I10+'Sundays &amp; Holidays'!I10)</f>
        <v>49637.900000000009</v>
      </c>
      <c r="J10" s="180">
        <f>Monthly!J10-(Saturdays!J10+'Sundays &amp; Holidays'!J10)</f>
        <v>5249</v>
      </c>
      <c r="K10" s="184">
        <f>Monthly!K10-(Saturdays!K10+'Sundays &amp; Holidays'!K10)</f>
        <v>17835.699999999993</v>
      </c>
      <c r="L10" s="182">
        <f>Monthly!L10-(Saturdays!L10+'Sundays &amp; Holidays'!L10)</f>
        <v>24640</v>
      </c>
      <c r="M10" s="180">
        <f>Monthly!M10-(Saturdays!M10+'Sundays &amp; Holidays'!M10)</f>
        <v>57919.19999999999</v>
      </c>
      <c r="N10" s="185">
        <f>Monthly!N10-(Saturdays!N10+'Sundays &amp; Holidays'!N10)</f>
        <v>65913</v>
      </c>
      <c r="O10" s="186">
        <f>Monthly!O10-(Saturdays!O10+'Sundays &amp; Holidays'!O10)</f>
        <v>77282.099999999991</v>
      </c>
      <c r="P10" s="180">
        <f>Monthly!P10-(Saturdays!P10+'Sundays &amp; Holidays'!P10)</f>
        <v>44905</v>
      </c>
      <c r="Q10" s="184">
        <f>Monthly!Q10-(Saturdays!Q10+'Sundays &amp; Holidays'!Q10)</f>
        <v>44256.900000000009</v>
      </c>
      <c r="R10" s="182">
        <f>Monthly!R10-(Saturdays!R10+'Sundays &amp; Holidays'!R10)</f>
        <v>58470</v>
      </c>
      <c r="S10" s="183">
        <f>Monthly!S10-(Saturdays!S10+'Sundays &amp; Holidays'!S10)</f>
        <v>42704.700000000004</v>
      </c>
      <c r="T10" s="180">
        <f>Monthly!T10-(Saturdays!T10+'Sundays &amp; Holidays'!T10)</f>
        <v>8841</v>
      </c>
      <c r="U10" s="184">
        <f>Monthly!U10-(Saturdays!U10+'Sundays &amp; Holidays'!U10)</f>
        <v>27488.999999999996</v>
      </c>
      <c r="V10" s="182">
        <f>Monthly!V10-(Saturdays!V10+'Sundays &amp; Holidays'!V10)</f>
        <v>34084</v>
      </c>
      <c r="W10" s="183">
        <f>Monthly!W10-(Saturdays!W10+'Sundays &amp; Holidays'!W10)</f>
        <v>66703.700000000012</v>
      </c>
      <c r="X10" s="180">
        <f>Monthly!X10-(Saturdays!X10+'Sundays &amp; Holidays'!X10)</f>
        <v>40923</v>
      </c>
      <c r="Y10" s="184">
        <f>Monthly!Y10-(Saturdays!Y10+'Sundays &amp; Holidays'!Y10)</f>
        <v>32929.199999999997</v>
      </c>
      <c r="Z10" s="182">
        <f>Monthly!Z10-(Saturdays!Z10+'Sundays &amp; Holidays'!Z10)</f>
        <v>90418</v>
      </c>
      <c r="AA10" s="180">
        <f>Monthly!AA10-(Saturdays!AA10+'Sundays &amp; Holidays'!AA10)</f>
        <v>65280.7</v>
      </c>
      <c r="AB10" s="164">
        <f t="shared" si="0"/>
        <v>649222</v>
      </c>
      <c r="AC10" s="165">
        <f t="shared" si="0"/>
        <v>574902.69999999995</v>
      </c>
    </row>
    <row r="11" spans="1:29" x14ac:dyDescent="0.25">
      <c r="A11" s="139" t="s">
        <v>20</v>
      </c>
      <c r="B11" s="187">
        <f>Monthly!B11-(Saturdays!B11+'Sundays &amp; Holidays'!B11)</f>
        <v>99663</v>
      </c>
      <c r="C11" s="188">
        <f>Monthly!C11-(Saturdays!C11+'Sundays &amp; Holidays'!C11)</f>
        <v>39551.243361572429</v>
      </c>
      <c r="D11" s="189">
        <f>Monthly!D11-(Saturdays!D11+'Sundays &amp; Holidays'!D11)</f>
        <v>40541</v>
      </c>
      <c r="E11" s="190">
        <f>Monthly!E11-(Saturdays!E11+'Sundays &amp; Holidays'!E11)</f>
        <v>30531.825869012413</v>
      </c>
      <c r="F11" s="187">
        <f>Monthly!F11-(Saturdays!F11+'Sundays &amp; Holidays'!F11)</f>
        <v>70998</v>
      </c>
      <c r="G11" s="191">
        <f>Monthly!G11-(Saturdays!G11+'Sundays &amp; Holidays'!G11)</f>
        <v>36113.537571003013</v>
      </c>
      <c r="H11" s="189">
        <f>Monthly!H11-(Saturdays!H11+'Sundays &amp; Holidays'!H11)</f>
        <v>81550</v>
      </c>
      <c r="I11" s="190">
        <f>Monthly!I11-(Saturdays!I11+'Sundays &amp; Holidays'!I11)</f>
        <v>59564.402666512266</v>
      </c>
      <c r="J11" s="187">
        <f>Monthly!J11-(Saturdays!J11+'Sundays &amp; Holidays'!J11)</f>
        <v>7179</v>
      </c>
      <c r="K11" s="191">
        <f>Monthly!K11-(Saturdays!K11+'Sundays &amp; Holidays'!K11)</f>
        <v>25009.520019024509</v>
      </c>
      <c r="L11" s="189">
        <f>Monthly!L11-(Saturdays!L11+'Sundays &amp; Holidays'!L11)</f>
        <v>26128</v>
      </c>
      <c r="M11" s="187">
        <f>Monthly!M11-(Saturdays!M11+'Sundays &amp; Holidays'!M11)</f>
        <v>82491.927423420158</v>
      </c>
      <c r="N11" s="192">
        <f>Monthly!N11-(Saturdays!N11+'Sundays &amp; Holidays'!N11)</f>
        <v>70018</v>
      </c>
      <c r="O11" s="193">
        <f>Monthly!O11-(Saturdays!O11+'Sundays &amp; Holidays'!O11)</f>
        <v>97120.350217133455</v>
      </c>
      <c r="P11" s="187">
        <f>Monthly!P11-(Saturdays!P11+'Sundays &amp; Holidays'!P11)</f>
        <v>55016</v>
      </c>
      <c r="Q11" s="191">
        <f>Monthly!Q11-(Saturdays!Q11+'Sundays &amp; Holidays'!Q11)</f>
        <v>52284.760717437872</v>
      </c>
      <c r="R11" s="189">
        <f>Monthly!R11-(Saturdays!R11+'Sundays &amp; Holidays'!R11)</f>
        <v>69592</v>
      </c>
      <c r="S11" s="190">
        <f>Monthly!S11-(Saturdays!S11+'Sundays &amp; Holidays'!S11)</f>
        <v>48970.65119680205</v>
      </c>
      <c r="T11" s="187">
        <f>Monthly!T11-(Saturdays!T11+'Sundays &amp; Holidays'!T11)</f>
        <v>10156</v>
      </c>
      <c r="U11" s="191">
        <f>Monthly!U11-(Saturdays!U11+'Sundays &amp; Holidays'!U11)</f>
        <v>40033.405409256564</v>
      </c>
      <c r="V11" s="189">
        <f>Monthly!V11-(Saturdays!V11+'Sundays &amp; Holidays'!V11)</f>
        <v>32174</v>
      </c>
      <c r="W11" s="190">
        <f>Monthly!W11-(Saturdays!W11+'Sundays &amp; Holidays'!W11)</f>
        <v>85671.347050366749</v>
      </c>
      <c r="X11" s="187">
        <f>Monthly!X11-(Saturdays!X11+'Sundays &amp; Holidays'!X11)</f>
        <v>43445</v>
      </c>
      <c r="Y11" s="191">
        <f>Monthly!Y11-(Saturdays!Y11+'Sundays &amp; Holidays'!Y11)</f>
        <v>45101.664385171549</v>
      </c>
      <c r="Z11" s="189">
        <f>Monthly!Z11-(Saturdays!Z11+'Sundays &amp; Holidays'!Z11)</f>
        <v>112873</v>
      </c>
      <c r="AA11" s="187">
        <f>Monthly!AA11-(Saturdays!AA11+'Sundays &amp; Holidays'!AA11)</f>
        <v>74049.764113286947</v>
      </c>
      <c r="AB11" s="164">
        <f t="shared" si="0"/>
        <v>719333</v>
      </c>
      <c r="AC11" s="165">
        <f t="shared" si="0"/>
        <v>716494.40000000014</v>
      </c>
    </row>
    <row r="12" spans="1:29" x14ac:dyDescent="0.25">
      <c r="A12" s="131" t="s">
        <v>21</v>
      </c>
      <c r="B12" s="180">
        <f>Monthly!B12-(Saturdays!B12+'Sundays &amp; Holidays'!B12)</f>
        <v>82305</v>
      </c>
      <c r="C12" s="181">
        <f>Monthly!C12-(Saturdays!C12+'Sundays &amp; Holidays'!C12)</f>
        <v>33808.718657712801</v>
      </c>
      <c r="D12" s="182">
        <f>Monthly!D12-(Saturdays!D12+'Sundays &amp; Holidays'!D12)</f>
        <v>35791</v>
      </c>
      <c r="E12" s="183">
        <f>Monthly!E12-(Saturdays!E12+'Sundays &amp; Holidays'!E12)</f>
        <v>26738.50169219093</v>
      </c>
      <c r="F12" s="180">
        <f>Monthly!F12-(Saturdays!F12+'Sundays &amp; Holidays'!F12)</f>
        <v>58613</v>
      </c>
      <c r="G12" s="184">
        <f>Monthly!G12-(Saturdays!G12+'Sundays &amp; Holidays'!G12)</f>
        <v>29967.850529648837</v>
      </c>
      <c r="H12" s="182">
        <f>Monthly!H12-(Saturdays!H12+'Sundays &amp; Holidays'!H12)</f>
        <v>81013</v>
      </c>
      <c r="I12" s="183">
        <f>Monthly!I12-(Saturdays!I12+'Sundays &amp; Holidays'!I12)</f>
        <v>56713.778368784333</v>
      </c>
      <c r="J12" s="180">
        <f>Monthly!J12-(Saturdays!J12+'Sundays &amp; Holidays'!J12)</f>
        <v>6184</v>
      </c>
      <c r="K12" s="184">
        <f>Monthly!K12-(Saturdays!K12+'Sundays &amp; Holidays'!K12)</f>
        <v>22629.483136517221</v>
      </c>
      <c r="L12" s="182">
        <f>Monthly!L12-(Saturdays!L12+'Sundays &amp; Holidays'!L12)</f>
        <v>21481</v>
      </c>
      <c r="M12" s="180">
        <f>Monthly!M12-(Saturdays!M12+'Sundays &amp; Holidays'!M12)</f>
        <v>86252.759259660335</v>
      </c>
      <c r="N12" s="185">
        <f>Monthly!N12-(Saturdays!N12+'Sundays &amp; Holidays'!N12)</f>
        <v>58298</v>
      </c>
      <c r="O12" s="186">
        <f>Monthly!O12-(Saturdays!O12+'Sundays &amp; Holidays'!O12)</f>
        <v>97143.568240048902</v>
      </c>
      <c r="P12" s="180">
        <f>Monthly!P12-(Saturdays!P12+'Sundays &amp; Holidays'!P12)</f>
        <v>44634</v>
      </c>
      <c r="Q12" s="184">
        <f>Monthly!Q12-(Saturdays!Q12+'Sundays &amp; Holidays'!Q12)</f>
        <v>48941.710670801178</v>
      </c>
      <c r="R12" s="182">
        <f>Monthly!R12-(Saturdays!R12+'Sundays &amp; Holidays'!R12)</f>
        <v>61038</v>
      </c>
      <c r="S12" s="183">
        <f>Monthly!S12-(Saturdays!S12+'Sundays &amp; Holidays'!S12)</f>
        <v>42710.558642621792</v>
      </c>
      <c r="T12" s="180">
        <f>Monthly!T12-(Saturdays!T12+'Sundays &amp; Holidays'!T12)</f>
        <v>7082</v>
      </c>
      <c r="U12" s="184">
        <f>Monthly!U12-(Saturdays!U12+'Sundays &amp; Holidays'!U12)</f>
        <v>32954.309063842607</v>
      </c>
      <c r="V12" s="182">
        <f>Monthly!V12-(Saturdays!V12+'Sundays &amp; Holidays'!V12)</f>
        <v>25010</v>
      </c>
      <c r="W12" s="183">
        <f>Monthly!W12-(Saturdays!W12+'Sundays &amp; Holidays'!W12)</f>
        <v>77504.043342790173</v>
      </c>
      <c r="X12" s="180">
        <f>Monthly!X12-(Saturdays!X12+'Sundays &amp; Holidays'!X12)</f>
        <v>37923</v>
      </c>
      <c r="Y12" s="184">
        <f>Monthly!Y12-(Saturdays!Y12+'Sundays &amp; Holidays'!Y12)</f>
        <v>41576.16805534414</v>
      </c>
      <c r="Z12" s="182">
        <f>Monthly!Z12-(Saturdays!Z12+'Sundays &amp; Holidays'!Z12)</f>
        <v>96832</v>
      </c>
      <c r="AA12" s="180">
        <f>Monthly!AA12-(Saturdays!AA12+'Sundays &amp; Holidays'!AA12)</f>
        <v>68208.450340036739</v>
      </c>
      <c r="AB12" s="164">
        <f t="shared" si="0"/>
        <v>616204</v>
      </c>
      <c r="AC12" s="165">
        <f t="shared" si="0"/>
        <v>665149.9</v>
      </c>
    </row>
    <row r="13" spans="1:29" x14ac:dyDescent="0.25">
      <c r="A13" s="139" t="s">
        <v>22</v>
      </c>
      <c r="B13" s="187">
        <f>Monthly!B13-(Saturdays!B13+'Sundays &amp; Holidays'!B13)</f>
        <v>61110</v>
      </c>
      <c r="C13" s="188">
        <f>Monthly!C13-(Saturdays!C13+'Sundays &amp; Holidays'!C13)</f>
        <v>32953.5</v>
      </c>
      <c r="D13" s="189">
        <f>Monthly!D13-(Saturdays!D13+'Sundays &amp; Holidays'!D13)</f>
        <v>27389</v>
      </c>
      <c r="E13" s="190">
        <f>Monthly!E13-(Saturdays!E13+'Sundays &amp; Holidays'!E13)</f>
        <v>19849.099999999995</v>
      </c>
      <c r="F13" s="187">
        <f>Monthly!F13-(Saturdays!F13+'Sundays &amp; Holidays'!F13)</f>
        <v>48415</v>
      </c>
      <c r="G13" s="191">
        <f>Monthly!G13-(Saturdays!G13+'Sundays &amp; Holidays'!G13)</f>
        <v>22174.199999999997</v>
      </c>
      <c r="H13" s="189">
        <f>Monthly!H13-(Saturdays!H13+'Sundays &amp; Holidays'!H13)</f>
        <v>68440</v>
      </c>
      <c r="I13" s="190">
        <f>Monthly!I13-(Saturdays!I13+'Sundays &amp; Holidays'!I13)</f>
        <v>49614.099999999984</v>
      </c>
      <c r="J13" s="187">
        <f>Monthly!J13-(Saturdays!J13+'Sundays &amp; Holidays'!J13)</f>
        <v>5934</v>
      </c>
      <c r="K13" s="191">
        <f>Monthly!K13-(Saturdays!K13+'Sundays &amp; Holidays'!K13)</f>
        <v>19585.099999999995</v>
      </c>
      <c r="L13" s="189">
        <f>Monthly!L13-(Saturdays!L13+'Sundays &amp; Holidays'!L13)</f>
        <v>16991</v>
      </c>
      <c r="M13" s="187">
        <f>Monthly!M13-(Saturdays!M13+'Sundays &amp; Holidays'!M13)</f>
        <v>60344.400000000009</v>
      </c>
      <c r="N13" s="192">
        <f>Monthly!N13-(Saturdays!N13+'Sundays &amp; Holidays'!N13)</f>
        <v>47400</v>
      </c>
      <c r="O13" s="193">
        <f>Monthly!O13-(Saturdays!O13+'Sundays &amp; Holidays'!O13)</f>
        <v>79989.39999999998</v>
      </c>
      <c r="P13" s="187">
        <f>Monthly!P13-(Saturdays!P13+'Sundays &amp; Holidays'!P13)</f>
        <v>30283</v>
      </c>
      <c r="Q13" s="191">
        <f>Monthly!Q13-(Saturdays!Q13+'Sundays &amp; Holidays'!Q13)</f>
        <v>34764.800000000003</v>
      </c>
      <c r="R13" s="189">
        <f>Monthly!R13-(Saturdays!R13+'Sundays &amp; Holidays'!R13)</f>
        <v>51558</v>
      </c>
      <c r="S13" s="190">
        <f>Monthly!S13-(Saturdays!S13+'Sundays &amp; Holidays'!S13)</f>
        <v>34591.599999999991</v>
      </c>
      <c r="T13" s="187">
        <f>Monthly!T13-(Saturdays!T13+'Sundays &amp; Holidays'!T13)</f>
        <v>5844</v>
      </c>
      <c r="U13" s="191">
        <f>Monthly!U13-(Saturdays!U13+'Sundays &amp; Holidays'!U13)</f>
        <v>18395.899999999994</v>
      </c>
      <c r="V13" s="189">
        <f>Monthly!V13-(Saturdays!V13+'Sundays &amp; Holidays'!V13)</f>
        <v>19859</v>
      </c>
      <c r="W13" s="190">
        <f>Monthly!W13-(Saturdays!W13+'Sundays &amp; Holidays'!W13)</f>
        <v>69101.100000000006</v>
      </c>
      <c r="X13" s="187">
        <f>Monthly!X13-(Saturdays!X13+'Sundays &amp; Holidays'!X13)</f>
        <v>31810</v>
      </c>
      <c r="Y13" s="191">
        <f>Monthly!Y13-(Saturdays!Y13+'Sundays &amp; Holidays'!Y13)</f>
        <v>25369.699999999997</v>
      </c>
      <c r="Z13" s="189">
        <f>Monthly!Z13-(Saturdays!Z13+'Sundays &amp; Holidays'!Z13)</f>
        <v>80003</v>
      </c>
      <c r="AA13" s="187">
        <f>Monthly!AA13-(Saturdays!AA13+'Sundays &amp; Holidays'!AA13)</f>
        <v>62690.399999999994</v>
      </c>
      <c r="AB13" s="164">
        <f t="shared" si="0"/>
        <v>495036</v>
      </c>
      <c r="AC13" s="165">
        <f t="shared" si="0"/>
        <v>529423.29999999981</v>
      </c>
    </row>
    <row r="14" spans="1:29" x14ac:dyDescent="0.25">
      <c r="A14" s="131" t="s">
        <v>23</v>
      </c>
      <c r="B14" s="180">
        <f>Monthly!B14-(Saturdays!B14+'Sundays &amp; Holidays'!B14)</f>
        <v>44568</v>
      </c>
      <c r="C14" s="181">
        <f>Monthly!C14-(Saturdays!C14+'Sundays &amp; Holidays'!C14)</f>
        <v>31938.80000000001</v>
      </c>
      <c r="D14" s="182">
        <f>Monthly!D14-(Saturdays!D14+'Sundays &amp; Holidays'!D14)</f>
        <v>20435</v>
      </c>
      <c r="E14" s="183">
        <f>Monthly!E14-(Saturdays!E14+'Sundays &amp; Holidays'!E14)</f>
        <v>15695.800000000003</v>
      </c>
      <c r="F14" s="180">
        <f>Monthly!F14-(Saturdays!F14+'Sundays &amp; Holidays'!F14)</f>
        <v>35215</v>
      </c>
      <c r="G14" s="184">
        <f>Monthly!G14-(Saturdays!G14+'Sundays &amp; Holidays'!G14)</f>
        <v>19075.099999999999</v>
      </c>
      <c r="H14" s="182">
        <f>Monthly!H14-(Saturdays!H14+'Sundays &amp; Holidays'!H14)</f>
        <v>54701</v>
      </c>
      <c r="I14" s="183">
        <f>Monthly!I14-(Saturdays!I14+'Sundays &amp; Holidays'!I14)</f>
        <v>44781</v>
      </c>
      <c r="J14" s="180">
        <f>Monthly!J14-(Saturdays!J14+'Sundays &amp; Holidays'!J14)</f>
        <v>6157</v>
      </c>
      <c r="K14" s="184">
        <f>Monthly!K14-(Saturdays!K14+'Sundays &amp; Holidays'!K14)</f>
        <v>14198.5</v>
      </c>
      <c r="L14" s="182">
        <f>Monthly!L14-(Saturdays!L14+'Sundays &amp; Holidays'!L14)</f>
        <v>17226</v>
      </c>
      <c r="M14" s="180">
        <f>Monthly!M14-(Saturdays!M14+'Sundays &amp; Holidays'!M14)</f>
        <v>41496.699999999997</v>
      </c>
      <c r="N14" s="185">
        <f>Monthly!N14-(Saturdays!N14+'Sundays &amp; Holidays'!N14)</f>
        <v>40195</v>
      </c>
      <c r="O14" s="186">
        <f>Monthly!O14-(Saturdays!O14+'Sundays &amp; Holidays'!O14)</f>
        <v>54523.199999999997</v>
      </c>
      <c r="P14" s="180">
        <f>Monthly!P14-(Saturdays!P14+'Sundays &amp; Holidays'!P14)</f>
        <v>25961</v>
      </c>
      <c r="Q14" s="184">
        <f>Monthly!Q14-(Saturdays!Q14+'Sundays &amp; Holidays'!Q14)</f>
        <v>25421.200000000004</v>
      </c>
      <c r="R14" s="182">
        <f>Monthly!R14-(Saturdays!R14+'Sundays &amp; Holidays'!R14)</f>
        <v>38752</v>
      </c>
      <c r="S14" s="183">
        <f>Monthly!S14-(Saturdays!S14+'Sundays &amp; Holidays'!S14)</f>
        <v>30142.600000000006</v>
      </c>
      <c r="T14" s="180">
        <f>Monthly!T14-(Saturdays!T14+'Sundays &amp; Holidays'!T14)</f>
        <v>6495</v>
      </c>
      <c r="U14" s="184">
        <f>Monthly!U14-(Saturdays!U14+'Sundays &amp; Holidays'!U14)</f>
        <v>10865.100000000002</v>
      </c>
      <c r="V14" s="182">
        <f>Monthly!V14-(Saturdays!V14+'Sundays &amp; Holidays'!V14)</f>
        <v>18383</v>
      </c>
      <c r="W14" s="183">
        <f>Monthly!W14-(Saturdays!W14+'Sundays &amp; Holidays'!W14)</f>
        <v>52715</v>
      </c>
      <c r="X14" s="180">
        <f>Monthly!X14-(Saturdays!X14+'Sundays &amp; Holidays'!X14)</f>
        <v>25159</v>
      </c>
      <c r="Y14" s="184">
        <f>Monthly!Y14-(Saturdays!Y14+'Sundays &amp; Holidays'!Y14)</f>
        <v>16347.000000000002</v>
      </c>
      <c r="Z14" s="182">
        <f>Monthly!Z14-(Saturdays!Z14+'Sundays &amp; Holidays'!Z14)</f>
        <v>66054</v>
      </c>
      <c r="AA14" s="180">
        <f>Monthly!AA14-(Saturdays!AA14+'Sundays &amp; Holidays'!AA14)</f>
        <v>60981.800000000017</v>
      </c>
      <c r="AB14" s="164">
        <f t="shared" si="0"/>
        <v>399301</v>
      </c>
      <c r="AC14" s="165">
        <f t="shared" si="0"/>
        <v>418181.80000000005</v>
      </c>
    </row>
    <row r="15" spans="1:29" x14ac:dyDescent="0.25">
      <c r="A15" s="139" t="s">
        <v>24</v>
      </c>
      <c r="B15" s="194">
        <f>Monthly!B15-(Saturdays!B15+'Sundays &amp; Holidays'!B15)</f>
        <v>44183</v>
      </c>
      <c r="C15" s="188">
        <f>Monthly!C15-(Saturdays!C15+'Sundays &amp; Holidays'!C15)</f>
        <v>33591.799999999996</v>
      </c>
      <c r="D15" s="189">
        <f>Monthly!D15-(Saturdays!D15+'Sundays &amp; Holidays'!D15)</f>
        <v>20602</v>
      </c>
      <c r="E15" s="190">
        <f>Monthly!E15-(Saturdays!E15+'Sundays &amp; Holidays'!E15)</f>
        <v>14405.599999999999</v>
      </c>
      <c r="F15" s="187">
        <f>Monthly!F15-(Saturdays!F15+'Sundays &amp; Holidays'!F15)</f>
        <v>33844</v>
      </c>
      <c r="G15" s="191">
        <f>Monthly!G15-(Saturdays!G15+'Sundays &amp; Holidays'!G15)</f>
        <v>18021.2</v>
      </c>
      <c r="H15" s="189">
        <f>Monthly!H15-(Saturdays!H15+'Sundays &amp; Holidays'!H15)</f>
        <v>55263</v>
      </c>
      <c r="I15" s="190">
        <f>Monthly!I15-(Saturdays!I15+'Sundays &amp; Holidays'!I15)</f>
        <v>44767.899999999994</v>
      </c>
      <c r="J15" s="187">
        <f>Monthly!J15-(Saturdays!J15+'Sundays &amp; Holidays'!J15)</f>
        <v>6982</v>
      </c>
      <c r="K15" s="191">
        <f>Monthly!K15-(Saturdays!K15+'Sundays &amp; Holidays'!K15)</f>
        <v>10933.900000000001</v>
      </c>
      <c r="L15" s="189">
        <f>Monthly!L15-(Saturdays!L15+'Sundays &amp; Holidays'!L15)</f>
        <v>17680</v>
      </c>
      <c r="M15" s="187">
        <f>Monthly!M15-(Saturdays!M15+'Sundays &amp; Holidays'!M15)</f>
        <v>35894.5</v>
      </c>
      <c r="N15" s="192">
        <f>Monthly!N15-(Saturdays!N15+'Sundays &amp; Holidays'!N15)</f>
        <v>39242</v>
      </c>
      <c r="O15" s="195">
        <f>Monthly!O15-(Saturdays!O15+'Sundays &amp; Holidays'!O15)</f>
        <v>52751.400000000016</v>
      </c>
      <c r="P15" s="187">
        <f>Monthly!P15-(Saturdays!P15+'Sundays &amp; Holidays'!P15)</f>
        <v>26876</v>
      </c>
      <c r="Q15" s="191">
        <f>Monthly!Q15-(Saturdays!Q15+'Sundays &amp; Holidays'!Q15)</f>
        <v>21591.100000000002</v>
      </c>
      <c r="R15" s="189">
        <f>Monthly!R15-(Saturdays!R15+'Sundays &amp; Holidays'!R15)</f>
        <v>38324</v>
      </c>
      <c r="S15" s="190">
        <f>Monthly!S15-(Saturdays!S15+'Sundays &amp; Holidays'!S15)</f>
        <v>27801.699999999993</v>
      </c>
      <c r="T15" s="187">
        <f>Monthly!T15-(Saturdays!T15+'Sundays &amp; Holidays'!T15)</f>
        <v>6076</v>
      </c>
      <c r="U15" s="191">
        <f>Monthly!U15-(Saturdays!U15+'Sundays &amp; Holidays'!U15)</f>
        <v>9510.6000000000022</v>
      </c>
      <c r="V15" s="189">
        <f>Monthly!V15-(Saturdays!V15+'Sundays &amp; Holidays'!V15)</f>
        <v>20021</v>
      </c>
      <c r="W15" s="196">
        <f>Monthly!W15-(Saturdays!W15+'Sundays &amp; Holidays'!W15)</f>
        <v>50714.799999999988</v>
      </c>
      <c r="X15" s="187">
        <f>Monthly!X15-(Saturdays!X15+'Sundays &amp; Holidays'!X15)</f>
        <v>24003</v>
      </c>
      <c r="Y15" s="191">
        <f>Monthly!Y15-(Saturdays!Y15+'Sundays &amp; Holidays'!Y15)</f>
        <v>13685.400000000003</v>
      </c>
      <c r="Z15" s="189">
        <f>Monthly!Z15-(Saturdays!Z15+'Sundays &amp; Holidays'!Z15)</f>
        <v>63742</v>
      </c>
      <c r="AA15" s="187">
        <f>Monthly!AA15-(Saturdays!AA15+'Sundays &amp; Holidays'!AA15)</f>
        <v>60330.900000000016</v>
      </c>
      <c r="AB15" s="164">
        <f t="shared" si="0"/>
        <v>396838</v>
      </c>
      <c r="AC15" s="165">
        <f t="shared" si="0"/>
        <v>394000.80000000005</v>
      </c>
    </row>
    <row r="16" spans="1:29" x14ac:dyDescent="0.25">
      <c r="A16" s="131" t="s">
        <v>25</v>
      </c>
      <c r="B16" s="197">
        <f>Monthly!B16-(Saturdays!B16+'Sundays &amp; Holidays'!B16)</f>
        <v>42822</v>
      </c>
      <c r="C16" s="181">
        <f>Monthly!C16-(Saturdays!C16+'Sundays &amp; Holidays'!C16)</f>
        <v>36370.599999999991</v>
      </c>
      <c r="D16" s="182">
        <f>Monthly!D16-(Saturdays!D16+'Sundays &amp; Holidays'!D16)</f>
        <v>20663</v>
      </c>
      <c r="E16" s="183">
        <f>Monthly!E16-(Saturdays!E16+'Sundays &amp; Holidays'!E16)</f>
        <v>14710.5</v>
      </c>
      <c r="F16" s="180">
        <f>Monthly!F16-(Saturdays!F16+'Sundays &amp; Holidays'!F16)</f>
        <v>31474</v>
      </c>
      <c r="G16" s="184">
        <f>Monthly!G16-(Saturdays!G16+'Sundays &amp; Holidays'!G16)</f>
        <v>19814.600000000006</v>
      </c>
      <c r="H16" s="182">
        <f>Monthly!H16-(Saturdays!H16+'Sundays &amp; Holidays'!H16)</f>
        <v>56037</v>
      </c>
      <c r="I16" s="183">
        <f>Monthly!I16-(Saturdays!I16+'Sundays &amp; Holidays'!I16)</f>
        <v>48243.099999999991</v>
      </c>
      <c r="J16" s="180">
        <f>Monthly!J16-(Saturdays!J16+'Sundays &amp; Holidays'!J16)</f>
        <v>7404</v>
      </c>
      <c r="K16" s="181">
        <f>Monthly!K16-(Saturdays!K16+'Sundays &amp; Holidays'!K16)</f>
        <v>8666.9</v>
      </c>
      <c r="L16" s="182">
        <f>Monthly!L16-(Saturdays!L16+'Sundays &amp; Holidays'!L16)</f>
        <v>19325</v>
      </c>
      <c r="M16" s="180">
        <f>Monthly!M16-(Saturdays!M16+'Sundays &amp; Holidays'!M16)</f>
        <v>37114.500000000015</v>
      </c>
      <c r="N16" s="185">
        <f>Monthly!N16-(Saturdays!N16+'Sundays &amp; Holidays'!N16)</f>
        <v>41105</v>
      </c>
      <c r="O16" s="198">
        <f>Monthly!O16-(Saturdays!O16+'Sundays &amp; Holidays'!O16)</f>
        <v>50422.5</v>
      </c>
      <c r="P16" s="180">
        <f>Monthly!P16-(Saturdays!P16+'Sundays &amp; Holidays'!P16)</f>
        <v>27530</v>
      </c>
      <c r="Q16" s="181">
        <f>Monthly!Q16-(Saturdays!Q16+'Sundays &amp; Holidays'!Q16)</f>
        <v>23208.9</v>
      </c>
      <c r="R16" s="182">
        <f>Monthly!R16-(Saturdays!R16+'Sundays &amp; Holidays'!R16)</f>
        <v>36585</v>
      </c>
      <c r="S16" s="183">
        <f>Monthly!S16-(Saturdays!S16+'Sundays &amp; Holidays'!S16)</f>
        <v>30186.100000000002</v>
      </c>
      <c r="T16" s="189">
        <f>Monthly!T16-(Saturdays!T16+'Sundays &amp; Holidays'!T16)</f>
        <v>6660</v>
      </c>
      <c r="U16" s="180">
        <f>Monthly!U16-(Saturdays!U16+'Sundays &amp; Holidays'!U16)</f>
        <v>9088.1000000000022</v>
      </c>
      <c r="V16" s="182">
        <f>Monthly!V16-(Saturdays!V16+'Sundays &amp; Holidays'!V16)</f>
        <v>22511</v>
      </c>
      <c r="W16" s="199">
        <f>Monthly!W16-(Saturdays!W16+'Sundays &amp; Holidays'!W16)</f>
        <v>46654.7</v>
      </c>
      <c r="X16" s="180">
        <f>Monthly!X16-(Saturdays!X16+'Sundays &amp; Holidays'!X16)</f>
        <v>23910</v>
      </c>
      <c r="Y16" s="184">
        <f>Monthly!Y16-(Saturdays!Y16+'Sundays &amp; Holidays'!Y16)</f>
        <v>12769.8</v>
      </c>
      <c r="Z16" s="182">
        <f>Monthly!Z16-(Saturdays!Z16+'Sundays &amp; Holidays'!Z16)</f>
        <v>64521</v>
      </c>
      <c r="AA16" s="180">
        <f>Monthly!AA16-(Saturdays!AA16+'Sundays &amp; Holidays'!AA16)</f>
        <v>62704.7</v>
      </c>
      <c r="AB16" s="164">
        <f t="shared" si="0"/>
        <v>400547</v>
      </c>
      <c r="AC16" s="165">
        <f t="shared" si="0"/>
        <v>399955</v>
      </c>
    </row>
    <row r="17" spans="1:29" x14ac:dyDescent="0.25">
      <c r="A17" s="139" t="s">
        <v>26</v>
      </c>
      <c r="B17" s="194">
        <f>Monthly!B17-(Saturdays!B17+'Sundays &amp; Holidays'!B17)</f>
        <v>38644</v>
      </c>
      <c r="C17" s="188">
        <f>Monthly!C17-(Saturdays!C17+'Sundays &amp; Holidays'!C17)</f>
        <v>36075.5</v>
      </c>
      <c r="D17" s="189">
        <f>Monthly!D17-(Saturdays!D17+'Sundays &amp; Holidays'!D17)</f>
        <v>17602</v>
      </c>
      <c r="E17" s="190">
        <f>Monthly!E17-(Saturdays!E17+'Sundays &amp; Holidays'!E17)</f>
        <v>15726.2</v>
      </c>
      <c r="F17" s="187">
        <f>Monthly!F17-(Saturdays!F17+'Sundays &amp; Holidays'!F17)</f>
        <v>27326</v>
      </c>
      <c r="G17" s="191">
        <f>Monthly!G17-(Saturdays!G17+'Sundays &amp; Holidays'!G17)</f>
        <v>21131.300000000003</v>
      </c>
      <c r="H17" s="189">
        <f>Monthly!H17-(Saturdays!H17+'Sundays &amp; Holidays'!H17)</f>
        <v>50965</v>
      </c>
      <c r="I17" s="190">
        <f>Monthly!I17-(Saturdays!I17+'Sundays &amp; Holidays'!I17)</f>
        <v>47476.799999999996</v>
      </c>
      <c r="J17" s="187">
        <f>Monthly!J17-(Saturdays!J17+'Sundays &amp; Holidays'!J17)</f>
        <v>7358</v>
      </c>
      <c r="K17" s="188">
        <f>Monthly!K17-(Saturdays!K17+'Sundays &amp; Holidays'!K17)</f>
        <v>7995.5999999999995</v>
      </c>
      <c r="L17" s="189">
        <f>Monthly!L17-(Saturdays!L17+'Sundays &amp; Holidays'!L17)</f>
        <v>20420</v>
      </c>
      <c r="M17" s="187">
        <f>Monthly!M17-(Saturdays!M17+'Sundays &amp; Holidays'!M17)</f>
        <v>31033.3</v>
      </c>
      <c r="N17" s="192">
        <f>Monthly!N17-(Saturdays!N17+'Sundays &amp; Holidays'!N17)</f>
        <v>40119</v>
      </c>
      <c r="O17" s="195">
        <f>Monthly!O17-(Saturdays!O17+'Sundays &amp; Holidays'!O17)</f>
        <v>42549.4</v>
      </c>
      <c r="P17" s="187">
        <f>Monthly!P17-(Saturdays!P17+'Sundays &amp; Holidays'!P17)</f>
        <v>26160</v>
      </c>
      <c r="Q17" s="188">
        <f>Monthly!Q17-(Saturdays!Q17+'Sundays &amp; Holidays'!Q17)</f>
        <v>22035.4</v>
      </c>
      <c r="R17" s="189">
        <f>Monthly!R17-(Saturdays!R17+'Sundays &amp; Holidays'!R17)</f>
        <v>33495</v>
      </c>
      <c r="S17" s="190">
        <f>Monthly!S17-(Saturdays!S17+'Sundays &amp; Holidays'!S17)</f>
        <v>28796</v>
      </c>
      <c r="T17" s="187">
        <f>Monthly!T17-(Saturdays!T17+'Sundays &amp; Holidays'!T17)</f>
        <v>6419</v>
      </c>
      <c r="U17" s="191">
        <f>Monthly!U17-(Saturdays!U17+'Sundays &amp; Holidays'!U17)</f>
        <v>8979.5999999999985</v>
      </c>
      <c r="V17" s="189">
        <f>Monthly!V17-(Saturdays!V17+'Sundays &amp; Holidays'!V17)</f>
        <v>23047</v>
      </c>
      <c r="W17" s="196">
        <f>Monthly!W17-(Saturdays!W17+'Sundays &amp; Holidays'!W17)</f>
        <v>40284.099999999991</v>
      </c>
      <c r="X17" s="187">
        <f>Monthly!X17-(Saturdays!X17+'Sundays &amp; Holidays'!X17)</f>
        <v>22669</v>
      </c>
      <c r="Y17" s="191">
        <f>Monthly!Y17-(Saturdays!Y17+'Sundays &amp; Holidays'!Y17)</f>
        <v>13074.599999999999</v>
      </c>
      <c r="Z17" s="189">
        <f>Monthly!Z17-(Saturdays!Z17+'Sundays &amp; Holidays'!Z17)</f>
        <v>60683</v>
      </c>
      <c r="AA17" s="187">
        <f>Monthly!AA17-(Saturdays!AA17+'Sundays &amp; Holidays'!AA17)</f>
        <v>61822.5</v>
      </c>
      <c r="AB17" s="164">
        <f t="shared" si="0"/>
        <v>374907</v>
      </c>
      <c r="AC17" s="165">
        <f t="shared" si="0"/>
        <v>376980.29999999993</v>
      </c>
    </row>
    <row r="18" spans="1:29" x14ac:dyDescent="0.25">
      <c r="A18" s="131" t="s">
        <v>27</v>
      </c>
      <c r="B18" s="197">
        <f>Monthly!B18-(Saturdays!B18+'Sundays &amp; Holidays'!B18)</f>
        <v>32822</v>
      </c>
      <c r="C18" s="181">
        <f>Monthly!C18-(Saturdays!C18+'Sundays &amp; Holidays'!C18)</f>
        <v>38126.199999999997</v>
      </c>
      <c r="D18" s="182">
        <f>Monthly!D18-(Saturdays!D18+'Sundays &amp; Holidays'!D18)</f>
        <v>16563</v>
      </c>
      <c r="E18" s="183">
        <f>Monthly!E18-(Saturdays!E18+'Sundays &amp; Holidays'!E18)</f>
        <v>15744.2</v>
      </c>
      <c r="F18" s="180">
        <f>Monthly!F18-(Saturdays!F18+'Sundays &amp; Holidays'!F18)</f>
        <v>23507</v>
      </c>
      <c r="G18" s="184">
        <f>Monthly!G18-(Saturdays!G18+'Sundays &amp; Holidays'!G18)</f>
        <v>24483.500000000004</v>
      </c>
      <c r="H18" s="182">
        <f>Monthly!H18-(Saturdays!H18+'Sundays &amp; Holidays'!H18)</f>
        <v>47920</v>
      </c>
      <c r="I18" s="183">
        <f>Monthly!I18-(Saturdays!I18+'Sundays &amp; Holidays'!I18)</f>
        <v>51868.400000000009</v>
      </c>
      <c r="J18" s="180">
        <f>Monthly!J18-(Saturdays!J18+'Sundays &amp; Holidays'!J18)</f>
        <v>8854</v>
      </c>
      <c r="K18" s="181">
        <f>Monthly!K18-(Saturdays!K18+'Sundays &amp; Holidays'!K18)</f>
        <v>7416.0000000000036</v>
      </c>
      <c r="L18" s="182">
        <f>Monthly!L18-(Saturdays!L18+'Sundays &amp; Holidays'!L18)</f>
        <v>25351</v>
      </c>
      <c r="M18" s="180">
        <f>Monthly!M18-(Saturdays!M18+'Sundays &amp; Holidays'!M18)</f>
        <v>24995.7</v>
      </c>
      <c r="N18" s="185">
        <f>Monthly!N18-(Saturdays!N18+'Sundays &amp; Holidays'!N18)</f>
        <v>42588</v>
      </c>
      <c r="O18" s="198">
        <f>Monthly!O18-(Saturdays!O18+'Sundays &amp; Holidays'!O18)</f>
        <v>39298.699999999997</v>
      </c>
      <c r="P18" s="180">
        <f>Monthly!P18-(Saturdays!P18+'Sundays &amp; Holidays'!P18)</f>
        <v>29748</v>
      </c>
      <c r="Q18" s="181">
        <f>Monthly!Q18-(Saturdays!Q18+'Sundays &amp; Holidays'!Q18)</f>
        <v>21200.199999999997</v>
      </c>
      <c r="R18" s="182">
        <f>Monthly!R18-(Saturdays!R18+'Sundays &amp; Holidays'!R18)</f>
        <v>30605</v>
      </c>
      <c r="S18" s="183">
        <f>Monthly!S18-(Saturdays!S18+'Sundays &amp; Holidays'!S18)</f>
        <v>30842.500000000004</v>
      </c>
      <c r="T18" s="180">
        <f>Monthly!T18-(Saturdays!T18+'Sundays &amp; Holidays'!T18)</f>
        <v>8879</v>
      </c>
      <c r="U18" s="184">
        <f>Monthly!U18-(Saturdays!U18+'Sundays &amp; Holidays'!U18)</f>
        <v>6810.0000000000009</v>
      </c>
      <c r="V18" s="182">
        <f>Monthly!V18-(Saturdays!V18+'Sundays &amp; Holidays'!V18)</f>
        <v>28954</v>
      </c>
      <c r="W18" s="199">
        <f>Monthly!W18-(Saturdays!W18+'Sundays &amp; Holidays'!W18)</f>
        <v>34839.899999999994</v>
      </c>
      <c r="X18" s="180">
        <f>Monthly!X18-(Saturdays!X18+'Sundays &amp; Holidays'!X18)</f>
        <v>22823</v>
      </c>
      <c r="Y18" s="184">
        <f>Monthly!Y18-(Saturdays!Y18+'Sundays &amp; Holidays'!Y18)</f>
        <v>12127.6</v>
      </c>
      <c r="Z18" s="182">
        <f>Monthly!Z18-(Saturdays!Z18+'Sundays &amp; Holidays'!Z18)</f>
        <v>59941</v>
      </c>
      <c r="AA18" s="180">
        <f>Monthly!AA18-(Saturdays!AA18+'Sundays &amp; Holidays'!AA18)</f>
        <v>64892.099999999991</v>
      </c>
      <c r="AB18" s="164">
        <f t="shared" si="0"/>
        <v>378555</v>
      </c>
      <c r="AC18" s="165">
        <f t="shared" si="0"/>
        <v>372645</v>
      </c>
    </row>
    <row r="19" spans="1:29" x14ac:dyDescent="0.25">
      <c r="A19" s="139" t="s">
        <v>28</v>
      </c>
      <c r="B19" s="194">
        <f>Monthly!B19-(Saturdays!B19+'Sundays &amp; Holidays'!B19)</f>
        <v>32129</v>
      </c>
      <c r="C19" s="188">
        <f>Monthly!C19-(Saturdays!C19+'Sundays &amp; Holidays'!C19)</f>
        <v>51463.799999999996</v>
      </c>
      <c r="D19" s="189">
        <f>Monthly!D19-(Saturdays!D19+'Sundays &amp; Holidays'!D19)</f>
        <v>19379</v>
      </c>
      <c r="E19" s="190">
        <f>Monthly!E19-(Saturdays!E19+'Sundays &amp; Holidays'!E19)</f>
        <v>18620.200000000004</v>
      </c>
      <c r="F19" s="187">
        <f>Monthly!F19-(Saturdays!F19+'Sundays &amp; Holidays'!F19)</f>
        <v>23830</v>
      </c>
      <c r="G19" s="191">
        <f>Monthly!G19-(Saturdays!G19+'Sundays &amp; Holidays'!G19)</f>
        <v>34500.799999999996</v>
      </c>
      <c r="H19" s="189">
        <f>Monthly!H19-(Saturdays!H19+'Sundays &amp; Holidays'!H19)</f>
        <v>48472</v>
      </c>
      <c r="I19" s="190">
        <f>Monthly!I19-(Saturdays!I19+'Sundays &amp; Holidays'!I19)</f>
        <v>65439.399999999994</v>
      </c>
      <c r="J19" s="187">
        <f>Monthly!J19-(Saturdays!J19+'Sundays &amp; Holidays'!J19)</f>
        <v>11791</v>
      </c>
      <c r="K19" s="188">
        <f>Monthly!K19-(Saturdays!K19+'Sundays &amp; Holidays'!K19)</f>
        <v>6265.7999999999993</v>
      </c>
      <c r="L19" s="189">
        <f>Monthly!L19-(Saturdays!L19+'Sundays &amp; Holidays'!L19)</f>
        <v>40892</v>
      </c>
      <c r="M19" s="187">
        <f>Monthly!M19-(Saturdays!M19+'Sundays &amp; Holidays'!M19)</f>
        <v>22114.699999999997</v>
      </c>
      <c r="N19" s="192">
        <f>Monthly!N19-(Saturdays!N19+'Sundays &amp; Holidays'!N19)</f>
        <v>55969</v>
      </c>
      <c r="O19" s="195">
        <f>Monthly!O19-(Saturdays!O19+'Sundays &amp; Holidays'!O19)</f>
        <v>40554.5</v>
      </c>
      <c r="P19" s="187">
        <f>Monthly!P19-(Saturdays!P19+'Sundays &amp; Holidays'!P19)</f>
        <v>34591</v>
      </c>
      <c r="Q19" s="188">
        <f>Monthly!Q19-(Saturdays!Q19+'Sundays &amp; Holidays'!Q19)</f>
        <v>22329.699999999993</v>
      </c>
      <c r="R19" s="189">
        <f>Monthly!R19-(Saturdays!R19+'Sundays &amp; Holidays'!R19)</f>
        <v>34130</v>
      </c>
      <c r="S19" s="190">
        <f>Monthly!S19-(Saturdays!S19+'Sundays &amp; Holidays'!S19)</f>
        <v>37426.5</v>
      </c>
      <c r="T19" s="187">
        <f>Monthly!T19-(Saturdays!T19+'Sundays &amp; Holidays'!T19)</f>
        <v>13145</v>
      </c>
      <c r="U19" s="191">
        <f>Monthly!U19-(Saturdays!U19+'Sundays &amp; Holidays'!U19)</f>
        <v>5669.7000000000007</v>
      </c>
      <c r="V19" s="189">
        <f>Monthly!V19-(Saturdays!V19+'Sundays &amp; Holidays'!V19)</f>
        <v>41772</v>
      </c>
      <c r="W19" s="196">
        <f>Monthly!W19-(Saturdays!W19+'Sundays &amp; Holidays'!W19)</f>
        <v>33437.900000000009</v>
      </c>
      <c r="X19" s="187">
        <f>Monthly!X19-(Saturdays!X19+'Sundays &amp; Holidays'!X19)</f>
        <v>30861</v>
      </c>
      <c r="Y19" s="191">
        <f>Monthly!Y19-(Saturdays!Y19+'Sundays &amp; Holidays'!Y19)</f>
        <v>11025.300000000001</v>
      </c>
      <c r="Z19" s="189">
        <f>Monthly!Z19-(Saturdays!Z19+'Sundays &amp; Holidays'!Z19)</f>
        <v>62079</v>
      </c>
      <c r="AA19" s="187">
        <f>Monthly!AA19-(Saturdays!AA19+'Sundays &amp; Holidays'!AA19)</f>
        <v>74938.700000000012</v>
      </c>
      <c r="AB19" s="164">
        <f t="shared" si="0"/>
        <v>449040</v>
      </c>
      <c r="AC19" s="165">
        <f t="shared" si="0"/>
        <v>423786.99999999994</v>
      </c>
    </row>
    <row r="20" spans="1:29" x14ac:dyDescent="0.25">
      <c r="A20" s="131" t="s">
        <v>29</v>
      </c>
      <c r="B20" s="197">
        <f>Monthly!B20-(Saturdays!B20+'Sundays &amp; Holidays'!B20)</f>
        <v>41716</v>
      </c>
      <c r="C20" s="181">
        <f>Monthly!C20-(Saturdays!C20+'Sundays &amp; Holidays'!C20)</f>
        <v>64252.699999999983</v>
      </c>
      <c r="D20" s="182">
        <f>Monthly!D20-(Saturdays!D20+'Sundays &amp; Holidays'!D20)</f>
        <v>27894</v>
      </c>
      <c r="E20" s="183">
        <f>Monthly!E20-(Saturdays!E20+'Sundays &amp; Holidays'!E20)</f>
        <v>24614.3</v>
      </c>
      <c r="F20" s="180">
        <f>Monthly!F20-(Saturdays!F20+'Sundays &amp; Holidays'!F20)</f>
        <v>32044</v>
      </c>
      <c r="G20" s="184">
        <f>Monthly!G20-(Saturdays!G20+'Sundays &amp; Holidays'!G20)</f>
        <v>50617.899999999994</v>
      </c>
      <c r="H20" s="182">
        <f>Monthly!H20-(Saturdays!H20+'Sundays &amp; Holidays'!H20)</f>
        <v>55869</v>
      </c>
      <c r="I20" s="183">
        <f>Monthly!I20-(Saturdays!I20+'Sundays &amp; Holidays'!I20)</f>
        <v>86161.3</v>
      </c>
      <c r="J20" s="180">
        <f>Monthly!J20-(Saturdays!J20+'Sundays &amp; Holidays'!J20)</f>
        <v>19678</v>
      </c>
      <c r="K20" s="181">
        <f>Monthly!K20-(Saturdays!K20+'Sundays &amp; Holidays'!K20)</f>
        <v>6258.4000000000005</v>
      </c>
      <c r="L20" s="182">
        <f>Monthly!L20-(Saturdays!L20+'Sundays &amp; Holidays'!L20)</f>
        <v>59389</v>
      </c>
      <c r="M20" s="180">
        <f>Monthly!M20-(Saturdays!M20+'Sundays &amp; Holidays'!M20)</f>
        <v>21363.4</v>
      </c>
      <c r="N20" s="185">
        <f>Monthly!N20-(Saturdays!N20+'Sundays &amp; Holidays'!N20)</f>
        <v>80200</v>
      </c>
      <c r="O20" s="198">
        <f>Monthly!O20-(Saturdays!O20+'Sundays &amp; Holidays'!O20)</f>
        <v>49837.2</v>
      </c>
      <c r="P20" s="180">
        <f>Monthly!P20-(Saturdays!P20+'Sundays &amp; Holidays'!P20)</f>
        <v>45686</v>
      </c>
      <c r="Q20" s="181">
        <f>Monthly!Q20-(Saturdays!Q20+'Sundays &amp; Holidays'!Q20)</f>
        <v>29251.799999999988</v>
      </c>
      <c r="R20" s="182">
        <f>Monthly!R20-(Saturdays!R20+'Sundays &amp; Holidays'!R20)</f>
        <v>44341</v>
      </c>
      <c r="S20" s="183">
        <f>Monthly!S20-(Saturdays!S20+'Sundays &amp; Holidays'!S20)</f>
        <v>52589.3</v>
      </c>
      <c r="T20" s="180">
        <f>Monthly!T20-(Saturdays!T20+'Sundays &amp; Holidays'!T20)</f>
        <v>28631</v>
      </c>
      <c r="U20" s="184">
        <f>Monthly!U20-(Saturdays!U20+'Sundays &amp; Holidays'!U20)</f>
        <v>5744.3000000000011</v>
      </c>
      <c r="V20" s="182">
        <f>Monthly!V20-(Saturdays!V20+'Sundays &amp; Holidays'!V20)</f>
        <v>63107</v>
      </c>
      <c r="W20" s="199">
        <f>Monthly!W20-(Saturdays!W20+'Sundays &amp; Holidays'!W20)</f>
        <v>40317.5</v>
      </c>
      <c r="X20" s="180">
        <f>Monthly!X20-(Saturdays!X20+'Sundays &amp; Holidays'!X20)</f>
        <v>45105</v>
      </c>
      <c r="Y20" s="184">
        <f>Monthly!Y20-(Saturdays!Y20+'Sundays &amp; Holidays'!Y20)</f>
        <v>14178</v>
      </c>
      <c r="Z20" s="182">
        <f>Monthly!Z20-(Saturdays!Z20+'Sundays &amp; Holidays'!Z20)</f>
        <v>72960</v>
      </c>
      <c r="AA20" s="180">
        <f>Monthly!AA20-(Saturdays!AA20+'Sundays &amp; Holidays'!AA20)</f>
        <v>93236</v>
      </c>
      <c r="AB20" s="164">
        <f t="shared" si="0"/>
        <v>616620</v>
      </c>
      <c r="AC20" s="165">
        <f t="shared" si="0"/>
        <v>538422.09999999986</v>
      </c>
    </row>
    <row r="21" spans="1:29" x14ac:dyDescent="0.25">
      <c r="A21" s="139" t="s">
        <v>30</v>
      </c>
      <c r="B21" s="194">
        <f>Monthly!B21-(Saturdays!B21+'Sundays &amp; Holidays'!B21)</f>
        <v>46206</v>
      </c>
      <c r="C21" s="188">
        <f>Monthly!C21-(Saturdays!C21+'Sundays &amp; Holidays'!C21)</f>
        <v>98071.117655136273</v>
      </c>
      <c r="D21" s="189">
        <f>Monthly!D21-(Saturdays!D21+'Sundays &amp; Holidays'!D21)</f>
        <v>35647</v>
      </c>
      <c r="E21" s="190">
        <f>Monthly!E21-(Saturdays!E21+'Sundays &amp; Holidays'!E21)</f>
        <v>34070.974431697527</v>
      </c>
      <c r="F21" s="187">
        <f>Monthly!F21-(Saturdays!F21+'Sundays &amp; Holidays'!F21)</f>
        <v>35621</v>
      </c>
      <c r="G21" s="191">
        <f>Monthly!G21-(Saturdays!G21+'Sundays &amp; Holidays'!G21)</f>
        <v>70929.33697881813</v>
      </c>
      <c r="H21" s="189">
        <f>Monthly!H21-(Saturdays!H21+'Sundays &amp; Holidays'!H21)</f>
        <v>66092</v>
      </c>
      <c r="I21" s="190">
        <f>Monthly!I21-(Saturdays!I21+'Sundays &amp; Holidays'!I21)</f>
        <v>117535.00935570284</v>
      </c>
      <c r="J21" s="187">
        <f>Monthly!J21-(Saturdays!J21+'Sundays &amp; Holidays'!J21)</f>
        <v>27779</v>
      </c>
      <c r="K21" s="188">
        <f>Monthly!K21-(Saturdays!K21+'Sundays &amp; Holidays'!K21)</f>
        <v>7317.8775218943483</v>
      </c>
      <c r="L21" s="189">
        <f>Monthly!L21-(Saturdays!L21+'Sundays &amp; Holidays'!L21)</f>
        <v>78456</v>
      </c>
      <c r="M21" s="187">
        <f>Monthly!M21-(Saturdays!M21+'Sundays &amp; Holidays'!M21)</f>
        <v>23751.440619552061</v>
      </c>
      <c r="N21" s="192">
        <f>Monthly!N21-(Saturdays!N21+'Sundays &amp; Holidays'!N21)</f>
        <v>104020</v>
      </c>
      <c r="O21" s="195">
        <f>Monthly!O21-(Saturdays!O21+'Sundays &amp; Holidays'!O21)</f>
        <v>62697.673061507638</v>
      </c>
      <c r="P21" s="187">
        <f>Monthly!P21-(Saturdays!P21+'Sundays &amp; Holidays'!P21)</f>
        <v>55120</v>
      </c>
      <c r="Q21" s="188">
        <f>Monthly!Q21-(Saturdays!Q21+'Sundays &amp; Holidays'!Q21)</f>
        <v>41189.967788654205</v>
      </c>
      <c r="R21" s="189">
        <f>Monthly!R21-(Saturdays!R21+'Sundays &amp; Holidays'!R21)</f>
        <v>53609</v>
      </c>
      <c r="S21" s="190">
        <f>Monthly!S21-(Saturdays!S21+'Sundays &amp; Holidays'!S21)</f>
        <v>69676.701909522235</v>
      </c>
      <c r="T21" s="187">
        <f>Monthly!T21-(Saturdays!T21+'Sundays &amp; Holidays'!T21)</f>
        <v>37174</v>
      </c>
      <c r="U21" s="191">
        <f>Monthly!U21-(Saturdays!U21+'Sundays &amp; Holidays'!U21)</f>
        <v>7634.0307802331181</v>
      </c>
      <c r="V21" s="189">
        <f>Monthly!V21-(Saturdays!V21+'Sundays &amp; Holidays'!V21)</f>
        <v>81614</v>
      </c>
      <c r="W21" s="196">
        <f>Monthly!W21-(Saturdays!W21+'Sundays &amp; Holidays'!W21)</f>
        <v>49775.745172725881</v>
      </c>
      <c r="X21" s="187">
        <f>Monthly!X21-(Saturdays!X21+'Sundays &amp; Holidays'!X21)</f>
        <v>61822</v>
      </c>
      <c r="Y21" s="191">
        <f>Monthly!Y21-(Saturdays!Y21+'Sundays &amp; Holidays'!Y21)</f>
        <v>19183.802202152125</v>
      </c>
      <c r="Z21" s="189">
        <f>Monthly!Z21-(Saturdays!Z21+'Sundays &amp; Holidays'!Z21)</f>
        <v>86950</v>
      </c>
      <c r="AA21" s="187">
        <f>Monthly!AA21-(Saturdays!AA21+'Sundays &amp; Holidays'!AA21)</f>
        <v>122460.82252240366</v>
      </c>
      <c r="AB21" s="164">
        <f t="shared" si="0"/>
        <v>770110</v>
      </c>
      <c r="AC21" s="165">
        <f t="shared" si="0"/>
        <v>724294.5</v>
      </c>
    </row>
    <row r="22" spans="1:29" x14ac:dyDescent="0.25">
      <c r="A22" s="131" t="s">
        <v>31</v>
      </c>
      <c r="B22" s="197">
        <f>Monthly!B22-(Saturdays!B22+'Sundays &amp; Holidays'!B22)</f>
        <v>49270</v>
      </c>
      <c r="C22" s="181">
        <f>Monthly!C22-(Saturdays!C22+'Sundays &amp; Holidays'!C22)</f>
        <v>103989.06174342957</v>
      </c>
      <c r="D22" s="182">
        <f>Monthly!D22-(Saturdays!D22+'Sundays &amp; Holidays'!D22)</f>
        <v>27943</v>
      </c>
      <c r="E22" s="183">
        <f>Monthly!E22-(Saturdays!E22+'Sundays &amp; Holidays'!E22)</f>
        <v>36799.326407870118</v>
      </c>
      <c r="F22" s="180">
        <f>Monthly!F22-(Saturdays!F22+'Sundays &amp; Holidays'!F22)</f>
        <v>30703</v>
      </c>
      <c r="G22" s="184">
        <f>Monthly!G22-(Saturdays!G22+'Sundays &amp; Holidays'!G22)</f>
        <v>72858.255023122736</v>
      </c>
      <c r="H22" s="182">
        <f>Monthly!H22-(Saturdays!H22+'Sundays &amp; Holidays'!H22)</f>
        <v>66295</v>
      </c>
      <c r="I22" s="183">
        <f>Monthly!I22-(Saturdays!I22+'Sundays &amp; Holidays'!I22)</f>
        <v>126858.24838177201</v>
      </c>
      <c r="J22" s="180">
        <f>Monthly!J22-(Saturdays!J22+'Sundays &amp; Holidays'!J22)</f>
        <v>19583</v>
      </c>
      <c r="K22" s="181">
        <f>Monthly!K22-(Saturdays!K22+'Sundays &amp; Holidays'!K22)</f>
        <v>6958.0242848945927</v>
      </c>
      <c r="L22" s="182">
        <f>Monthly!L22-(Saturdays!L22+'Sundays &amp; Holidays'!L22)</f>
        <v>78624</v>
      </c>
      <c r="M22" s="180">
        <f>Monthly!M22-(Saturdays!M22+'Sundays &amp; Holidays'!M22)</f>
        <v>23739.889354067436</v>
      </c>
      <c r="N22" s="185">
        <f>Monthly!N22-(Saturdays!N22+'Sundays &amp; Holidays'!N22)</f>
        <v>104604</v>
      </c>
      <c r="O22" s="198">
        <f>Monthly!O22-(Saturdays!O22+'Sundays &amp; Holidays'!O22)</f>
        <v>64111.771007549163</v>
      </c>
      <c r="P22" s="180">
        <f>Monthly!P22-(Saturdays!P22+'Sundays &amp; Holidays'!P22)</f>
        <v>53284</v>
      </c>
      <c r="Q22" s="181">
        <f>Monthly!Q22-(Saturdays!Q22+'Sundays &amp; Holidays'!Q22)</f>
        <v>50340.043960581861</v>
      </c>
      <c r="R22" s="182">
        <f>Monthly!R22-(Saturdays!R22+'Sundays &amp; Holidays'!R22)</f>
        <v>51882</v>
      </c>
      <c r="S22" s="183">
        <f>Monthly!S22-(Saturdays!S22+'Sundays &amp; Holidays'!S22)</f>
        <v>76378.632003959079</v>
      </c>
      <c r="T22" s="180">
        <f>Monthly!T22-(Saturdays!T22+'Sundays &amp; Holidays'!T22)</f>
        <v>35137</v>
      </c>
      <c r="U22" s="184">
        <f>Monthly!U22-(Saturdays!U22+'Sundays &amp; Holidays'!U22)</f>
        <v>7435.3162858879941</v>
      </c>
      <c r="V22" s="182">
        <f>Monthly!V22-(Saturdays!V22+'Sundays &amp; Holidays'!V22)</f>
        <v>91415</v>
      </c>
      <c r="W22" s="199">
        <f>Monthly!W22-(Saturdays!W22+'Sundays &amp; Holidays'!W22)</f>
        <v>49934.657588323054</v>
      </c>
      <c r="X22" s="180">
        <f>Monthly!X22-(Saturdays!X22+'Sundays &amp; Holidays'!X22)</f>
        <v>60346</v>
      </c>
      <c r="Y22" s="184">
        <f>Monthly!Y22-(Saturdays!Y22+'Sundays &amp; Holidays'!Y22)</f>
        <v>20476.249537564647</v>
      </c>
      <c r="Z22" s="182">
        <f>Monthly!Z22-(Saturdays!Z22+'Sundays &amp; Holidays'!Z22)</f>
        <v>85134</v>
      </c>
      <c r="AA22" s="180">
        <f>Monthly!AA22-(Saturdays!AA22+'Sundays &amp; Holidays'!AA22)</f>
        <v>130417.12442097775</v>
      </c>
      <c r="AB22" s="164">
        <f t="shared" si="0"/>
        <v>754220</v>
      </c>
      <c r="AC22" s="165">
        <f t="shared" si="0"/>
        <v>770296.60000000009</v>
      </c>
    </row>
    <row r="23" spans="1:29" x14ac:dyDescent="0.25">
      <c r="A23" s="139" t="s">
        <v>32</v>
      </c>
      <c r="B23" s="194">
        <f>Monthly!B23-(Saturdays!B23+'Sundays &amp; Holidays'!B23)</f>
        <v>52057</v>
      </c>
      <c r="C23" s="188">
        <f>Monthly!C23-(Saturdays!C23+'Sundays &amp; Holidays'!C23)</f>
        <v>86623.6</v>
      </c>
      <c r="D23" s="189">
        <f>Monthly!D23-(Saturdays!D23+'Sundays &amp; Holidays'!D23)</f>
        <v>20182</v>
      </c>
      <c r="E23" s="190">
        <f>Monthly!E23-(Saturdays!E23+'Sundays &amp; Holidays'!E23)</f>
        <v>34715.899999999994</v>
      </c>
      <c r="F23" s="187">
        <f>Monthly!F23-(Saturdays!F23+'Sundays &amp; Holidays'!F23)</f>
        <v>24011</v>
      </c>
      <c r="G23" s="191">
        <f>Monthly!G23-(Saturdays!G23+'Sundays &amp; Holidays'!G23)</f>
        <v>63684.899999999994</v>
      </c>
      <c r="H23" s="189">
        <f>Monthly!H23-(Saturdays!H23+'Sundays &amp; Holidays'!H23)</f>
        <v>60895</v>
      </c>
      <c r="I23" s="190">
        <f>Monthly!I23-(Saturdays!I23+'Sundays &amp; Holidays'!I23)</f>
        <v>117463.39999999998</v>
      </c>
      <c r="J23" s="187">
        <f>Monthly!J23-(Saturdays!J23+'Sundays &amp; Holidays'!J23)</f>
        <v>13553</v>
      </c>
      <c r="K23" s="188">
        <f>Monthly!K23-(Saturdays!K23+'Sundays &amp; Holidays'!K23)</f>
        <v>5407.2000000000007</v>
      </c>
      <c r="L23" s="189">
        <f>Monthly!L23-(Saturdays!L23+'Sundays &amp; Holidays'!L23)</f>
        <v>60552</v>
      </c>
      <c r="M23" s="187">
        <f>Monthly!M23-(Saturdays!M23+'Sundays &amp; Holidays'!M23)</f>
        <v>24542.699999999997</v>
      </c>
      <c r="N23" s="192">
        <f>Monthly!N23-(Saturdays!N23+'Sundays &amp; Holidays'!N23)</f>
        <v>85687</v>
      </c>
      <c r="O23" s="195">
        <f>Monthly!O23-(Saturdays!O23+'Sundays &amp; Holidays'!O23)</f>
        <v>60773.800000000017</v>
      </c>
      <c r="P23" s="187">
        <f>Monthly!P23-(Saturdays!P23+'Sundays &amp; Holidays'!P23)</f>
        <v>38143</v>
      </c>
      <c r="Q23" s="188">
        <f>Monthly!Q23-(Saturdays!Q23+'Sundays &amp; Holidays'!Q23)</f>
        <v>44503.399999999994</v>
      </c>
      <c r="R23" s="189">
        <f>Monthly!R23-(Saturdays!R23+'Sundays &amp; Holidays'!R23)</f>
        <v>43822</v>
      </c>
      <c r="S23" s="190">
        <f>Monthly!S23-(Saturdays!S23+'Sundays &amp; Holidays'!S23)</f>
        <v>62846.900000000023</v>
      </c>
      <c r="T23" s="187">
        <f>Monthly!T23-(Saturdays!T23+'Sundays &amp; Holidays'!T23)</f>
        <v>22503</v>
      </c>
      <c r="U23" s="191">
        <f>Monthly!U23-(Saturdays!U23+'Sundays &amp; Holidays'!U23)</f>
        <v>7423.2000000000016</v>
      </c>
      <c r="V23" s="189">
        <f>Monthly!V23-(Saturdays!V23+'Sundays &amp; Holidays'!V23)</f>
        <v>77092</v>
      </c>
      <c r="W23" s="196">
        <f>Monthly!W23-(Saturdays!W23+'Sundays &amp; Holidays'!W23)</f>
        <v>44916.4</v>
      </c>
      <c r="X23" s="187">
        <f>Monthly!X23-(Saturdays!X23+'Sundays &amp; Holidays'!X23)</f>
        <v>43029</v>
      </c>
      <c r="Y23" s="191">
        <f>Monthly!Y23-(Saturdays!Y23+'Sundays &amp; Holidays'!Y23)</f>
        <v>16907.499999999996</v>
      </c>
      <c r="Z23" s="189">
        <f>Monthly!Z23-(Saturdays!Z23+'Sundays &amp; Holidays'!Z23)</f>
        <v>75628</v>
      </c>
      <c r="AA23" s="187">
        <f>Monthly!AA23-(Saturdays!AA23+'Sundays &amp; Holidays'!AA23)</f>
        <v>108999.29999999999</v>
      </c>
      <c r="AB23" s="164">
        <f t="shared" si="0"/>
        <v>617154</v>
      </c>
      <c r="AC23" s="165">
        <f t="shared" si="0"/>
        <v>678808.2</v>
      </c>
    </row>
    <row r="24" spans="1:29" x14ac:dyDescent="0.25">
      <c r="A24" s="131" t="s">
        <v>33</v>
      </c>
      <c r="B24" s="197">
        <f>Monthly!B24-(Saturdays!B24+'Sundays &amp; Holidays'!B24)</f>
        <v>47643</v>
      </c>
      <c r="C24" s="181">
        <f>Monthly!C24-(Saturdays!C24+'Sundays &amp; Holidays'!C24)</f>
        <v>60598.899999999994</v>
      </c>
      <c r="D24" s="182">
        <f>Monthly!D24-(Saturdays!D24+'Sundays &amp; Holidays'!D24)</f>
        <v>15657</v>
      </c>
      <c r="E24" s="183">
        <f>Monthly!E24-(Saturdays!E24+'Sundays &amp; Holidays'!E24)</f>
        <v>26302.5</v>
      </c>
      <c r="F24" s="180">
        <f>Monthly!F24-(Saturdays!F24+'Sundays &amp; Holidays'!F24)</f>
        <v>21312</v>
      </c>
      <c r="G24" s="184">
        <f>Monthly!G24-(Saturdays!G24+'Sundays &amp; Holidays'!G24)</f>
        <v>44753.5</v>
      </c>
      <c r="H24" s="182">
        <f>Monthly!H24-(Saturdays!H24+'Sundays &amp; Holidays'!H24)</f>
        <v>50093</v>
      </c>
      <c r="I24" s="183">
        <f>Monthly!I24-(Saturdays!I24+'Sundays &amp; Holidays'!I24)</f>
        <v>80835</v>
      </c>
      <c r="J24" s="180">
        <f>Monthly!J24-(Saturdays!J24+'Sundays &amp; Holidays'!J24)</f>
        <v>10611</v>
      </c>
      <c r="K24" s="181">
        <f>Monthly!K24-(Saturdays!K24+'Sundays &amp; Holidays'!K24)</f>
        <v>3520.3000000000011</v>
      </c>
      <c r="L24" s="182">
        <f>Monthly!L24-(Saturdays!L24+'Sundays &amp; Holidays'!L24)</f>
        <v>41277</v>
      </c>
      <c r="M24" s="180">
        <f>Monthly!M24-(Saturdays!M24+'Sundays &amp; Holidays'!M24)</f>
        <v>24782.400000000001</v>
      </c>
      <c r="N24" s="185">
        <f>Monthly!N24-(Saturdays!N24+'Sundays &amp; Holidays'!N24)</f>
        <v>61467</v>
      </c>
      <c r="O24" s="198">
        <f>Monthly!O24-(Saturdays!O24+'Sundays &amp; Holidays'!O24)</f>
        <v>53564.100000000006</v>
      </c>
      <c r="P24" s="180">
        <f>Monthly!P24-(Saturdays!P24+'Sundays &amp; Holidays'!P24)</f>
        <v>26300</v>
      </c>
      <c r="Q24" s="181">
        <f>Monthly!Q24-(Saturdays!Q24+'Sundays &amp; Holidays'!Q24)</f>
        <v>37209.800000000003</v>
      </c>
      <c r="R24" s="182">
        <f>Monthly!R24-(Saturdays!R24+'Sundays &amp; Holidays'!R24)</f>
        <v>34561</v>
      </c>
      <c r="S24" s="183">
        <f>Monthly!S24-(Saturdays!S24+'Sundays &amp; Holidays'!S24)</f>
        <v>47277.899999999994</v>
      </c>
      <c r="T24" s="180">
        <f>Monthly!T24-(Saturdays!T24+'Sundays &amp; Holidays'!T24)</f>
        <v>11895</v>
      </c>
      <c r="U24" s="184">
        <f>Monthly!U24-(Saturdays!U24+'Sundays &amp; Holidays'!U24)</f>
        <v>7715.8</v>
      </c>
      <c r="V24" s="182">
        <f>Monthly!V24-(Saturdays!V24+'Sundays &amp; Holidays'!V24)</f>
        <v>61852</v>
      </c>
      <c r="W24" s="199">
        <f>Monthly!W24-(Saturdays!W24+'Sundays &amp; Holidays'!W24)</f>
        <v>38883.80000000001</v>
      </c>
      <c r="X24" s="180">
        <f>Monthly!X24-(Saturdays!X24+'Sundays &amp; Holidays'!X24)</f>
        <v>25852</v>
      </c>
      <c r="Y24" s="184">
        <f>Monthly!Y24-(Saturdays!Y24+'Sundays &amp; Holidays'!Y24)</f>
        <v>13957.300000000001</v>
      </c>
      <c r="Z24" s="182">
        <f>Monthly!Z24-(Saturdays!Z24+'Sundays &amp; Holidays'!Z24)</f>
        <v>59958</v>
      </c>
      <c r="AA24" s="180">
        <f>Monthly!AA24-(Saturdays!AA24+'Sundays &amp; Holidays'!AA24)</f>
        <v>79039.599999999991</v>
      </c>
      <c r="AB24" s="164">
        <f t="shared" si="0"/>
        <v>468478</v>
      </c>
      <c r="AC24" s="165">
        <f t="shared" si="0"/>
        <v>518440.89999999985</v>
      </c>
    </row>
    <row r="25" spans="1:29" x14ac:dyDescent="0.25">
      <c r="A25" s="139" t="s">
        <v>34</v>
      </c>
      <c r="B25" s="194">
        <f>Monthly!B25-(Saturdays!B25+'Sundays &amp; Holidays'!B25)</f>
        <v>18045</v>
      </c>
      <c r="C25" s="188">
        <f>Monthly!C25-(Saturdays!C25+'Sundays &amp; Holidays'!C25)</f>
        <v>40881.599999999999</v>
      </c>
      <c r="D25" s="189">
        <f>Monthly!D25-(Saturdays!D25+'Sundays &amp; Holidays'!D25)</f>
        <v>7086</v>
      </c>
      <c r="E25" s="190">
        <f>Monthly!E25-(Saturdays!E25+'Sundays &amp; Holidays'!E25)</f>
        <v>21258.6</v>
      </c>
      <c r="F25" s="187">
        <f>Monthly!F25-(Saturdays!F25+'Sundays &amp; Holidays'!F25)</f>
        <v>8892</v>
      </c>
      <c r="G25" s="191">
        <f>Monthly!G25-(Saturdays!G25+'Sundays &amp; Holidays'!G25)</f>
        <v>37693.399999999994</v>
      </c>
      <c r="H25" s="189">
        <f>Monthly!H25-(Saturdays!H25+'Sundays &amp; Holidays'!H25)</f>
        <v>26176</v>
      </c>
      <c r="I25" s="190">
        <f>Monthly!I25-(Saturdays!I25+'Sundays &amp; Holidays'!I25)</f>
        <v>58622.800000000017</v>
      </c>
      <c r="J25" s="187">
        <f>Monthly!J25-(Saturdays!J25+'Sundays &amp; Holidays'!J25)</f>
        <v>8125</v>
      </c>
      <c r="K25" s="188">
        <f>Monthly!K25-(Saturdays!K25+'Sundays &amp; Holidays'!K25)</f>
        <v>2532.3999999999996</v>
      </c>
      <c r="L25" s="189">
        <f>Monthly!L25-(Saturdays!L25+'Sundays &amp; Holidays'!L25)</f>
        <v>27646</v>
      </c>
      <c r="M25" s="187">
        <f>Monthly!M25-(Saturdays!M25+'Sundays &amp; Holidays'!M25)</f>
        <v>15560.499999999998</v>
      </c>
      <c r="N25" s="192">
        <f>Monthly!N25-(Saturdays!N25+'Sundays &amp; Holidays'!N25)</f>
        <v>48221</v>
      </c>
      <c r="O25" s="195">
        <f>Monthly!O25-(Saturdays!O25+'Sundays &amp; Holidays'!O25)</f>
        <v>41037.600000000006</v>
      </c>
      <c r="P25" s="187">
        <f>Monthly!P25-(Saturdays!P25+'Sundays &amp; Holidays'!P25)</f>
        <v>16334</v>
      </c>
      <c r="Q25" s="188">
        <f>Monthly!Q25-(Saturdays!Q25+'Sundays &amp; Holidays'!Q25)</f>
        <v>28084.599999999995</v>
      </c>
      <c r="R25" s="189">
        <f>Monthly!R25-(Saturdays!R25+'Sundays &amp; Holidays'!R25)</f>
        <v>24297</v>
      </c>
      <c r="S25" s="190">
        <f>Monthly!S25-(Saturdays!S25+'Sundays &amp; Holidays'!S25)</f>
        <v>38123.200000000004</v>
      </c>
      <c r="T25" s="187">
        <f>Monthly!T25-(Saturdays!T25+'Sundays &amp; Holidays'!T25)</f>
        <v>7709</v>
      </c>
      <c r="U25" s="191">
        <f>Monthly!U25-(Saturdays!U25+'Sundays &amp; Holidays'!U25)</f>
        <v>6171.0000000000009</v>
      </c>
      <c r="V25" s="189">
        <f>Monthly!V25-(Saturdays!V25+'Sundays &amp; Holidays'!V25)</f>
        <v>54708</v>
      </c>
      <c r="W25" s="196">
        <f>Monthly!W25-(Saturdays!W25+'Sundays &amp; Holidays'!W25)</f>
        <v>27836.6</v>
      </c>
      <c r="X25" s="187">
        <f>Monthly!X25-(Saturdays!X25+'Sundays &amp; Holidays'!X25)</f>
        <v>16197</v>
      </c>
      <c r="Y25" s="191">
        <f>Monthly!Y25-(Saturdays!Y25+'Sundays &amp; Holidays'!Y25)</f>
        <v>10764.800000000001</v>
      </c>
      <c r="Z25" s="189">
        <f>Monthly!Z25-(Saturdays!Z25+'Sundays &amp; Holidays'!Z25)</f>
        <v>42703</v>
      </c>
      <c r="AA25" s="187">
        <f>Monthly!AA25-(Saturdays!AA25+'Sundays &amp; Holidays'!AA25)</f>
        <v>57305.200000000012</v>
      </c>
      <c r="AB25" s="164">
        <f t="shared" si="0"/>
        <v>306139</v>
      </c>
      <c r="AC25" s="165">
        <f t="shared" si="0"/>
        <v>385872.3</v>
      </c>
    </row>
    <row r="26" spans="1:29" x14ac:dyDescent="0.25">
      <c r="A26" s="131" t="s">
        <v>35</v>
      </c>
      <c r="B26" s="197">
        <f>Monthly!B26-(Saturdays!B26+'Sundays &amp; Holidays'!B26)</f>
        <v>20</v>
      </c>
      <c r="C26" s="181">
        <f>Monthly!C26-(Saturdays!C26+'Sundays &amp; Holidays'!C26)</f>
        <v>19987.099999999999</v>
      </c>
      <c r="D26" s="182">
        <f>Monthly!D26-(Saturdays!D26+'Sundays &amp; Holidays'!D26)</f>
        <v>130</v>
      </c>
      <c r="E26" s="183">
        <f>Monthly!E26-(Saturdays!E26+'Sundays &amp; Holidays'!E26)</f>
        <v>11345</v>
      </c>
      <c r="F26" s="180">
        <f>Monthly!F26-(Saturdays!F26+'Sundays &amp; Holidays'!F26)</f>
        <v>330</v>
      </c>
      <c r="G26" s="184">
        <f>Monthly!G26-(Saturdays!G26+'Sundays &amp; Holidays'!G26)</f>
        <v>18437.5</v>
      </c>
      <c r="H26" s="182">
        <f>Monthly!H26-(Saturdays!H26+'Sundays &amp; Holidays'!H26)</f>
        <v>2156</v>
      </c>
      <c r="I26" s="183">
        <f>Monthly!I26-(Saturdays!I26+'Sundays &amp; Holidays'!I26)</f>
        <v>22727.9</v>
      </c>
      <c r="J26" s="180">
        <f>Monthly!J26-(Saturdays!J26+'Sundays &amp; Holidays'!J26)</f>
        <v>1327</v>
      </c>
      <c r="K26" s="181">
        <f>Monthly!K26-(Saturdays!K26+'Sundays &amp; Holidays'!K26)</f>
        <v>846.5</v>
      </c>
      <c r="L26" s="182">
        <f>Monthly!L26-(Saturdays!L26+'Sundays &amp; Holidays'!L26)</f>
        <v>15428</v>
      </c>
      <c r="M26" s="180">
        <f>Monthly!M26-(Saturdays!M26+'Sundays &amp; Holidays'!M26)</f>
        <v>2879.3</v>
      </c>
      <c r="N26" s="185">
        <f>Monthly!N26-(Saturdays!N26+'Sundays &amp; Holidays'!N26)</f>
        <v>10512</v>
      </c>
      <c r="O26" s="198">
        <f>Monthly!O26-(Saturdays!O26+'Sundays &amp; Holidays'!O26)</f>
        <v>6431.1</v>
      </c>
      <c r="P26" s="180">
        <f>Monthly!P26-(Saturdays!P26+'Sundays &amp; Holidays'!P26)</f>
        <v>3229</v>
      </c>
      <c r="Q26" s="181">
        <f>Monthly!Q26-(Saturdays!Q26+'Sundays &amp; Holidays'!Q26)</f>
        <v>4142.5</v>
      </c>
      <c r="R26" s="182">
        <f>Monthly!R26-(Saturdays!R26+'Sundays &amp; Holidays'!R26)</f>
        <v>3823</v>
      </c>
      <c r="S26" s="183">
        <f>Monthly!S26-(Saturdays!S26+'Sundays &amp; Holidays'!S26)</f>
        <v>3409.3</v>
      </c>
      <c r="T26" s="180">
        <f>Monthly!T26-(Saturdays!T26+'Sundays &amp; Holidays'!T26)</f>
        <v>966</v>
      </c>
      <c r="U26" s="184">
        <f>Monthly!U26-(Saturdays!U26+'Sundays &amp; Holidays'!U26)</f>
        <v>186</v>
      </c>
      <c r="V26" s="182">
        <f>Monthly!V26-(Saturdays!V26+'Sundays &amp; Holidays'!V26)</f>
        <v>6088</v>
      </c>
      <c r="W26" s="199">
        <f>Monthly!W26-(Saturdays!W26+'Sundays &amp; Holidays'!W26)</f>
        <v>873.7</v>
      </c>
      <c r="X26" s="180">
        <f>Monthly!X26-(Saturdays!X26+'Sundays &amp; Holidays'!X26)</f>
        <v>1596</v>
      </c>
      <c r="Y26" s="184">
        <f>Monthly!Y26-(Saturdays!Y26+'Sundays &amp; Holidays'!Y26)</f>
        <v>382.3</v>
      </c>
      <c r="Z26" s="182">
        <f>Monthly!Z26-(Saturdays!Z26+'Sundays &amp; Holidays'!Z26)</f>
        <v>1506</v>
      </c>
      <c r="AA26" s="180">
        <f>Monthly!AA26-(Saturdays!AA26+'Sundays &amp; Holidays'!AA26)</f>
        <v>3021.6999999999994</v>
      </c>
      <c r="AB26" s="164">
        <f t="shared" si="0"/>
        <v>47111</v>
      </c>
      <c r="AC26" s="165">
        <f t="shared" si="0"/>
        <v>94669.900000000009</v>
      </c>
    </row>
    <row r="27" spans="1:29" x14ac:dyDescent="0.25">
      <c r="A27" s="139" t="s">
        <v>36</v>
      </c>
      <c r="B27" s="194">
        <f>Monthly!B27-(Saturdays!B27+'Sundays &amp; Holidays'!B27)</f>
        <v>0</v>
      </c>
      <c r="C27" s="188">
        <f>Monthly!C27-(Saturdays!C27+'Sundays &amp; Holidays'!C27)</f>
        <v>1</v>
      </c>
      <c r="D27" s="189">
        <f>Monthly!D27-(Saturdays!D27+'Sundays &amp; Holidays'!D27)</f>
        <v>0</v>
      </c>
      <c r="E27" s="190">
        <f>Monthly!E27-(Saturdays!E27+'Sundays &amp; Holidays'!E27)</f>
        <v>0</v>
      </c>
      <c r="F27" s="187">
        <f>Monthly!F27-(Saturdays!F27+'Sundays &amp; Holidays'!F27)</f>
        <v>0</v>
      </c>
      <c r="G27" s="191">
        <f>Monthly!G27-(Saturdays!G27+'Sundays &amp; Holidays'!G27)</f>
        <v>0</v>
      </c>
      <c r="H27" s="189">
        <f>Monthly!H27-(Saturdays!H27+'Sundays &amp; Holidays'!H27)</f>
        <v>4</v>
      </c>
      <c r="I27" s="190">
        <f>Monthly!I27-(Saturdays!I27+'Sundays &amp; Holidays'!I27)</f>
        <v>4</v>
      </c>
      <c r="J27" s="187">
        <f>Monthly!J27-(Saturdays!J27+'Sundays &amp; Holidays'!J27)</f>
        <v>0</v>
      </c>
      <c r="K27" s="191">
        <f>Monthly!K27-(Saturdays!K27+'Sundays &amp; Holidays'!K27)</f>
        <v>0</v>
      </c>
      <c r="L27" s="189">
        <f>Monthly!L27-(Saturdays!L27+'Sundays &amp; Holidays'!L27)</f>
        <v>0</v>
      </c>
      <c r="M27" s="187">
        <f>Monthly!M27-(Saturdays!M27+'Sundays &amp; Holidays'!M27)</f>
        <v>0</v>
      </c>
      <c r="N27" s="192">
        <f>Monthly!N27-(Saturdays!N27+'Sundays &amp; Holidays'!N27)</f>
        <v>1</v>
      </c>
      <c r="O27" s="195">
        <f>Monthly!O27-(Saturdays!O27+'Sundays &amp; Holidays'!O27)</f>
        <v>0</v>
      </c>
      <c r="P27" s="187">
        <f>Monthly!P27-(Saturdays!P27+'Sundays &amp; Holidays'!P27)</f>
        <v>0</v>
      </c>
      <c r="Q27" s="191">
        <f>Monthly!Q27-(Saturdays!Q27+'Sundays &amp; Holidays'!Q27)</f>
        <v>0</v>
      </c>
      <c r="R27" s="189">
        <f>Monthly!R27-(Saturdays!R27+'Sundays &amp; Holidays'!R27)</f>
        <v>0</v>
      </c>
      <c r="S27" s="190">
        <f>Monthly!S27-(Saturdays!S27+'Sundays &amp; Holidays'!S27)</f>
        <v>0</v>
      </c>
      <c r="T27" s="187">
        <f>Monthly!T27-(Saturdays!T27+'Sundays &amp; Holidays'!T27)</f>
        <v>0</v>
      </c>
      <c r="U27" s="191">
        <f>Monthly!U27-(Saturdays!U27+'Sundays &amp; Holidays'!U27)</f>
        <v>0</v>
      </c>
      <c r="V27" s="189">
        <f>Monthly!V27-(Saturdays!V27+'Sundays &amp; Holidays'!V27)</f>
        <v>0</v>
      </c>
      <c r="W27" s="190">
        <f>Monthly!W27-(Saturdays!W27+'Sundays &amp; Holidays'!W27)</f>
        <v>0</v>
      </c>
      <c r="X27" s="187">
        <f>Monthly!X27-(Saturdays!X27+'Sundays &amp; Holidays'!X27)</f>
        <v>0</v>
      </c>
      <c r="Y27" s="191">
        <f>Monthly!Y27-(Saturdays!Y27+'Sundays &amp; Holidays'!Y27)</f>
        <v>0</v>
      </c>
      <c r="Z27" s="189">
        <f>Monthly!Z27-(Saturdays!Z27+'Sundays &amp; Holidays'!Z27)</f>
        <v>0</v>
      </c>
      <c r="AA27" s="187">
        <f>Monthly!AA27-(Saturdays!AA27+'Sundays &amp; Holidays'!AA27)</f>
        <v>0</v>
      </c>
      <c r="AB27" s="164">
        <f t="shared" si="0"/>
        <v>5</v>
      </c>
      <c r="AC27" s="165">
        <f t="shared" si="0"/>
        <v>5</v>
      </c>
    </row>
    <row r="28" spans="1:29" x14ac:dyDescent="0.25">
      <c r="A28" s="131" t="s">
        <v>37</v>
      </c>
      <c r="B28" s="56">
        <f>Monthly!B28-(Saturdays!B28+'Sundays &amp; Holidays'!B28)</f>
        <v>0</v>
      </c>
      <c r="C28" s="57">
        <f>Monthly!C28-(Saturdays!C28+'Sundays &amp; Holidays'!C28)</f>
        <v>0</v>
      </c>
      <c r="D28" s="133">
        <f>Monthly!D28-(Saturdays!D28+'Sundays &amp; Holidays'!D28)</f>
        <v>0</v>
      </c>
      <c r="E28" s="134">
        <f>Monthly!E28-(Saturdays!E28+'Sundays &amp; Holidays'!E28)</f>
        <v>0</v>
      </c>
      <c r="F28" s="132">
        <f>Monthly!F28-(Saturdays!F28+'Sundays &amp; Holidays'!F28)</f>
        <v>0</v>
      </c>
      <c r="G28" s="135">
        <f>Monthly!G28-(Saturdays!G28+'Sundays &amp; Holidays'!G28)</f>
        <v>0</v>
      </c>
      <c r="H28" s="133">
        <f>Monthly!H28-(Saturdays!H28+'Sundays &amp; Holidays'!H28)</f>
        <v>0</v>
      </c>
      <c r="I28" s="134">
        <f>Monthly!I28-(Saturdays!I28+'Sundays &amp; Holidays'!I28)</f>
        <v>0</v>
      </c>
      <c r="J28" s="132">
        <f>Monthly!J28-(Saturdays!J28+'Sundays &amp; Holidays'!J28)</f>
        <v>0</v>
      </c>
      <c r="K28" s="135">
        <f>Monthly!K28-(Saturdays!K28+'Sundays &amp; Holidays'!K28)</f>
        <v>0</v>
      </c>
      <c r="L28" s="133">
        <f>Monthly!L28-(Saturdays!L28+'Sundays &amp; Holidays'!L28)</f>
        <v>0</v>
      </c>
      <c r="M28" s="132">
        <f>Monthly!M28-(Saturdays!M28+'Sundays &amp; Holidays'!M28)</f>
        <v>0</v>
      </c>
      <c r="N28" s="136">
        <f>Monthly!N28-(Saturdays!N28+'Sundays &amp; Holidays'!N28)</f>
        <v>0</v>
      </c>
      <c r="O28" s="137">
        <f>Monthly!O28-(Saturdays!O28+'Sundays &amp; Holidays'!O28)</f>
        <v>0</v>
      </c>
      <c r="P28" s="132">
        <f>Monthly!P28-(Saturdays!P28+'Sundays &amp; Holidays'!P28)</f>
        <v>0</v>
      </c>
      <c r="Q28" s="135">
        <f>Monthly!Q28-(Saturdays!Q28+'Sundays &amp; Holidays'!Q28)</f>
        <v>0</v>
      </c>
      <c r="R28" s="133">
        <f>Monthly!R28-(Saturdays!R28+'Sundays &amp; Holidays'!R28)</f>
        <v>0</v>
      </c>
      <c r="S28" s="183">
        <f>Monthly!S28-(Saturdays!S28+'Sundays &amp; Holidays'!S28)</f>
        <v>0</v>
      </c>
      <c r="T28" s="132">
        <f>Monthly!T28-(Saturdays!T28+'Sundays &amp; Holidays'!T28)</f>
        <v>0</v>
      </c>
      <c r="U28" s="135">
        <f>Monthly!U28-(Saturdays!U28+'Sundays &amp; Holidays'!U28)</f>
        <v>0</v>
      </c>
      <c r="V28" s="133">
        <f>Monthly!V28-(Saturdays!V28+'Sundays &amp; Holidays'!V28)</f>
        <v>0</v>
      </c>
      <c r="W28" s="134">
        <f>Monthly!W28-(Saturdays!W28+'Sundays &amp; Holidays'!W28)</f>
        <v>0</v>
      </c>
      <c r="X28" s="132">
        <f>Monthly!X28-(Saturdays!X28+'Sundays &amp; Holidays'!X28)</f>
        <v>0</v>
      </c>
      <c r="Y28" s="135">
        <f>Monthly!Y28-(Saturdays!Y28+'Sundays &amp; Holidays'!Y28)</f>
        <v>0</v>
      </c>
      <c r="Z28" s="138">
        <f>Monthly!Z28-(Saturdays!Z28+'Sundays &amp; Holidays'!Z28)</f>
        <v>0</v>
      </c>
      <c r="AA28" s="2">
        <f>Monthly!AA28-(Saturdays!AA28+'Sundays &amp; Holidays'!AA28)</f>
        <v>0</v>
      </c>
      <c r="AB28" s="164">
        <f t="shared" si="0"/>
        <v>0</v>
      </c>
      <c r="AC28" s="165">
        <f t="shared" si="0"/>
        <v>0</v>
      </c>
    </row>
    <row r="29" spans="1:29" x14ac:dyDescent="0.25">
      <c r="A29" s="139" t="s">
        <v>38</v>
      </c>
      <c r="B29" s="54">
        <f>Monthly!B29-(Saturdays!B29+'Sundays &amp; Holidays'!B29)</f>
        <v>0</v>
      </c>
      <c r="C29" s="55">
        <f>Monthly!C29-(Saturdays!C29+'Sundays &amp; Holidays'!C29)</f>
        <v>0</v>
      </c>
      <c r="D29" s="144">
        <f>Monthly!D29-(Saturdays!D29+'Sundays &amp; Holidays'!D29)</f>
        <v>0</v>
      </c>
      <c r="E29" s="141">
        <f>Monthly!E29-(Saturdays!E29+'Sundays &amp; Holidays'!E29)</f>
        <v>0</v>
      </c>
      <c r="F29" s="142">
        <f>Monthly!F29-(Saturdays!F29+'Sundays &amp; Holidays'!F29)</f>
        <v>0</v>
      </c>
      <c r="G29" s="143">
        <f>Monthly!G29-(Saturdays!G29+'Sundays &amp; Holidays'!G29)</f>
        <v>0</v>
      </c>
      <c r="H29" s="144">
        <f>Monthly!H29-(Saturdays!H29+'Sundays &amp; Holidays'!H29)</f>
        <v>0</v>
      </c>
      <c r="I29" s="141">
        <f>Monthly!I29-(Saturdays!I29+'Sundays &amp; Holidays'!I29)</f>
        <v>0</v>
      </c>
      <c r="J29" s="142">
        <f>Monthly!J29-(Saturdays!J29+'Sundays &amp; Holidays'!J29)</f>
        <v>0</v>
      </c>
      <c r="K29" s="143">
        <f>Monthly!K29-(Saturdays!K29+'Sundays &amp; Holidays'!K29)</f>
        <v>0</v>
      </c>
      <c r="L29" s="144">
        <f>Monthly!L29-(Saturdays!L29+'Sundays &amp; Holidays'!L29)</f>
        <v>0</v>
      </c>
      <c r="M29" s="142">
        <f>Monthly!M29-(Saturdays!M29+'Sundays &amp; Holidays'!M29)</f>
        <v>0</v>
      </c>
      <c r="N29" s="146">
        <f>Monthly!N29-(Saturdays!N29+'Sundays &amp; Holidays'!N29)</f>
        <v>0</v>
      </c>
      <c r="O29" s="145">
        <f>Monthly!O29-(Saturdays!O29+'Sundays &amp; Holidays'!O29)</f>
        <v>0</v>
      </c>
      <c r="P29" s="142">
        <f>Monthly!P29-(Saturdays!P29+'Sundays &amp; Holidays'!P29)</f>
        <v>0</v>
      </c>
      <c r="Q29" s="143">
        <f>Monthly!Q29-(Saturdays!Q29+'Sundays &amp; Holidays'!Q29)</f>
        <v>0</v>
      </c>
      <c r="R29" s="144">
        <f>Monthly!R29-(Saturdays!R29+'Sundays &amp; Holidays'!R29)</f>
        <v>0</v>
      </c>
      <c r="S29" s="141">
        <f>Monthly!S29-(Saturdays!S29+'Sundays &amp; Holidays'!S29)</f>
        <v>0</v>
      </c>
      <c r="T29" s="142">
        <f>Monthly!T29-(Saturdays!T29+'Sundays &amp; Holidays'!T29)</f>
        <v>0</v>
      </c>
      <c r="U29" s="143">
        <f>Monthly!U29-(Saturdays!U29+'Sundays &amp; Holidays'!U29)</f>
        <v>0</v>
      </c>
      <c r="V29" s="144">
        <f>Monthly!V29-(Saturdays!V29+'Sundays &amp; Holidays'!V29)</f>
        <v>0</v>
      </c>
      <c r="W29" s="141">
        <f>Monthly!W29-(Saturdays!W29+'Sundays &amp; Holidays'!W29)</f>
        <v>0</v>
      </c>
      <c r="X29" s="142">
        <f>Monthly!X29-(Saturdays!X29+'Sundays &amp; Holidays'!X29)</f>
        <v>0</v>
      </c>
      <c r="Y29" s="143">
        <f>Monthly!Y29-(Saturdays!Y29+'Sundays &amp; Holidays'!Y29)</f>
        <v>0</v>
      </c>
      <c r="Z29" s="3">
        <f>Monthly!Z29-(Saturdays!Z29+'Sundays &amp; Holidays'!Z29)</f>
        <v>0</v>
      </c>
      <c r="AA29" s="140">
        <f>Monthly!AA29-(Saturdays!AA29+'Sundays &amp; Holidays'!AA29)</f>
        <v>0</v>
      </c>
      <c r="AB29" s="164">
        <f t="shared" si="0"/>
        <v>0</v>
      </c>
      <c r="AC29" s="165">
        <f t="shared" si="0"/>
        <v>0</v>
      </c>
    </row>
    <row r="30" spans="1:29" ht="13.8" thickBot="1" x14ac:dyDescent="0.3">
      <c r="A30" s="131" t="s">
        <v>39</v>
      </c>
      <c r="B30" s="56">
        <f>Monthly!B30-(Saturdays!B30+'Sundays &amp; Holidays'!B30)</f>
        <v>0</v>
      </c>
      <c r="C30" s="57">
        <f>Monthly!C30-(Saturdays!C30+'Sundays &amp; Holidays'!C30)</f>
        <v>0</v>
      </c>
      <c r="D30" s="133">
        <f>Monthly!D30-(Saturdays!D30+'Sundays &amp; Holidays'!D30)</f>
        <v>0</v>
      </c>
      <c r="E30" s="134">
        <f>Monthly!E30-(Saturdays!E30+'Sundays &amp; Holidays'!E30)</f>
        <v>0</v>
      </c>
      <c r="F30" s="132">
        <f>Monthly!F30-(Saturdays!F30+'Sundays &amp; Holidays'!F30)</f>
        <v>0</v>
      </c>
      <c r="G30" s="135">
        <f>Monthly!G30-(Saturdays!G30+'Sundays &amp; Holidays'!G30)</f>
        <v>0</v>
      </c>
      <c r="H30" s="133">
        <f>Monthly!H30-(Saturdays!H30+'Sundays &amp; Holidays'!H30)</f>
        <v>0</v>
      </c>
      <c r="I30" s="134">
        <f>Monthly!I30-(Saturdays!I30+'Sundays &amp; Holidays'!I30)</f>
        <v>0</v>
      </c>
      <c r="J30" s="132">
        <f>Monthly!J30-(Saturdays!J30+'Sundays &amp; Holidays'!J30)</f>
        <v>0</v>
      </c>
      <c r="K30" s="135">
        <f>Monthly!K30-(Saturdays!K30+'Sundays &amp; Holidays'!K30)</f>
        <v>0</v>
      </c>
      <c r="L30" s="133">
        <f>Monthly!L30-(Saturdays!L30+'Sundays &amp; Holidays'!L30)</f>
        <v>0</v>
      </c>
      <c r="M30" s="132">
        <f>Monthly!M30-(Saturdays!M30+'Sundays &amp; Holidays'!M30)</f>
        <v>0</v>
      </c>
      <c r="N30" s="136">
        <f>Monthly!N30-(Saturdays!N30+'Sundays &amp; Holidays'!N30)</f>
        <v>0</v>
      </c>
      <c r="O30" s="137">
        <f>Monthly!O30-(Saturdays!O30+'Sundays &amp; Holidays'!O30)</f>
        <v>0</v>
      </c>
      <c r="P30" s="132">
        <f>Monthly!P30-(Saturdays!P30+'Sundays &amp; Holidays'!P30)</f>
        <v>0</v>
      </c>
      <c r="Q30" s="135">
        <f>Monthly!Q30-(Saturdays!Q30+'Sundays &amp; Holidays'!Q30)</f>
        <v>0</v>
      </c>
      <c r="R30" s="133">
        <f>Monthly!R30-(Saturdays!R30+'Sundays &amp; Holidays'!R30)</f>
        <v>0</v>
      </c>
      <c r="S30" s="134">
        <f>Monthly!S30-(Saturdays!S30+'Sundays &amp; Holidays'!S30)</f>
        <v>0</v>
      </c>
      <c r="T30" s="132">
        <f>Monthly!T30-(Saturdays!T30+'Sundays &amp; Holidays'!T30)</f>
        <v>0</v>
      </c>
      <c r="U30" s="135">
        <f>Monthly!U30-(Saturdays!U30+'Sundays &amp; Holidays'!U30)</f>
        <v>0</v>
      </c>
      <c r="V30" s="133">
        <f>Monthly!V30-(Saturdays!V30+'Sundays &amp; Holidays'!V30)</f>
        <v>0</v>
      </c>
      <c r="W30" s="134">
        <f>Monthly!W30-(Saturdays!W30+'Sundays &amp; Holidays'!W30)</f>
        <v>0</v>
      </c>
      <c r="X30" s="132">
        <f>Monthly!X30-(Saturdays!X30+'Sundays &amp; Holidays'!X30)</f>
        <v>0</v>
      </c>
      <c r="Y30" s="135">
        <f>Monthly!Y30-(Saturdays!Y30+'Sundays &amp; Holidays'!Y30)</f>
        <v>0</v>
      </c>
      <c r="Z30" s="138">
        <f>Monthly!Z30-(Saturdays!Z30+'Sundays &amp; Holidays'!Z30)</f>
        <v>0</v>
      </c>
      <c r="AA30" s="2">
        <f>Monthly!AA30-(Saturdays!AA30+'Sundays &amp; Holidays'!AA30)</f>
        <v>0</v>
      </c>
      <c r="AB30" s="164">
        <f t="shared" si="0"/>
        <v>0</v>
      </c>
      <c r="AC30" s="165">
        <f t="shared" si="0"/>
        <v>0</v>
      </c>
    </row>
    <row r="31" spans="1:29" ht="14.4" thickTop="1" thickBot="1" x14ac:dyDescent="0.3">
      <c r="A31" s="41" t="s">
        <v>13</v>
      </c>
      <c r="B31" s="14">
        <f t="shared" ref="B31:AA31" si="1">SUM(B7:B30)</f>
        <v>879891</v>
      </c>
      <c r="C31" s="1">
        <f t="shared" si="1"/>
        <v>858192.74141785107</v>
      </c>
      <c r="D31" s="42">
        <f t="shared" si="1"/>
        <v>427835</v>
      </c>
      <c r="E31" s="258">
        <f t="shared" si="1"/>
        <v>391298.62840077095</v>
      </c>
      <c r="F31" s="14">
        <f t="shared" si="1"/>
        <v>638312</v>
      </c>
      <c r="G31" s="1">
        <f t="shared" si="1"/>
        <v>629155.28010259266</v>
      </c>
      <c r="H31" s="42">
        <f t="shared" si="1"/>
        <v>1015778</v>
      </c>
      <c r="I31" s="258">
        <f t="shared" si="1"/>
        <v>1149843.6387727715</v>
      </c>
      <c r="J31" s="14">
        <f t="shared" si="1"/>
        <v>176485</v>
      </c>
      <c r="K31" s="1">
        <f t="shared" si="1"/>
        <v>181403.30496233064</v>
      </c>
      <c r="L31" s="42">
        <f t="shared" si="1"/>
        <v>605803</v>
      </c>
      <c r="M31" s="258">
        <f t="shared" si="1"/>
        <v>646174.61665670003</v>
      </c>
      <c r="N31" s="14">
        <f t="shared" si="1"/>
        <v>1040181</v>
      </c>
      <c r="O31" s="1">
        <f t="shared" si="1"/>
        <v>1014529.762526239</v>
      </c>
      <c r="P31" s="42">
        <f t="shared" si="1"/>
        <v>608546</v>
      </c>
      <c r="Q31" s="258">
        <f t="shared" si="1"/>
        <v>575099.08313747519</v>
      </c>
      <c r="R31" s="14">
        <f t="shared" si="1"/>
        <v>741313</v>
      </c>
      <c r="S31" s="1">
        <f t="shared" si="1"/>
        <v>731938.14375290507</v>
      </c>
      <c r="T31" s="42">
        <f t="shared" si="1"/>
        <v>227471</v>
      </c>
      <c r="U31" s="258">
        <f t="shared" si="1"/>
        <v>226287.4615392203</v>
      </c>
      <c r="V31" s="14">
        <f t="shared" si="1"/>
        <v>720674</v>
      </c>
      <c r="W31" s="1">
        <f t="shared" si="1"/>
        <v>843508.29315420589</v>
      </c>
      <c r="X31" s="42">
        <f t="shared" si="1"/>
        <v>578384</v>
      </c>
      <c r="Y31" s="258">
        <f t="shared" si="1"/>
        <v>338541.58418023237</v>
      </c>
      <c r="Z31" s="14">
        <f t="shared" si="1"/>
        <v>1237788</v>
      </c>
      <c r="AA31" s="1">
        <f t="shared" si="1"/>
        <v>1288147.1613967051</v>
      </c>
      <c r="AB31" s="42">
        <f>SUM(AB7:AB30)</f>
        <v>8898461</v>
      </c>
      <c r="AC31" s="1">
        <f>SUM(AC7:AC30)</f>
        <v>8874119.6999999993</v>
      </c>
    </row>
    <row r="32" spans="1:29" ht="15.6" thickTop="1" x14ac:dyDescent="0.25">
      <c r="AB32" s="175" t="str">
        <f>IF(AB31='Daily Total'!D44,"Correct","Wrong")</f>
        <v>Wrong</v>
      </c>
      <c r="AC32" s="175" t="str">
        <f>IF(AC31='Daily Total'!E44,"Correct","Wrong")</f>
        <v>Wrong</v>
      </c>
    </row>
    <row r="35" spans="1:29" x14ac:dyDescent="0.25">
      <c r="A35" s="43" t="s">
        <v>86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8" thickBot="1" x14ac:dyDescent="0.3">
      <c r="A36" s="43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4" thickTop="1" thickBot="1" x14ac:dyDescent="0.3">
      <c r="A37" s="307" t="s">
        <v>0</v>
      </c>
      <c r="B37" s="300" t="s">
        <v>1</v>
      </c>
      <c r="C37" s="301"/>
      <c r="D37" s="300" t="s">
        <v>2</v>
      </c>
      <c r="E37" s="301"/>
      <c r="F37" s="300" t="s">
        <v>3</v>
      </c>
      <c r="G37" s="301"/>
      <c r="H37" s="300" t="s">
        <v>4</v>
      </c>
      <c r="I37" s="301"/>
      <c r="J37" s="300" t="s">
        <v>5</v>
      </c>
      <c r="K37" s="301"/>
      <c r="L37" s="300" t="s">
        <v>6</v>
      </c>
      <c r="M37" s="301"/>
      <c r="N37" s="300" t="s">
        <v>7</v>
      </c>
      <c r="O37" s="301"/>
      <c r="P37" s="300" t="s">
        <v>8</v>
      </c>
      <c r="Q37" s="301"/>
      <c r="R37" s="300" t="s">
        <v>9</v>
      </c>
      <c r="S37" s="301"/>
      <c r="T37" s="300" t="s">
        <v>10</v>
      </c>
      <c r="U37" s="301"/>
      <c r="V37" s="300" t="s">
        <v>11</v>
      </c>
      <c r="W37" s="301"/>
      <c r="X37" s="300" t="s">
        <v>12</v>
      </c>
      <c r="Y37" s="301"/>
      <c r="Z37" s="300" t="s">
        <v>40</v>
      </c>
      <c r="AA37" s="301"/>
      <c r="AB37" s="300" t="s">
        <v>47</v>
      </c>
      <c r="AC37" s="301"/>
    </row>
    <row r="38" spans="1:29" ht="15" thickTop="1" thickBot="1" x14ac:dyDescent="0.35">
      <c r="A38" s="308"/>
      <c r="B38" s="60" t="s">
        <v>14</v>
      </c>
      <c r="C38" s="61" t="s">
        <v>15</v>
      </c>
      <c r="D38" s="62" t="s">
        <v>14</v>
      </c>
      <c r="E38" s="63" t="s">
        <v>15</v>
      </c>
      <c r="F38" s="64" t="s">
        <v>14</v>
      </c>
      <c r="G38" s="61" t="s">
        <v>15</v>
      </c>
      <c r="H38" s="62" t="s">
        <v>14</v>
      </c>
      <c r="I38" s="63" t="s">
        <v>15</v>
      </c>
      <c r="J38" s="64" t="s">
        <v>14</v>
      </c>
      <c r="K38" s="61" t="s">
        <v>15</v>
      </c>
      <c r="L38" s="62" t="s">
        <v>14</v>
      </c>
      <c r="M38" s="64" t="s">
        <v>15</v>
      </c>
      <c r="N38" s="60" t="s">
        <v>14</v>
      </c>
      <c r="O38" s="65" t="s">
        <v>15</v>
      </c>
      <c r="P38" s="64" t="s">
        <v>14</v>
      </c>
      <c r="Q38" s="61" t="s">
        <v>15</v>
      </c>
      <c r="R38" s="62" t="s">
        <v>14</v>
      </c>
      <c r="S38" s="63" t="s">
        <v>15</v>
      </c>
      <c r="T38" s="64" t="s">
        <v>14</v>
      </c>
      <c r="U38" s="61" t="s">
        <v>15</v>
      </c>
      <c r="V38" s="62" t="s">
        <v>14</v>
      </c>
      <c r="W38" s="63" t="s">
        <v>15</v>
      </c>
      <c r="X38" s="64" t="s">
        <v>14</v>
      </c>
      <c r="Y38" s="61" t="s">
        <v>15</v>
      </c>
      <c r="Z38" s="62" t="s">
        <v>14</v>
      </c>
      <c r="AA38" s="64" t="s">
        <v>15</v>
      </c>
      <c r="AB38" s="60" t="s">
        <v>14</v>
      </c>
      <c r="AC38" s="65" t="s">
        <v>15</v>
      </c>
    </row>
    <row r="39" spans="1:29" ht="13.8" thickTop="1" x14ac:dyDescent="0.25">
      <c r="A39" s="119" t="s">
        <v>16</v>
      </c>
      <c r="B39" s="120">
        <f>+B7/$B$65</f>
        <v>0</v>
      </c>
      <c r="C39" s="177">
        <f t="shared" ref="C39:AA39" si="2">+C7/$B$65</f>
        <v>0</v>
      </c>
      <c r="D39" s="121">
        <f t="shared" si="2"/>
        <v>0</v>
      </c>
      <c r="E39" s="172">
        <f t="shared" si="2"/>
        <v>0</v>
      </c>
      <c r="F39" s="120">
        <f t="shared" si="2"/>
        <v>0</v>
      </c>
      <c r="G39" s="122">
        <f t="shared" si="2"/>
        <v>0</v>
      </c>
      <c r="H39" s="121">
        <f t="shared" si="2"/>
        <v>0</v>
      </c>
      <c r="I39" s="172">
        <f t="shared" si="2"/>
        <v>0</v>
      </c>
      <c r="J39" s="120">
        <f t="shared" si="2"/>
        <v>0</v>
      </c>
      <c r="K39" s="122">
        <f t="shared" si="2"/>
        <v>0</v>
      </c>
      <c r="L39" s="121">
        <f t="shared" si="2"/>
        <v>0</v>
      </c>
      <c r="M39" s="120">
        <f t="shared" si="2"/>
        <v>0</v>
      </c>
      <c r="N39" s="171">
        <f t="shared" si="2"/>
        <v>0</v>
      </c>
      <c r="O39" s="173">
        <f t="shared" si="2"/>
        <v>0</v>
      </c>
      <c r="P39" s="120">
        <f t="shared" si="2"/>
        <v>0</v>
      </c>
      <c r="Q39" s="122">
        <f t="shared" si="2"/>
        <v>0</v>
      </c>
      <c r="R39" s="121">
        <f t="shared" si="2"/>
        <v>0</v>
      </c>
      <c r="S39" s="172">
        <f t="shared" si="2"/>
        <v>0</v>
      </c>
      <c r="T39" s="120">
        <f t="shared" si="2"/>
        <v>0</v>
      </c>
      <c r="U39" s="122">
        <f t="shared" si="2"/>
        <v>0</v>
      </c>
      <c r="V39" s="121">
        <f t="shared" si="2"/>
        <v>0</v>
      </c>
      <c r="W39" s="172">
        <f t="shared" si="2"/>
        <v>0</v>
      </c>
      <c r="X39" s="120">
        <f t="shared" si="2"/>
        <v>0</v>
      </c>
      <c r="Y39" s="122">
        <f t="shared" si="2"/>
        <v>0</v>
      </c>
      <c r="Z39" s="21">
        <f t="shared" si="2"/>
        <v>0</v>
      </c>
      <c r="AA39" s="176">
        <f t="shared" si="2"/>
        <v>0</v>
      </c>
      <c r="AB39" s="162">
        <f>+B39+D39+F39+H39+J39+L39+N39+P39+R39+T39+V39+X39+Z39</f>
        <v>0</v>
      </c>
      <c r="AC39" s="163">
        <f>+C39+E39+G39+I39+K39+M39+O39+Q39+S39+U39+W39+Y39+AA39</f>
        <v>0</v>
      </c>
    </row>
    <row r="40" spans="1:29" x14ac:dyDescent="0.25">
      <c r="A40" s="131" t="s">
        <v>17</v>
      </c>
      <c r="B40" s="180">
        <f t="shared" ref="B40:AA40" si="3">+B8/$B$65</f>
        <v>508.23809523809524</v>
      </c>
      <c r="C40" s="181">
        <f t="shared" si="3"/>
        <v>0</v>
      </c>
      <c r="D40" s="182">
        <f t="shared" si="3"/>
        <v>352.76190476190476</v>
      </c>
      <c r="E40" s="183">
        <f t="shared" si="3"/>
        <v>2.7142857142857144</v>
      </c>
      <c r="F40" s="180">
        <f t="shared" si="3"/>
        <v>664.76190476190482</v>
      </c>
      <c r="G40" s="184">
        <f t="shared" si="3"/>
        <v>8</v>
      </c>
      <c r="H40" s="182">
        <f t="shared" si="3"/>
        <v>553.42857142857144</v>
      </c>
      <c r="I40" s="183">
        <f t="shared" si="3"/>
        <v>40.857142857142854</v>
      </c>
      <c r="J40" s="180">
        <f t="shared" si="3"/>
        <v>14.571428571428571</v>
      </c>
      <c r="K40" s="184">
        <f t="shared" si="3"/>
        <v>33.476190476190474</v>
      </c>
      <c r="L40" s="182">
        <f t="shared" si="3"/>
        <v>41.61904761904762</v>
      </c>
      <c r="M40" s="180">
        <f t="shared" si="3"/>
        <v>104.23809523809524</v>
      </c>
      <c r="N40" s="185">
        <f t="shared" si="3"/>
        <v>218.38095238095238</v>
      </c>
      <c r="O40" s="186">
        <f t="shared" si="3"/>
        <v>151.8095238095238</v>
      </c>
      <c r="P40" s="180">
        <f t="shared" si="3"/>
        <v>99.476190476190482</v>
      </c>
      <c r="Q40" s="184">
        <f t="shared" si="3"/>
        <v>78.857142857142861</v>
      </c>
      <c r="R40" s="182">
        <f t="shared" si="3"/>
        <v>51.857142857142854</v>
      </c>
      <c r="S40" s="183">
        <f t="shared" si="3"/>
        <v>101.71428571428571</v>
      </c>
      <c r="T40" s="180">
        <f t="shared" si="3"/>
        <v>2.0952380952380953</v>
      </c>
      <c r="U40" s="184">
        <f t="shared" si="3"/>
        <v>37.476190476190474</v>
      </c>
      <c r="V40" s="182">
        <f t="shared" si="3"/>
        <v>17.857142857142858</v>
      </c>
      <c r="W40" s="183">
        <f t="shared" si="3"/>
        <v>28.761904761904763</v>
      </c>
      <c r="X40" s="180">
        <f t="shared" si="3"/>
        <v>2.3809523809523809</v>
      </c>
      <c r="Y40" s="184">
        <f t="shared" si="3"/>
        <v>1.6190476190476191</v>
      </c>
      <c r="Z40" s="182">
        <f t="shared" si="3"/>
        <v>0</v>
      </c>
      <c r="AA40" s="180">
        <f t="shared" si="3"/>
        <v>0</v>
      </c>
      <c r="AB40" s="164">
        <f>+B40+D40+F40+H40+J40+L40+N40+P40+R40+T40+V40+X40+Z40</f>
        <v>2527.4285714285706</v>
      </c>
      <c r="AC40" s="165">
        <f>+C40+E40+G40+I40+K40+M40+O40+Q40+S40+U40+W40+Y40+AA40</f>
        <v>589.52380952380952</v>
      </c>
    </row>
    <row r="41" spans="1:29" x14ac:dyDescent="0.25">
      <c r="A41" s="139" t="s">
        <v>18</v>
      </c>
      <c r="B41" s="187">
        <f t="shared" ref="B41:AA41" si="4">+B9/$B$65</f>
        <v>2302.5238095238096</v>
      </c>
      <c r="C41" s="188">
        <f t="shared" si="4"/>
        <v>571.29523809523812</v>
      </c>
      <c r="D41" s="189">
        <f t="shared" si="4"/>
        <v>1337.1428571428571</v>
      </c>
      <c r="E41" s="190">
        <f t="shared" si="4"/>
        <v>355.05238095238099</v>
      </c>
      <c r="F41" s="187">
        <f t="shared" si="4"/>
        <v>2396.2380952380954</v>
      </c>
      <c r="G41" s="191">
        <f t="shared" si="4"/>
        <v>592.1</v>
      </c>
      <c r="H41" s="189">
        <f t="shared" si="4"/>
        <v>2420.8095238095239</v>
      </c>
      <c r="I41" s="190">
        <f t="shared" si="4"/>
        <v>984.34285714285704</v>
      </c>
      <c r="J41" s="187">
        <f t="shared" si="4"/>
        <v>115.76190476190476</v>
      </c>
      <c r="K41" s="191">
        <f t="shared" si="4"/>
        <v>348.71904761904761</v>
      </c>
      <c r="L41" s="189">
        <f t="shared" si="4"/>
        <v>639.19047619047615</v>
      </c>
      <c r="M41" s="187">
        <f t="shared" si="4"/>
        <v>1319.4428571428573</v>
      </c>
      <c r="N41" s="192">
        <f t="shared" si="4"/>
        <v>1906.4761904761904</v>
      </c>
      <c r="O41" s="193">
        <f t="shared" si="4"/>
        <v>1964.4476190476191</v>
      </c>
      <c r="P41" s="187">
        <f t="shared" si="4"/>
        <v>1078.9047619047619</v>
      </c>
      <c r="Q41" s="191">
        <f t="shared" si="4"/>
        <v>1080.2999999999997</v>
      </c>
      <c r="R41" s="189">
        <f t="shared" si="4"/>
        <v>1492.3809523809523</v>
      </c>
      <c r="S41" s="190">
        <f t="shared" si="4"/>
        <v>1206.061904761905</v>
      </c>
      <c r="T41" s="187">
        <f t="shared" si="4"/>
        <v>181.66666666666666</v>
      </c>
      <c r="U41" s="191">
        <f t="shared" si="4"/>
        <v>637.86190476190473</v>
      </c>
      <c r="V41" s="189">
        <f t="shared" si="4"/>
        <v>886.09523809523807</v>
      </c>
      <c r="W41" s="190">
        <f t="shared" si="4"/>
        <v>1559.014285714286</v>
      </c>
      <c r="X41" s="187">
        <f t="shared" si="4"/>
        <v>993.38095238095241</v>
      </c>
      <c r="Y41" s="191">
        <f t="shared" si="4"/>
        <v>888.15238095238101</v>
      </c>
      <c r="Z41" s="189">
        <f t="shared" si="4"/>
        <v>2657.2857142857142</v>
      </c>
      <c r="AA41" s="187">
        <f t="shared" si="4"/>
        <v>1798.4476190476187</v>
      </c>
      <c r="AB41" s="164">
        <f t="shared" ref="AB41:AB62" si="5">+B41+D41+F41+H41+J41+L41+N41+P41+R41+T41+V41+X41+Z41</f>
        <v>18407.857142857145</v>
      </c>
      <c r="AC41" s="165">
        <f t="shared" ref="AC41:AC62" si="6">+C41+E41+G41+I41+K41+M41+O41+Q41+S41+U41+W41+Y41+AA41</f>
        <v>13305.238095238094</v>
      </c>
    </row>
    <row r="42" spans="1:29" x14ac:dyDescent="0.25">
      <c r="A42" s="131" t="s">
        <v>19</v>
      </c>
      <c r="B42" s="180">
        <f t="shared" ref="B42:AA42" si="7">+B10/$B$65</f>
        <v>4174.3809523809523</v>
      </c>
      <c r="C42" s="181">
        <f t="shared" si="7"/>
        <v>1805.2523809523807</v>
      </c>
      <c r="D42" s="182">
        <f t="shared" si="7"/>
        <v>1849.6666666666667</v>
      </c>
      <c r="E42" s="183">
        <f t="shared" si="7"/>
        <v>1078.9047619047619</v>
      </c>
      <c r="F42" s="180">
        <f t="shared" si="7"/>
        <v>3233.1428571428573</v>
      </c>
      <c r="G42" s="184">
        <f t="shared" si="7"/>
        <v>1537.9190476190474</v>
      </c>
      <c r="H42" s="182">
        <f t="shared" si="7"/>
        <v>3875.1428571428573</v>
      </c>
      <c r="I42" s="183">
        <f t="shared" si="7"/>
        <v>2363.7095238095244</v>
      </c>
      <c r="J42" s="180">
        <f t="shared" si="7"/>
        <v>249.95238095238096</v>
      </c>
      <c r="K42" s="184">
        <f t="shared" si="7"/>
        <v>849.3190476190473</v>
      </c>
      <c r="L42" s="182">
        <f t="shared" si="7"/>
        <v>1173.3333333333333</v>
      </c>
      <c r="M42" s="180">
        <f t="shared" si="7"/>
        <v>2758.0571428571425</v>
      </c>
      <c r="N42" s="185">
        <f t="shared" si="7"/>
        <v>3138.7142857142858</v>
      </c>
      <c r="O42" s="186">
        <f t="shared" si="7"/>
        <v>3680.0999999999995</v>
      </c>
      <c r="P42" s="180">
        <f t="shared" si="7"/>
        <v>2138.3333333333335</v>
      </c>
      <c r="Q42" s="184">
        <f t="shared" si="7"/>
        <v>2107.471428571429</v>
      </c>
      <c r="R42" s="182">
        <f t="shared" si="7"/>
        <v>2784.2857142857142</v>
      </c>
      <c r="S42" s="183">
        <f t="shared" si="7"/>
        <v>2033.5571428571432</v>
      </c>
      <c r="T42" s="180">
        <f t="shared" si="7"/>
        <v>421</v>
      </c>
      <c r="U42" s="184">
        <f t="shared" si="7"/>
        <v>1308.9999999999998</v>
      </c>
      <c r="V42" s="182">
        <f t="shared" si="7"/>
        <v>1623.047619047619</v>
      </c>
      <c r="W42" s="183">
        <f t="shared" si="7"/>
        <v>3176.3666666666672</v>
      </c>
      <c r="X42" s="180">
        <f t="shared" si="7"/>
        <v>1948.7142857142858</v>
      </c>
      <c r="Y42" s="184">
        <f t="shared" si="7"/>
        <v>1568.0571428571427</v>
      </c>
      <c r="Z42" s="182">
        <f t="shared" si="7"/>
        <v>4305.6190476190477</v>
      </c>
      <c r="AA42" s="180">
        <f t="shared" si="7"/>
        <v>3108.6047619047617</v>
      </c>
      <c r="AB42" s="164">
        <f t="shared" si="5"/>
        <v>30915.333333333336</v>
      </c>
      <c r="AC42" s="165">
        <f t="shared" si="6"/>
        <v>27376.319047619047</v>
      </c>
    </row>
    <row r="43" spans="1:29" x14ac:dyDescent="0.25">
      <c r="A43" s="139" t="s">
        <v>20</v>
      </c>
      <c r="B43" s="187">
        <f t="shared" ref="B43:AA43" si="8">+B11/$B$65</f>
        <v>4745.8571428571431</v>
      </c>
      <c r="C43" s="188">
        <f t="shared" si="8"/>
        <v>1883.3925410272586</v>
      </c>
      <c r="D43" s="189">
        <f t="shared" si="8"/>
        <v>1930.5238095238096</v>
      </c>
      <c r="E43" s="190">
        <f t="shared" si="8"/>
        <v>1453.896469952972</v>
      </c>
      <c r="F43" s="187">
        <f t="shared" si="8"/>
        <v>3380.8571428571427</v>
      </c>
      <c r="G43" s="191">
        <f t="shared" si="8"/>
        <v>1719.6922652858577</v>
      </c>
      <c r="H43" s="189">
        <f t="shared" si="8"/>
        <v>3883.3333333333335</v>
      </c>
      <c r="I43" s="190">
        <f t="shared" si="8"/>
        <v>2836.4001269767746</v>
      </c>
      <c r="J43" s="187">
        <f t="shared" si="8"/>
        <v>341.85714285714283</v>
      </c>
      <c r="K43" s="191">
        <f t="shared" si="8"/>
        <v>1190.9295247154528</v>
      </c>
      <c r="L43" s="189">
        <f t="shared" si="8"/>
        <v>1244.1904761904761</v>
      </c>
      <c r="M43" s="187">
        <f t="shared" si="8"/>
        <v>3928.1870201628649</v>
      </c>
      <c r="N43" s="192">
        <f t="shared" si="8"/>
        <v>3334.1904761904761</v>
      </c>
      <c r="O43" s="193">
        <f t="shared" si="8"/>
        <v>4624.7785817682598</v>
      </c>
      <c r="P43" s="187">
        <f t="shared" si="8"/>
        <v>2619.8095238095239</v>
      </c>
      <c r="Q43" s="191">
        <f t="shared" si="8"/>
        <v>2489.7505103541844</v>
      </c>
      <c r="R43" s="189">
        <f t="shared" si="8"/>
        <v>3313.9047619047619</v>
      </c>
      <c r="S43" s="190">
        <f t="shared" si="8"/>
        <v>2331.9357712762881</v>
      </c>
      <c r="T43" s="187">
        <f t="shared" si="8"/>
        <v>483.61904761904759</v>
      </c>
      <c r="U43" s="191">
        <f t="shared" si="8"/>
        <v>1906.3526385360269</v>
      </c>
      <c r="V43" s="189">
        <f t="shared" si="8"/>
        <v>1532.0952380952381</v>
      </c>
      <c r="W43" s="190">
        <f t="shared" si="8"/>
        <v>4079.5879547793688</v>
      </c>
      <c r="X43" s="187">
        <f t="shared" si="8"/>
        <v>2068.8095238095239</v>
      </c>
      <c r="Y43" s="191">
        <f t="shared" si="8"/>
        <v>2147.698304055788</v>
      </c>
      <c r="Z43" s="189">
        <f t="shared" si="8"/>
        <v>5374.9047619047615</v>
      </c>
      <c r="AA43" s="187">
        <f t="shared" si="8"/>
        <v>3526.1792434898548</v>
      </c>
      <c r="AB43" s="164">
        <f t="shared" si="5"/>
        <v>34253.952380952382</v>
      </c>
      <c r="AC43" s="165">
        <f t="shared" si="6"/>
        <v>34118.780952380948</v>
      </c>
    </row>
    <row r="44" spans="1:29" x14ac:dyDescent="0.25">
      <c r="A44" s="131" t="s">
        <v>21</v>
      </c>
      <c r="B44" s="180">
        <f t="shared" ref="B44:AA44" si="9">+B12/$B$65</f>
        <v>3919.2857142857142</v>
      </c>
      <c r="C44" s="181">
        <f t="shared" si="9"/>
        <v>1609.9389837006097</v>
      </c>
      <c r="D44" s="182">
        <f t="shared" si="9"/>
        <v>1704.3333333333333</v>
      </c>
      <c r="E44" s="183">
        <f t="shared" si="9"/>
        <v>1273.2619853424253</v>
      </c>
      <c r="F44" s="180">
        <f t="shared" si="9"/>
        <v>2791.0952380952381</v>
      </c>
      <c r="G44" s="184">
        <f t="shared" si="9"/>
        <v>1427.0405014118494</v>
      </c>
      <c r="H44" s="182">
        <f t="shared" si="9"/>
        <v>3857.7619047619046</v>
      </c>
      <c r="I44" s="183">
        <f t="shared" si="9"/>
        <v>2700.6561127992541</v>
      </c>
      <c r="J44" s="180">
        <f t="shared" si="9"/>
        <v>294.47619047619048</v>
      </c>
      <c r="K44" s="184">
        <f t="shared" si="9"/>
        <v>1077.5944350722486</v>
      </c>
      <c r="L44" s="182">
        <f t="shared" si="9"/>
        <v>1022.9047619047619</v>
      </c>
      <c r="M44" s="180">
        <f t="shared" si="9"/>
        <v>4107.2742504600155</v>
      </c>
      <c r="N44" s="185">
        <f t="shared" si="9"/>
        <v>2776.0952380952381</v>
      </c>
      <c r="O44" s="186">
        <f t="shared" si="9"/>
        <v>4625.8842019070908</v>
      </c>
      <c r="P44" s="180">
        <f t="shared" si="9"/>
        <v>2125.4285714285716</v>
      </c>
      <c r="Q44" s="184">
        <f t="shared" si="9"/>
        <v>2330.5576509905322</v>
      </c>
      <c r="R44" s="182">
        <f t="shared" si="9"/>
        <v>2906.5714285714284</v>
      </c>
      <c r="S44" s="183">
        <f t="shared" si="9"/>
        <v>2033.836125839133</v>
      </c>
      <c r="T44" s="180">
        <f t="shared" si="9"/>
        <v>337.23809523809524</v>
      </c>
      <c r="U44" s="184">
        <f t="shared" si="9"/>
        <v>1569.2528125639337</v>
      </c>
      <c r="V44" s="182">
        <f t="shared" si="9"/>
        <v>1190.952380952381</v>
      </c>
      <c r="W44" s="183">
        <f t="shared" si="9"/>
        <v>3690.6687306090557</v>
      </c>
      <c r="X44" s="180">
        <f t="shared" si="9"/>
        <v>1805.8571428571429</v>
      </c>
      <c r="Y44" s="184">
        <f t="shared" si="9"/>
        <v>1979.817526444959</v>
      </c>
      <c r="Z44" s="182">
        <f t="shared" si="9"/>
        <v>4611.0476190476193</v>
      </c>
      <c r="AA44" s="180">
        <f t="shared" si="9"/>
        <v>3248.0214447636545</v>
      </c>
      <c r="AB44" s="164">
        <f t="shared" si="5"/>
        <v>29343.047619047618</v>
      </c>
      <c r="AC44" s="165">
        <f t="shared" si="6"/>
        <v>31673.804761904765</v>
      </c>
    </row>
    <row r="45" spans="1:29" x14ac:dyDescent="0.25">
      <c r="A45" s="139" t="s">
        <v>22</v>
      </c>
      <c r="B45" s="187">
        <f t="shared" ref="B45:AA45" si="10">+B13/$B$65</f>
        <v>2910</v>
      </c>
      <c r="C45" s="188">
        <f t="shared" si="10"/>
        <v>1569.2142857142858</v>
      </c>
      <c r="D45" s="189">
        <f t="shared" si="10"/>
        <v>1304.2380952380952</v>
      </c>
      <c r="E45" s="190">
        <f t="shared" si="10"/>
        <v>945.19523809523787</v>
      </c>
      <c r="F45" s="187">
        <f t="shared" si="10"/>
        <v>2305.4761904761904</v>
      </c>
      <c r="G45" s="191">
        <f t="shared" si="10"/>
        <v>1055.9142857142856</v>
      </c>
      <c r="H45" s="189">
        <f t="shared" si="10"/>
        <v>3259.0476190476193</v>
      </c>
      <c r="I45" s="190">
        <f t="shared" si="10"/>
        <v>2362.5761904761898</v>
      </c>
      <c r="J45" s="187">
        <f t="shared" si="10"/>
        <v>282.57142857142856</v>
      </c>
      <c r="K45" s="191">
        <f t="shared" si="10"/>
        <v>932.62380952380931</v>
      </c>
      <c r="L45" s="189">
        <f t="shared" si="10"/>
        <v>809.09523809523807</v>
      </c>
      <c r="M45" s="187">
        <f t="shared" si="10"/>
        <v>2873.5428571428574</v>
      </c>
      <c r="N45" s="192">
        <f t="shared" si="10"/>
        <v>2257.1428571428573</v>
      </c>
      <c r="O45" s="193">
        <f t="shared" si="10"/>
        <v>3809.0190476190464</v>
      </c>
      <c r="P45" s="187">
        <f t="shared" si="10"/>
        <v>1442.047619047619</v>
      </c>
      <c r="Q45" s="191">
        <f t="shared" si="10"/>
        <v>1655.4666666666667</v>
      </c>
      <c r="R45" s="189">
        <f t="shared" si="10"/>
        <v>2455.1428571428573</v>
      </c>
      <c r="S45" s="190">
        <f t="shared" si="10"/>
        <v>1647.2190476190472</v>
      </c>
      <c r="T45" s="187">
        <f t="shared" si="10"/>
        <v>278.28571428571428</v>
      </c>
      <c r="U45" s="191">
        <f t="shared" si="10"/>
        <v>875.99523809523782</v>
      </c>
      <c r="V45" s="189">
        <f t="shared" si="10"/>
        <v>945.66666666666663</v>
      </c>
      <c r="W45" s="190">
        <f t="shared" si="10"/>
        <v>3290.5285714285719</v>
      </c>
      <c r="X45" s="187">
        <f t="shared" si="10"/>
        <v>1514.7619047619048</v>
      </c>
      <c r="Y45" s="191">
        <f t="shared" si="10"/>
        <v>1208.0809523809523</v>
      </c>
      <c r="Z45" s="189">
        <f t="shared" si="10"/>
        <v>3809.6666666666665</v>
      </c>
      <c r="AA45" s="187">
        <f t="shared" si="10"/>
        <v>2985.2571428571428</v>
      </c>
      <c r="AB45" s="164">
        <f t="shared" si="5"/>
        <v>23573.142857142859</v>
      </c>
      <c r="AC45" s="165">
        <f t="shared" si="6"/>
        <v>25210.633333333331</v>
      </c>
    </row>
    <row r="46" spans="1:29" x14ac:dyDescent="0.25">
      <c r="A46" s="131" t="s">
        <v>23</v>
      </c>
      <c r="B46" s="180">
        <f t="shared" ref="B46:AA46" si="11">+B14/$B$65</f>
        <v>2122.2857142857142</v>
      </c>
      <c r="C46" s="181">
        <f t="shared" si="11"/>
        <v>1520.8952380952385</v>
      </c>
      <c r="D46" s="182">
        <f t="shared" si="11"/>
        <v>973.09523809523807</v>
      </c>
      <c r="E46" s="183">
        <f t="shared" si="11"/>
        <v>747.41904761904777</v>
      </c>
      <c r="F46" s="180">
        <f t="shared" si="11"/>
        <v>1676.9047619047619</v>
      </c>
      <c r="G46" s="184">
        <f t="shared" si="11"/>
        <v>908.33809523809521</v>
      </c>
      <c r="H46" s="182">
        <f t="shared" si="11"/>
        <v>2604.8095238095239</v>
      </c>
      <c r="I46" s="183">
        <f t="shared" si="11"/>
        <v>2132.4285714285716</v>
      </c>
      <c r="J46" s="180">
        <f t="shared" si="11"/>
        <v>293.1904761904762</v>
      </c>
      <c r="K46" s="184">
        <f t="shared" si="11"/>
        <v>676.11904761904759</v>
      </c>
      <c r="L46" s="182">
        <f t="shared" si="11"/>
        <v>820.28571428571433</v>
      </c>
      <c r="M46" s="180">
        <f t="shared" si="11"/>
        <v>1976.0333333333333</v>
      </c>
      <c r="N46" s="185">
        <f t="shared" si="11"/>
        <v>1914.047619047619</v>
      </c>
      <c r="O46" s="186">
        <f t="shared" si="11"/>
        <v>2596.3428571428572</v>
      </c>
      <c r="P46" s="180">
        <f t="shared" si="11"/>
        <v>1236.2380952380952</v>
      </c>
      <c r="Q46" s="184">
        <f t="shared" si="11"/>
        <v>1210.5333333333335</v>
      </c>
      <c r="R46" s="182">
        <f t="shared" si="11"/>
        <v>1845.3333333333333</v>
      </c>
      <c r="S46" s="183">
        <f t="shared" si="11"/>
        <v>1435.361904761905</v>
      </c>
      <c r="T46" s="180">
        <f t="shared" si="11"/>
        <v>309.28571428571428</v>
      </c>
      <c r="U46" s="184">
        <f t="shared" si="11"/>
        <v>517.38571428571436</v>
      </c>
      <c r="V46" s="182">
        <f t="shared" si="11"/>
        <v>875.38095238095241</v>
      </c>
      <c r="W46" s="183">
        <f t="shared" si="11"/>
        <v>2510.2380952380954</v>
      </c>
      <c r="X46" s="180">
        <f t="shared" si="11"/>
        <v>1198.047619047619</v>
      </c>
      <c r="Y46" s="184">
        <f t="shared" si="11"/>
        <v>778.42857142857156</v>
      </c>
      <c r="Z46" s="182">
        <f t="shared" si="11"/>
        <v>3145.4285714285716</v>
      </c>
      <c r="AA46" s="180">
        <f t="shared" si="11"/>
        <v>2903.8952380952387</v>
      </c>
      <c r="AB46" s="164">
        <f t="shared" si="5"/>
        <v>19014.333333333332</v>
      </c>
      <c r="AC46" s="165">
        <f t="shared" si="6"/>
        <v>19913.419047619049</v>
      </c>
    </row>
    <row r="47" spans="1:29" x14ac:dyDescent="0.25">
      <c r="A47" s="139" t="s">
        <v>24</v>
      </c>
      <c r="B47" s="194">
        <f t="shared" ref="B47:AA47" si="12">+B15/$B$65</f>
        <v>2103.9523809523807</v>
      </c>
      <c r="C47" s="188">
        <f t="shared" si="12"/>
        <v>1599.6095238095236</v>
      </c>
      <c r="D47" s="189">
        <f t="shared" si="12"/>
        <v>981.04761904761904</v>
      </c>
      <c r="E47" s="190">
        <f t="shared" si="12"/>
        <v>685.98095238095232</v>
      </c>
      <c r="F47" s="187">
        <f t="shared" si="12"/>
        <v>1611.6190476190477</v>
      </c>
      <c r="G47" s="191">
        <f t="shared" si="12"/>
        <v>858.15238095238101</v>
      </c>
      <c r="H47" s="189">
        <f t="shared" si="12"/>
        <v>2631.5714285714284</v>
      </c>
      <c r="I47" s="190">
        <f t="shared" si="12"/>
        <v>2131.8047619047616</v>
      </c>
      <c r="J47" s="187">
        <f t="shared" si="12"/>
        <v>332.47619047619048</v>
      </c>
      <c r="K47" s="191">
        <f t="shared" si="12"/>
        <v>520.66190476190479</v>
      </c>
      <c r="L47" s="189">
        <f t="shared" si="12"/>
        <v>841.90476190476193</v>
      </c>
      <c r="M47" s="187">
        <f t="shared" si="12"/>
        <v>1709.2619047619048</v>
      </c>
      <c r="N47" s="192">
        <f t="shared" si="12"/>
        <v>1868.6666666666667</v>
      </c>
      <c r="O47" s="195">
        <f t="shared" si="12"/>
        <v>2511.9714285714294</v>
      </c>
      <c r="P47" s="187">
        <f t="shared" si="12"/>
        <v>1279.8095238095239</v>
      </c>
      <c r="Q47" s="191">
        <f t="shared" si="12"/>
        <v>1028.1476190476192</v>
      </c>
      <c r="R47" s="189">
        <f t="shared" si="12"/>
        <v>1824.952380952381</v>
      </c>
      <c r="S47" s="190">
        <f t="shared" si="12"/>
        <v>1323.890476190476</v>
      </c>
      <c r="T47" s="187">
        <f t="shared" si="12"/>
        <v>289.33333333333331</v>
      </c>
      <c r="U47" s="191">
        <f t="shared" si="12"/>
        <v>452.88571428571441</v>
      </c>
      <c r="V47" s="189">
        <f t="shared" si="12"/>
        <v>953.38095238095241</v>
      </c>
      <c r="W47" s="196">
        <f t="shared" si="12"/>
        <v>2414.9904761904754</v>
      </c>
      <c r="X47" s="187">
        <f t="shared" si="12"/>
        <v>1143</v>
      </c>
      <c r="Y47" s="191">
        <f t="shared" si="12"/>
        <v>651.68571428571443</v>
      </c>
      <c r="Z47" s="189">
        <f t="shared" si="12"/>
        <v>3035.3333333333335</v>
      </c>
      <c r="AA47" s="187">
        <f t="shared" si="12"/>
        <v>2872.9000000000005</v>
      </c>
      <c r="AB47" s="164">
        <f t="shared" si="5"/>
        <v>18897.047619047618</v>
      </c>
      <c r="AC47" s="165">
        <f t="shared" si="6"/>
        <v>18761.942857142858</v>
      </c>
    </row>
    <row r="48" spans="1:29" x14ac:dyDescent="0.25">
      <c r="A48" s="131" t="s">
        <v>25</v>
      </c>
      <c r="B48" s="197">
        <f t="shared" ref="B48:AA48" si="13">+B16/$B$65</f>
        <v>2039.1428571428571</v>
      </c>
      <c r="C48" s="181">
        <f t="shared" si="13"/>
        <v>1731.9333333333329</v>
      </c>
      <c r="D48" s="182">
        <f t="shared" si="13"/>
        <v>983.95238095238096</v>
      </c>
      <c r="E48" s="183">
        <f t="shared" si="13"/>
        <v>700.5</v>
      </c>
      <c r="F48" s="180">
        <f t="shared" si="13"/>
        <v>1498.7619047619048</v>
      </c>
      <c r="G48" s="184">
        <f t="shared" si="13"/>
        <v>943.55238095238121</v>
      </c>
      <c r="H48" s="182">
        <f t="shared" si="13"/>
        <v>2668.4285714285716</v>
      </c>
      <c r="I48" s="183">
        <f t="shared" si="13"/>
        <v>2297.2904761904756</v>
      </c>
      <c r="J48" s="180">
        <f t="shared" si="13"/>
        <v>352.57142857142856</v>
      </c>
      <c r="K48" s="181">
        <f t="shared" si="13"/>
        <v>412.70952380952377</v>
      </c>
      <c r="L48" s="182">
        <f t="shared" si="13"/>
        <v>920.23809523809518</v>
      </c>
      <c r="M48" s="180">
        <f t="shared" si="13"/>
        <v>1767.3571428571436</v>
      </c>
      <c r="N48" s="185">
        <f t="shared" si="13"/>
        <v>1957.3809523809523</v>
      </c>
      <c r="O48" s="198">
        <f t="shared" si="13"/>
        <v>2401.0714285714284</v>
      </c>
      <c r="P48" s="180">
        <f t="shared" si="13"/>
        <v>1310.952380952381</v>
      </c>
      <c r="Q48" s="181">
        <f t="shared" si="13"/>
        <v>1105.1857142857143</v>
      </c>
      <c r="R48" s="182">
        <f t="shared" si="13"/>
        <v>1742.1428571428571</v>
      </c>
      <c r="S48" s="183">
        <f t="shared" si="13"/>
        <v>1437.4333333333334</v>
      </c>
      <c r="T48" s="189">
        <f t="shared" si="13"/>
        <v>317.14285714285717</v>
      </c>
      <c r="U48" s="180">
        <f t="shared" si="13"/>
        <v>432.76666666666677</v>
      </c>
      <c r="V48" s="182">
        <f t="shared" si="13"/>
        <v>1071.952380952381</v>
      </c>
      <c r="W48" s="199">
        <f t="shared" si="13"/>
        <v>2221.652380952381</v>
      </c>
      <c r="X48" s="180">
        <f t="shared" si="13"/>
        <v>1138.5714285714287</v>
      </c>
      <c r="Y48" s="184">
        <f t="shared" si="13"/>
        <v>608.08571428571429</v>
      </c>
      <c r="Z48" s="182">
        <f t="shared" si="13"/>
        <v>3072.4285714285716</v>
      </c>
      <c r="AA48" s="180">
        <f t="shared" si="13"/>
        <v>2985.9380952380952</v>
      </c>
      <c r="AB48" s="164">
        <f t="shared" si="5"/>
        <v>19073.666666666668</v>
      </c>
      <c r="AC48" s="165">
        <f t="shared" si="6"/>
        <v>19045.476190476194</v>
      </c>
    </row>
    <row r="49" spans="1:29" x14ac:dyDescent="0.25">
      <c r="A49" s="139" t="s">
        <v>26</v>
      </c>
      <c r="B49" s="194">
        <f t="shared" ref="B49:AA49" si="14">+B17/$B$65</f>
        <v>1840.1904761904761</v>
      </c>
      <c r="C49" s="188">
        <f t="shared" si="14"/>
        <v>1717.8809523809523</v>
      </c>
      <c r="D49" s="189">
        <f t="shared" si="14"/>
        <v>838.19047619047615</v>
      </c>
      <c r="E49" s="190">
        <f t="shared" si="14"/>
        <v>748.86666666666667</v>
      </c>
      <c r="F49" s="187">
        <f t="shared" si="14"/>
        <v>1301.2380952380952</v>
      </c>
      <c r="G49" s="191">
        <f t="shared" si="14"/>
        <v>1006.2523809523811</v>
      </c>
      <c r="H49" s="189">
        <f t="shared" si="14"/>
        <v>2426.9047619047619</v>
      </c>
      <c r="I49" s="190">
        <f t="shared" si="14"/>
        <v>2260.7999999999997</v>
      </c>
      <c r="J49" s="187">
        <f t="shared" si="14"/>
        <v>350.38095238095241</v>
      </c>
      <c r="K49" s="188">
        <f t="shared" si="14"/>
        <v>380.74285714285713</v>
      </c>
      <c r="L49" s="189">
        <f t="shared" si="14"/>
        <v>972.38095238095241</v>
      </c>
      <c r="M49" s="187">
        <f t="shared" si="14"/>
        <v>1477.7761904761905</v>
      </c>
      <c r="N49" s="192">
        <f t="shared" si="14"/>
        <v>1910.4285714285713</v>
      </c>
      <c r="O49" s="195">
        <f t="shared" si="14"/>
        <v>2026.1619047619049</v>
      </c>
      <c r="P49" s="187">
        <f t="shared" si="14"/>
        <v>1245.7142857142858</v>
      </c>
      <c r="Q49" s="188">
        <f t="shared" si="14"/>
        <v>1049.304761904762</v>
      </c>
      <c r="R49" s="189">
        <f t="shared" si="14"/>
        <v>1595</v>
      </c>
      <c r="S49" s="190">
        <f t="shared" si="14"/>
        <v>1371.2380952380952</v>
      </c>
      <c r="T49" s="187">
        <f t="shared" si="14"/>
        <v>305.66666666666669</v>
      </c>
      <c r="U49" s="191">
        <f t="shared" si="14"/>
        <v>427.59999999999991</v>
      </c>
      <c r="V49" s="189">
        <f t="shared" si="14"/>
        <v>1097.4761904761904</v>
      </c>
      <c r="W49" s="196">
        <f t="shared" si="14"/>
        <v>1918.2904761904758</v>
      </c>
      <c r="X49" s="187">
        <f t="shared" si="14"/>
        <v>1079.4761904761904</v>
      </c>
      <c r="Y49" s="191">
        <f t="shared" si="14"/>
        <v>622.59999999999991</v>
      </c>
      <c r="Z49" s="189">
        <f t="shared" si="14"/>
        <v>2889.6666666666665</v>
      </c>
      <c r="AA49" s="187">
        <f t="shared" si="14"/>
        <v>2943.9285714285716</v>
      </c>
      <c r="AB49" s="164">
        <f t="shared" si="5"/>
        <v>17852.714285714286</v>
      </c>
      <c r="AC49" s="165">
        <f t="shared" si="6"/>
        <v>17951.442857142858</v>
      </c>
    </row>
    <row r="50" spans="1:29" x14ac:dyDescent="0.25">
      <c r="A50" s="131" t="s">
        <v>27</v>
      </c>
      <c r="B50" s="197">
        <f t="shared" ref="B50:AA50" si="15">+B18/$B$65</f>
        <v>1562.952380952381</v>
      </c>
      <c r="C50" s="181">
        <f t="shared" si="15"/>
        <v>1815.5333333333333</v>
      </c>
      <c r="D50" s="182">
        <f t="shared" si="15"/>
        <v>788.71428571428567</v>
      </c>
      <c r="E50" s="183">
        <f t="shared" si="15"/>
        <v>749.72380952380956</v>
      </c>
      <c r="F50" s="180">
        <f t="shared" si="15"/>
        <v>1119.3809523809523</v>
      </c>
      <c r="G50" s="184">
        <f t="shared" si="15"/>
        <v>1165.8809523809525</v>
      </c>
      <c r="H50" s="182">
        <f t="shared" si="15"/>
        <v>2281.9047619047619</v>
      </c>
      <c r="I50" s="183">
        <f t="shared" si="15"/>
        <v>2469.9238095238097</v>
      </c>
      <c r="J50" s="180">
        <f t="shared" si="15"/>
        <v>421.61904761904759</v>
      </c>
      <c r="K50" s="181">
        <f t="shared" si="15"/>
        <v>353.14285714285734</v>
      </c>
      <c r="L50" s="182">
        <f t="shared" si="15"/>
        <v>1207.1904761904761</v>
      </c>
      <c r="M50" s="180">
        <f t="shared" si="15"/>
        <v>1190.2714285714287</v>
      </c>
      <c r="N50" s="185">
        <f t="shared" si="15"/>
        <v>2028</v>
      </c>
      <c r="O50" s="198">
        <f t="shared" si="15"/>
        <v>1871.3666666666666</v>
      </c>
      <c r="P50" s="180">
        <f t="shared" si="15"/>
        <v>1416.5714285714287</v>
      </c>
      <c r="Q50" s="181">
        <f t="shared" si="15"/>
        <v>1009.5333333333332</v>
      </c>
      <c r="R50" s="182">
        <f t="shared" si="15"/>
        <v>1457.3809523809523</v>
      </c>
      <c r="S50" s="183">
        <f t="shared" si="15"/>
        <v>1468.6904761904764</v>
      </c>
      <c r="T50" s="180">
        <f t="shared" si="15"/>
        <v>422.8095238095238</v>
      </c>
      <c r="U50" s="184">
        <f t="shared" si="15"/>
        <v>324.28571428571433</v>
      </c>
      <c r="V50" s="182">
        <f t="shared" si="15"/>
        <v>1378.7619047619048</v>
      </c>
      <c r="W50" s="199">
        <f t="shared" si="15"/>
        <v>1659.042857142857</v>
      </c>
      <c r="X50" s="180">
        <f t="shared" si="15"/>
        <v>1086.8095238095239</v>
      </c>
      <c r="Y50" s="184">
        <f t="shared" si="15"/>
        <v>577.50476190476195</v>
      </c>
      <c r="Z50" s="182">
        <f t="shared" si="15"/>
        <v>2854.3333333333335</v>
      </c>
      <c r="AA50" s="180">
        <f t="shared" si="15"/>
        <v>3090.0999999999995</v>
      </c>
      <c r="AB50" s="164">
        <f t="shared" si="5"/>
        <v>18026.428571428569</v>
      </c>
      <c r="AC50" s="165">
        <f t="shared" si="6"/>
        <v>17745</v>
      </c>
    </row>
    <row r="51" spans="1:29" x14ac:dyDescent="0.25">
      <c r="A51" s="139" t="s">
        <v>28</v>
      </c>
      <c r="B51" s="194">
        <f t="shared" ref="B51:AA51" si="16">+B19/$B$65</f>
        <v>1529.952380952381</v>
      </c>
      <c r="C51" s="188">
        <f t="shared" si="16"/>
        <v>2450.6571428571428</v>
      </c>
      <c r="D51" s="189">
        <f t="shared" si="16"/>
        <v>922.80952380952385</v>
      </c>
      <c r="E51" s="190">
        <f t="shared" si="16"/>
        <v>886.67619047619064</v>
      </c>
      <c r="F51" s="187">
        <f t="shared" si="16"/>
        <v>1134.7619047619048</v>
      </c>
      <c r="G51" s="191">
        <f t="shared" si="16"/>
        <v>1642.8952380952378</v>
      </c>
      <c r="H51" s="189">
        <f t="shared" si="16"/>
        <v>2308.1904761904761</v>
      </c>
      <c r="I51" s="190">
        <f t="shared" si="16"/>
        <v>3116.1619047619047</v>
      </c>
      <c r="J51" s="187">
        <f t="shared" si="16"/>
        <v>561.47619047619048</v>
      </c>
      <c r="K51" s="188">
        <f t="shared" si="16"/>
        <v>298.37142857142851</v>
      </c>
      <c r="L51" s="189">
        <f t="shared" si="16"/>
        <v>1947.2380952380952</v>
      </c>
      <c r="M51" s="187">
        <f t="shared" si="16"/>
        <v>1053.0809523809523</v>
      </c>
      <c r="N51" s="192">
        <f t="shared" si="16"/>
        <v>2665.1904761904761</v>
      </c>
      <c r="O51" s="195">
        <f t="shared" si="16"/>
        <v>1931.1666666666667</v>
      </c>
      <c r="P51" s="187">
        <f t="shared" si="16"/>
        <v>1647.1904761904761</v>
      </c>
      <c r="Q51" s="188">
        <f t="shared" si="16"/>
        <v>1063.3190476190473</v>
      </c>
      <c r="R51" s="189">
        <f t="shared" si="16"/>
        <v>1625.2380952380952</v>
      </c>
      <c r="S51" s="190">
        <f t="shared" si="16"/>
        <v>1782.2142857142858</v>
      </c>
      <c r="T51" s="187">
        <f t="shared" si="16"/>
        <v>625.95238095238096</v>
      </c>
      <c r="U51" s="191">
        <f t="shared" si="16"/>
        <v>269.98571428571432</v>
      </c>
      <c r="V51" s="189">
        <f t="shared" si="16"/>
        <v>1989.1428571428571</v>
      </c>
      <c r="W51" s="196">
        <f t="shared" si="16"/>
        <v>1592.2809523809528</v>
      </c>
      <c r="X51" s="187">
        <f t="shared" si="16"/>
        <v>1469.5714285714287</v>
      </c>
      <c r="Y51" s="191">
        <f t="shared" si="16"/>
        <v>525.01428571428573</v>
      </c>
      <c r="Z51" s="189">
        <f t="shared" si="16"/>
        <v>2956.1428571428573</v>
      </c>
      <c r="AA51" s="187">
        <f t="shared" si="16"/>
        <v>3568.5095238095246</v>
      </c>
      <c r="AB51" s="164">
        <f t="shared" si="5"/>
        <v>21382.857142857145</v>
      </c>
      <c r="AC51" s="165">
        <f t="shared" si="6"/>
        <v>20180.333333333332</v>
      </c>
    </row>
    <row r="52" spans="1:29" x14ac:dyDescent="0.25">
      <c r="A52" s="131" t="s">
        <v>29</v>
      </c>
      <c r="B52" s="197">
        <f t="shared" ref="B52:AA52" si="17">+B20/$B$65</f>
        <v>1986.4761904761904</v>
      </c>
      <c r="C52" s="181">
        <f t="shared" si="17"/>
        <v>3059.6523809523801</v>
      </c>
      <c r="D52" s="182">
        <f t="shared" si="17"/>
        <v>1328.2857142857142</v>
      </c>
      <c r="E52" s="183">
        <f t="shared" si="17"/>
        <v>1172.1095238095238</v>
      </c>
      <c r="F52" s="180">
        <f t="shared" si="17"/>
        <v>1525.9047619047619</v>
      </c>
      <c r="G52" s="184">
        <f t="shared" si="17"/>
        <v>2410.37619047619</v>
      </c>
      <c r="H52" s="182">
        <f t="shared" si="17"/>
        <v>2660.4285714285716</v>
      </c>
      <c r="I52" s="183">
        <f t="shared" si="17"/>
        <v>4102.9190476190479</v>
      </c>
      <c r="J52" s="180">
        <f t="shared" si="17"/>
        <v>937.04761904761904</v>
      </c>
      <c r="K52" s="181">
        <f t="shared" si="17"/>
        <v>298.01904761904763</v>
      </c>
      <c r="L52" s="182">
        <f t="shared" si="17"/>
        <v>2828.0476190476193</v>
      </c>
      <c r="M52" s="180">
        <f t="shared" si="17"/>
        <v>1017.304761904762</v>
      </c>
      <c r="N52" s="185">
        <f t="shared" si="17"/>
        <v>3819.0476190476193</v>
      </c>
      <c r="O52" s="198">
        <f t="shared" si="17"/>
        <v>2373.1999999999998</v>
      </c>
      <c r="P52" s="180">
        <f t="shared" si="17"/>
        <v>2175.5238095238096</v>
      </c>
      <c r="Q52" s="181">
        <f t="shared" si="17"/>
        <v>1392.9428571428566</v>
      </c>
      <c r="R52" s="182">
        <f t="shared" si="17"/>
        <v>2111.4761904761904</v>
      </c>
      <c r="S52" s="183">
        <f t="shared" si="17"/>
        <v>2504.2523809523809</v>
      </c>
      <c r="T52" s="180">
        <f t="shared" si="17"/>
        <v>1363.3809523809523</v>
      </c>
      <c r="U52" s="184">
        <f t="shared" si="17"/>
        <v>273.53809523809531</v>
      </c>
      <c r="V52" s="182">
        <f t="shared" si="17"/>
        <v>3005.0952380952381</v>
      </c>
      <c r="W52" s="199">
        <f t="shared" si="17"/>
        <v>1919.8809523809523</v>
      </c>
      <c r="X52" s="180">
        <f t="shared" si="17"/>
        <v>2147.8571428571427</v>
      </c>
      <c r="Y52" s="184">
        <f t="shared" si="17"/>
        <v>675.14285714285711</v>
      </c>
      <c r="Z52" s="182">
        <f t="shared" si="17"/>
        <v>3474.2857142857142</v>
      </c>
      <c r="AA52" s="180">
        <f t="shared" si="17"/>
        <v>4439.8095238095239</v>
      </c>
      <c r="AB52" s="164">
        <f t="shared" si="5"/>
        <v>29362.857142857138</v>
      </c>
      <c r="AC52" s="165">
        <f t="shared" si="6"/>
        <v>25639.147619047617</v>
      </c>
    </row>
    <row r="53" spans="1:29" x14ac:dyDescent="0.25">
      <c r="A53" s="139" t="s">
        <v>30</v>
      </c>
      <c r="B53" s="194">
        <f t="shared" ref="B53:AA53" si="18">+B21/$B$65</f>
        <v>2200.2857142857142</v>
      </c>
      <c r="C53" s="188">
        <f t="shared" si="18"/>
        <v>4670.0532216731563</v>
      </c>
      <c r="D53" s="189">
        <f t="shared" si="18"/>
        <v>1697.4761904761904</v>
      </c>
      <c r="E53" s="190">
        <f t="shared" si="18"/>
        <v>1622.4273538903585</v>
      </c>
      <c r="F53" s="187">
        <f t="shared" si="18"/>
        <v>1696.2380952380952</v>
      </c>
      <c r="G53" s="191">
        <f t="shared" si="18"/>
        <v>3377.5874751818155</v>
      </c>
      <c r="H53" s="189">
        <f t="shared" si="18"/>
        <v>3147.2380952380954</v>
      </c>
      <c r="I53" s="190">
        <f t="shared" si="18"/>
        <v>5596.9052074144211</v>
      </c>
      <c r="J53" s="187">
        <f t="shared" si="18"/>
        <v>1322.8095238095239</v>
      </c>
      <c r="K53" s="188">
        <f t="shared" si="18"/>
        <v>348.47035818544515</v>
      </c>
      <c r="L53" s="189">
        <f t="shared" si="18"/>
        <v>3736</v>
      </c>
      <c r="M53" s="187">
        <f t="shared" si="18"/>
        <v>1131.0209818834314</v>
      </c>
      <c r="N53" s="192">
        <f t="shared" si="18"/>
        <v>4953.333333333333</v>
      </c>
      <c r="O53" s="195">
        <f t="shared" si="18"/>
        <v>2985.6034791194115</v>
      </c>
      <c r="P53" s="187">
        <f t="shared" si="18"/>
        <v>2624.7619047619046</v>
      </c>
      <c r="Q53" s="188">
        <f t="shared" si="18"/>
        <v>1961.4270375549622</v>
      </c>
      <c r="R53" s="189">
        <f t="shared" si="18"/>
        <v>2552.8095238095239</v>
      </c>
      <c r="S53" s="190">
        <f t="shared" si="18"/>
        <v>3317.9381861677257</v>
      </c>
      <c r="T53" s="187">
        <f t="shared" si="18"/>
        <v>1770.1904761904761</v>
      </c>
      <c r="U53" s="191">
        <f t="shared" si="18"/>
        <v>363.52527524919611</v>
      </c>
      <c r="V53" s="189">
        <f t="shared" si="18"/>
        <v>3886.3809523809523</v>
      </c>
      <c r="W53" s="196">
        <f t="shared" si="18"/>
        <v>2370.2735796536135</v>
      </c>
      <c r="X53" s="187">
        <f t="shared" si="18"/>
        <v>2943.9047619047619</v>
      </c>
      <c r="Y53" s="191">
        <f t="shared" si="18"/>
        <v>913.51439057867265</v>
      </c>
      <c r="Z53" s="189">
        <f t="shared" si="18"/>
        <v>4140.4761904761908</v>
      </c>
      <c r="AA53" s="187">
        <f t="shared" si="18"/>
        <v>5831.4677391620789</v>
      </c>
      <c r="AB53" s="164">
        <f t="shared" si="5"/>
        <v>36671.904761904763</v>
      </c>
      <c r="AC53" s="165">
        <f t="shared" si="6"/>
        <v>34490.21428571429</v>
      </c>
    </row>
    <row r="54" spans="1:29" x14ac:dyDescent="0.25">
      <c r="A54" s="131" t="s">
        <v>31</v>
      </c>
      <c r="B54" s="197">
        <f t="shared" ref="B54:AA54" si="19">+B22/$B$65</f>
        <v>2346.1904761904761</v>
      </c>
      <c r="C54" s="181">
        <f t="shared" si="19"/>
        <v>4951.8600830204559</v>
      </c>
      <c r="D54" s="182">
        <f t="shared" si="19"/>
        <v>1330.6190476190477</v>
      </c>
      <c r="E54" s="183">
        <f t="shared" si="19"/>
        <v>1752.3488765652437</v>
      </c>
      <c r="F54" s="180">
        <f t="shared" si="19"/>
        <v>1462.047619047619</v>
      </c>
      <c r="G54" s="184">
        <f t="shared" si="19"/>
        <v>3469.4407153867969</v>
      </c>
      <c r="H54" s="182">
        <f t="shared" si="19"/>
        <v>3156.9047619047619</v>
      </c>
      <c r="I54" s="183">
        <f t="shared" si="19"/>
        <v>6040.8689705605721</v>
      </c>
      <c r="J54" s="180">
        <f t="shared" si="19"/>
        <v>932.52380952380952</v>
      </c>
      <c r="K54" s="181">
        <f t="shared" si="19"/>
        <v>331.33448975688538</v>
      </c>
      <c r="L54" s="182">
        <f t="shared" si="19"/>
        <v>3744</v>
      </c>
      <c r="M54" s="180">
        <f t="shared" si="19"/>
        <v>1130.4709216222589</v>
      </c>
      <c r="N54" s="185">
        <f t="shared" si="19"/>
        <v>4981.1428571428569</v>
      </c>
      <c r="O54" s="198">
        <f t="shared" si="19"/>
        <v>3052.94147654996</v>
      </c>
      <c r="P54" s="180">
        <f t="shared" si="19"/>
        <v>2537.3333333333335</v>
      </c>
      <c r="Q54" s="181">
        <f t="shared" si="19"/>
        <v>2397.1449505038981</v>
      </c>
      <c r="R54" s="182">
        <f t="shared" si="19"/>
        <v>2470.5714285714284</v>
      </c>
      <c r="S54" s="183">
        <f t="shared" si="19"/>
        <v>3637.0777144742419</v>
      </c>
      <c r="T54" s="180">
        <f t="shared" si="19"/>
        <v>1673.1904761904761</v>
      </c>
      <c r="U54" s="184">
        <f t="shared" si="19"/>
        <v>354.06268028038068</v>
      </c>
      <c r="V54" s="182">
        <f t="shared" si="19"/>
        <v>4353.0952380952385</v>
      </c>
      <c r="W54" s="199">
        <f t="shared" si="19"/>
        <v>2377.8408375391932</v>
      </c>
      <c r="X54" s="180">
        <f t="shared" si="19"/>
        <v>2873.6190476190477</v>
      </c>
      <c r="Y54" s="184">
        <f t="shared" si="19"/>
        <v>975.05950178879266</v>
      </c>
      <c r="Z54" s="182">
        <f t="shared" si="19"/>
        <v>4054</v>
      </c>
      <c r="AA54" s="180">
        <f t="shared" si="19"/>
        <v>6210.3392581417975</v>
      </c>
      <c r="AB54" s="164">
        <f t="shared" si="5"/>
        <v>35915.238095238092</v>
      </c>
      <c r="AC54" s="165">
        <f t="shared" si="6"/>
        <v>36680.790476190479</v>
      </c>
    </row>
    <row r="55" spans="1:29" x14ac:dyDescent="0.25">
      <c r="A55" s="139" t="s">
        <v>32</v>
      </c>
      <c r="B55" s="194">
        <f t="shared" ref="B55:AA55" si="20">+B23/$B$65</f>
        <v>2478.9047619047619</v>
      </c>
      <c r="C55" s="188">
        <f t="shared" si="20"/>
        <v>4124.9333333333334</v>
      </c>
      <c r="D55" s="189">
        <f t="shared" si="20"/>
        <v>961.04761904761904</v>
      </c>
      <c r="E55" s="190">
        <f t="shared" si="20"/>
        <v>1653.138095238095</v>
      </c>
      <c r="F55" s="187">
        <f t="shared" si="20"/>
        <v>1143.3809523809523</v>
      </c>
      <c r="G55" s="191">
        <f t="shared" si="20"/>
        <v>3032.6142857142854</v>
      </c>
      <c r="H55" s="189">
        <f t="shared" si="20"/>
        <v>2899.7619047619046</v>
      </c>
      <c r="I55" s="190">
        <f t="shared" si="20"/>
        <v>5593.4952380952373</v>
      </c>
      <c r="J55" s="187">
        <f t="shared" si="20"/>
        <v>645.38095238095241</v>
      </c>
      <c r="K55" s="188">
        <f t="shared" si="20"/>
        <v>257.48571428571432</v>
      </c>
      <c r="L55" s="189">
        <f t="shared" si="20"/>
        <v>2883.4285714285716</v>
      </c>
      <c r="M55" s="187">
        <f t="shared" si="20"/>
        <v>1168.6999999999998</v>
      </c>
      <c r="N55" s="192">
        <f t="shared" si="20"/>
        <v>4080.3333333333335</v>
      </c>
      <c r="O55" s="195">
        <f t="shared" si="20"/>
        <v>2893.9904761904772</v>
      </c>
      <c r="P55" s="187">
        <f t="shared" si="20"/>
        <v>1816.3333333333333</v>
      </c>
      <c r="Q55" s="188">
        <f t="shared" si="20"/>
        <v>2119.2095238095235</v>
      </c>
      <c r="R55" s="189">
        <f t="shared" si="20"/>
        <v>2086.7619047619046</v>
      </c>
      <c r="S55" s="190">
        <f t="shared" si="20"/>
        <v>2992.7095238095249</v>
      </c>
      <c r="T55" s="187">
        <f t="shared" si="20"/>
        <v>1071.5714285714287</v>
      </c>
      <c r="U55" s="191">
        <f t="shared" si="20"/>
        <v>353.48571428571438</v>
      </c>
      <c r="V55" s="189">
        <f t="shared" si="20"/>
        <v>3671.0476190476193</v>
      </c>
      <c r="W55" s="196">
        <f t="shared" si="20"/>
        <v>2138.8761904761905</v>
      </c>
      <c r="X55" s="187">
        <f t="shared" si="20"/>
        <v>2049</v>
      </c>
      <c r="Y55" s="191">
        <f t="shared" si="20"/>
        <v>805.11904761904748</v>
      </c>
      <c r="Z55" s="189">
        <f t="shared" si="20"/>
        <v>3601.3333333333335</v>
      </c>
      <c r="AA55" s="187">
        <f t="shared" si="20"/>
        <v>5190.4428571428562</v>
      </c>
      <c r="AB55" s="164">
        <f t="shared" si="5"/>
        <v>29388.28571428571</v>
      </c>
      <c r="AC55" s="165">
        <f t="shared" si="6"/>
        <v>32324.199999999997</v>
      </c>
    </row>
    <row r="56" spans="1:29" x14ac:dyDescent="0.25">
      <c r="A56" s="131" t="s">
        <v>33</v>
      </c>
      <c r="B56" s="197">
        <f t="shared" ref="B56:AA56" si="21">+B24/$B$65</f>
        <v>2268.7142857142858</v>
      </c>
      <c r="C56" s="181">
        <f t="shared" si="21"/>
        <v>2885.6619047619047</v>
      </c>
      <c r="D56" s="182">
        <f t="shared" si="21"/>
        <v>745.57142857142856</v>
      </c>
      <c r="E56" s="183">
        <f t="shared" si="21"/>
        <v>1252.5</v>
      </c>
      <c r="F56" s="180">
        <f t="shared" si="21"/>
        <v>1014.8571428571429</v>
      </c>
      <c r="G56" s="184">
        <f t="shared" si="21"/>
        <v>2131.1190476190477</v>
      </c>
      <c r="H56" s="182">
        <f t="shared" si="21"/>
        <v>2385.3809523809523</v>
      </c>
      <c r="I56" s="183">
        <f t="shared" si="21"/>
        <v>3849.2857142857142</v>
      </c>
      <c r="J56" s="180">
        <f t="shared" si="21"/>
        <v>505.28571428571428</v>
      </c>
      <c r="K56" s="181">
        <f t="shared" si="21"/>
        <v>167.63333333333338</v>
      </c>
      <c r="L56" s="182">
        <f t="shared" si="21"/>
        <v>1965.5714285714287</v>
      </c>
      <c r="M56" s="180">
        <f t="shared" si="21"/>
        <v>1180.1142857142859</v>
      </c>
      <c r="N56" s="185">
        <f t="shared" si="21"/>
        <v>2927</v>
      </c>
      <c r="O56" s="198">
        <f t="shared" si="21"/>
        <v>2550.6714285714288</v>
      </c>
      <c r="P56" s="180">
        <f t="shared" si="21"/>
        <v>1252.3809523809523</v>
      </c>
      <c r="Q56" s="181">
        <f t="shared" si="21"/>
        <v>1771.8952380952383</v>
      </c>
      <c r="R56" s="182">
        <f t="shared" si="21"/>
        <v>1645.7619047619048</v>
      </c>
      <c r="S56" s="183">
        <f t="shared" si="21"/>
        <v>2251.3285714285712</v>
      </c>
      <c r="T56" s="180">
        <f t="shared" si="21"/>
        <v>566.42857142857144</v>
      </c>
      <c r="U56" s="184">
        <f t="shared" si="21"/>
        <v>367.4190476190476</v>
      </c>
      <c r="V56" s="182">
        <f t="shared" si="21"/>
        <v>2945.3333333333335</v>
      </c>
      <c r="W56" s="199">
        <f t="shared" si="21"/>
        <v>1851.6095238095243</v>
      </c>
      <c r="X56" s="180">
        <f t="shared" si="21"/>
        <v>1231.047619047619</v>
      </c>
      <c r="Y56" s="184">
        <f t="shared" si="21"/>
        <v>664.63333333333344</v>
      </c>
      <c r="Z56" s="182">
        <f t="shared" si="21"/>
        <v>2855.1428571428573</v>
      </c>
      <c r="AA56" s="180">
        <f t="shared" si="21"/>
        <v>3763.7904761904756</v>
      </c>
      <c r="AB56" s="164">
        <f t="shared" si="5"/>
        <v>22308.476190476191</v>
      </c>
      <c r="AC56" s="165">
        <f t="shared" si="6"/>
        <v>24687.66190476191</v>
      </c>
    </row>
    <row r="57" spans="1:29" x14ac:dyDescent="0.25">
      <c r="A57" s="139" t="s">
        <v>34</v>
      </c>
      <c r="B57" s="194">
        <f t="shared" ref="B57:AA57" si="22">+B25/$B$65</f>
        <v>859.28571428571433</v>
      </c>
      <c r="C57" s="188">
        <f t="shared" si="22"/>
        <v>1946.742857142857</v>
      </c>
      <c r="D57" s="189">
        <f t="shared" si="22"/>
        <v>337.42857142857144</v>
      </c>
      <c r="E57" s="190">
        <f t="shared" si="22"/>
        <v>1012.3142857142857</v>
      </c>
      <c r="F57" s="187">
        <f t="shared" si="22"/>
        <v>423.42857142857144</v>
      </c>
      <c r="G57" s="191">
        <f t="shared" si="22"/>
        <v>1794.9238095238093</v>
      </c>
      <c r="H57" s="189">
        <f t="shared" si="22"/>
        <v>1246.4761904761904</v>
      </c>
      <c r="I57" s="190">
        <f t="shared" si="22"/>
        <v>2791.5619047619057</v>
      </c>
      <c r="J57" s="187">
        <f t="shared" si="22"/>
        <v>386.90476190476193</v>
      </c>
      <c r="K57" s="188">
        <f t="shared" si="22"/>
        <v>120.59047619047617</v>
      </c>
      <c r="L57" s="189">
        <f t="shared" si="22"/>
        <v>1316.4761904761904</v>
      </c>
      <c r="M57" s="187">
        <f t="shared" si="22"/>
        <v>740.97619047619037</v>
      </c>
      <c r="N57" s="192">
        <f t="shared" si="22"/>
        <v>2296.2380952380954</v>
      </c>
      <c r="O57" s="195">
        <f t="shared" si="22"/>
        <v>1954.1714285714288</v>
      </c>
      <c r="P57" s="187">
        <f t="shared" si="22"/>
        <v>777.80952380952385</v>
      </c>
      <c r="Q57" s="188">
        <f t="shared" si="22"/>
        <v>1337.3619047619045</v>
      </c>
      <c r="R57" s="189">
        <f t="shared" si="22"/>
        <v>1157</v>
      </c>
      <c r="S57" s="190">
        <f t="shared" si="22"/>
        <v>1815.3904761904764</v>
      </c>
      <c r="T57" s="187">
        <f t="shared" si="22"/>
        <v>367.09523809523807</v>
      </c>
      <c r="U57" s="191">
        <f t="shared" si="22"/>
        <v>293.85714285714289</v>
      </c>
      <c r="V57" s="189">
        <f t="shared" si="22"/>
        <v>2605.1428571428573</v>
      </c>
      <c r="W57" s="196">
        <f t="shared" si="22"/>
        <v>1325.5523809523809</v>
      </c>
      <c r="X57" s="187">
        <f t="shared" si="22"/>
        <v>771.28571428571433</v>
      </c>
      <c r="Y57" s="191">
        <f t="shared" si="22"/>
        <v>512.60952380952381</v>
      </c>
      <c r="Z57" s="189">
        <f t="shared" si="22"/>
        <v>2033.4761904761904</v>
      </c>
      <c r="AA57" s="187">
        <f t="shared" si="22"/>
        <v>2728.819047619048</v>
      </c>
      <c r="AB57" s="164">
        <f t="shared" si="5"/>
        <v>14578.047619047618</v>
      </c>
      <c r="AC57" s="165">
        <f t="shared" si="6"/>
        <v>18374.871428571427</v>
      </c>
    </row>
    <row r="58" spans="1:29" x14ac:dyDescent="0.25">
      <c r="A58" s="131" t="s">
        <v>35</v>
      </c>
      <c r="B58" s="197">
        <f t="shared" ref="B58:AA58" si="23">+B26/$B$65</f>
        <v>0.95238095238095233</v>
      </c>
      <c r="C58" s="181">
        <f t="shared" si="23"/>
        <v>951.76666666666665</v>
      </c>
      <c r="D58" s="182">
        <f t="shared" si="23"/>
        <v>6.1904761904761907</v>
      </c>
      <c r="E58" s="183">
        <f t="shared" si="23"/>
        <v>540.23809523809518</v>
      </c>
      <c r="F58" s="180">
        <f t="shared" si="23"/>
        <v>15.714285714285714</v>
      </c>
      <c r="G58" s="184">
        <f t="shared" si="23"/>
        <v>877.97619047619048</v>
      </c>
      <c r="H58" s="182">
        <f t="shared" si="23"/>
        <v>102.66666666666667</v>
      </c>
      <c r="I58" s="183">
        <f t="shared" si="23"/>
        <v>1082.2809523809524</v>
      </c>
      <c r="J58" s="180">
        <f t="shared" si="23"/>
        <v>63.19047619047619</v>
      </c>
      <c r="K58" s="181">
        <f t="shared" si="23"/>
        <v>40.30952380952381</v>
      </c>
      <c r="L58" s="182">
        <f t="shared" si="23"/>
        <v>734.66666666666663</v>
      </c>
      <c r="M58" s="180">
        <f t="shared" si="23"/>
        <v>137.10952380952381</v>
      </c>
      <c r="N58" s="185">
        <f t="shared" si="23"/>
        <v>500.57142857142856</v>
      </c>
      <c r="O58" s="198">
        <f t="shared" si="23"/>
        <v>306.24285714285713</v>
      </c>
      <c r="P58" s="180">
        <f t="shared" si="23"/>
        <v>153.76190476190476</v>
      </c>
      <c r="Q58" s="181">
        <f t="shared" si="23"/>
        <v>197.26190476190476</v>
      </c>
      <c r="R58" s="182">
        <f t="shared" si="23"/>
        <v>182.04761904761904</v>
      </c>
      <c r="S58" s="183">
        <f t="shared" si="23"/>
        <v>162.34761904761905</v>
      </c>
      <c r="T58" s="180">
        <f t="shared" si="23"/>
        <v>46</v>
      </c>
      <c r="U58" s="184">
        <f t="shared" si="23"/>
        <v>8.8571428571428577</v>
      </c>
      <c r="V58" s="182">
        <f t="shared" si="23"/>
        <v>289.90476190476193</v>
      </c>
      <c r="W58" s="199">
        <f t="shared" si="23"/>
        <v>41.604761904761908</v>
      </c>
      <c r="X58" s="180">
        <f t="shared" si="23"/>
        <v>76</v>
      </c>
      <c r="Y58" s="184">
        <f t="shared" si="23"/>
        <v>18.204761904761906</v>
      </c>
      <c r="Z58" s="182">
        <f t="shared" si="23"/>
        <v>71.714285714285708</v>
      </c>
      <c r="AA58" s="180">
        <f t="shared" si="23"/>
        <v>143.89047619047616</v>
      </c>
      <c r="AB58" s="164">
        <f t="shared" si="5"/>
        <v>2243.3809523809523</v>
      </c>
      <c r="AC58" s="165">
        <f t="shared" si="6"/>
        <v>4508.0904761904767</v>
      </c>
    </row>
    <row r="59" spans="1:29" x14ac:dyDescent="0.25">
      <c r="A59" s="139" t="s">
        <v>36</v>
      </c>
      <c r="B59" s="194">
        <f t="shared" ref="B59:AA59" si="24">+B27/$B$65</f>
        <v>0</v>
      </c>
      <c r="C59" s="188">
        <f t="shared" si="24"/>
        <v>4.7619047619047616E-2</v>
      </c>
      <c r="D59" s="189">
        <f t="shared" si="24"/>
        <v>0</v>
      </c>
      <c r="E59" s="190">
        <f t="shared" si="24"/>
        <v>0</v>
      </c>
      <c r="F59" s="187">
        <f t="shared" si="24"/>
        <v>0</v>
      </c>
      <c r="G59" s="191">
        <f t="shared" si="24"/>
        <v>0</v>
      </c>
      <c r="H59" s="189">
        <f t="shared" si="24"/>
        <v>0.19047619047619047</v>
      </c>
      <c r="I59" s="190">
        <f t="shared" si="24"/>
        <v>0.19047619047619047</v>
      </c>
      <c r="J59" s="187">
        <f t="shared" si="24"/>
        <v>0</v>
      </c>
      <c r="K59" s="191">
        <f t="shared" si="24"/>
        <v>0</v>
      </c>
      <c r="L59" s="189">
        <f t="shared" si="24"/>
        <v>0</v>
      </c>
      <c r="M59" s="187">
        <f t="shared" si="24"/>
        <v>0</v>
      </c>
      <c r="N59" s="192">
        <f t="shared" si="24"/>
        <v>4.7619047619047616E-2</v>
      </c>
      <c r="O59" s="195">
        <f t="shared" si="24"/>
        <v>0</v>
      </c>
      <c r="P59" s="187">
        <f t="shared" si="24"/>
        <v>0</v>
      </c>
      <c r="Q59" s="191">
        <f t="shared" si="24"/>
        <v>0</v>
      </c>
      <c r="R59" s="189">
        <f t="shared" si="24"/>
        <v>0</v>
      </c>
      <c r="S59" s="190">
        <f t="shared" si="24"/>
        <v>0</v>
      </c>
      <c r="T59" s="187">
        <f t="shared" si="24"/>
        <v>0</v>
      </c>
      <c r="U59" s="191">
        <f t="shared" si="24"/>
        <v>0</v>
      </c>
      <c r="V59" s="189">
        <f t="shared" si="24"/>
        <v>0</v>
      </c>
      <c r="W59" s="190">
        <f t="shared" si="24"/>
        <v>0</v>
      </c>
      <c r="X59" s="187">
        <f t="shared" si="24"/>
        <v>0</v>
      </c>
      <c r="Y59" s="191">
        <f t="shared" si="24"/>
        <v>0</v>
      </c>
      <c r="Z59" s="189">
        <f t="shared" si="24"/>
        <v>0</v>
      </c>
      <c r="AA59" s="187">
        <f t="shared" si="24"/>
        <v>0</v>
      </c>
      <c r="AB59" s="164">
        <f t="shared" si="5"/>
        <v>0.23809523809523808</v>
      </c>
      <c r="AC59" s="165">
        <f t="shared" si="6"/>
        <v>0.23809523809523808</v>
      </c>
    </row>
    <row r="60" spans="1:29" x14ac:dyDescent="0.25">
      <c r="A60" s="131" t="s">
        <v>37</v>
      </c>
      <c r="B60" s="56">
        <f t="shared" ref="B60:AA60" si="25">+B28/$B$65</f>
        <v>0</v>
      </c>
      <c r="C60" s="57">
        <f t="shared" si="25"/>
        <v>0</v>
      </c>
      <c r="D60" s="133">
        <f t="shared" si="25"/>
        <v>0</v>
      </c>
      <c r="E60" s="134">
        <f t="shared" si="25"/>
        <v>0</v>
      </c>
      <c r="F60" s="132">
        <f t="shared" si="25"/>
        <v>0</v>
      </c>
      <c r="G60" s="135">
        <f t="shared" si="25"/>
        <v>0</v>
      </c>
      <c r="H60" s="133">
        <f t="shared" si="25"/>
        <v>0</v>
      </c>
      <c r="I60" s="134">
        <f t="shared" si="25"/>
        <v>0</v>
      </c>
      <c r="J60" s="132">
        <f t="shared" si="25"/>
        <v>0</v>
      </c>
      <c r="K60" s="135">
        <f t="shared" si="25"/>
        <v>0</v>
      </c>
      <c r="L60" s="133">
        <f t="shared" si="25"/>
        <v>0</v>
      </c>
      <c r="M60" s="132">
        <f t="shared" si="25"/>
        <v>0</v>
      </c>
      <c r="N60" s="136">
        <f t="shared" si="25"/>
        <v>0</v>
      </c>
      <c r="O60" s="137">
        <f t="shared" si="25"/>
        <v>0</v>
      </c>
      <c r="P60" s="132">
        <f t="shared" si="25"/>
        <v>0</v>
      </c>
      <c r="Q60" s="135">
        <f t="shared" si="25"/>
        <v>0</v>
      </c>
      <c r="R60" s="133">
        <f t="shared" si="25"/>
        <v>0</v>
      </c>
      <c r="S60" s="183">
        <f t="shared" si="25"/>
        <v>0</v>
      </c>
      <c r="T60" s="132">
        <f t="shared" si="25"/>
        <v>0</v>
      </c>
      <c r="U60" s="135">
        <f t="shared" si="25"/>
        <v>0</v>
      </c>
      <c r="V60" s="133">
        <f t="shared" si="25"/>
        <v>0</v>
      </c>
      <c r="W60" s="134">
        <f t="shared" si="25"/>
        <v>0</v>
      </c>
      <c r="X60" s="132">
        <f t="shared" si="25"/>
        <v>0</v>
      </c>
      <c r="Y60" s="135">
        <f t="shared" si="25"/>
        <v>0</v>
      </c>
      <c r="Z60" s="138">
        <f t="shared" si="25"/>
        <v>0</v>
      </c>
      <c r="AA60" s="2">
        <f t="shared" si="25"/>
        <v>0</v>
      </c>
      <c r="AB60" s="164">
        <f t="shared" si="5"/>
        <v>0</v>
      </c>
      <c r="AC60" s="165">
        <f t="shared" si="6"/>
        <v>0</v>
      </c>
    </row>
    <row r="61" spans="1:29" x14ac:dyDescent="0.25">
      <c r="A61" s="139" t="s">
        <v>38</v>
      </c>
      <c r="B61" s="54">
        <f t="shared" ref="B61:AA62" si="26">B29/5</f>
        <v>0</v>
      </c>
      <c r="C61" s="55">
        <f t="shared" si="26"/>
        <v>0</v>
      </c>
      <c r="D61" s="144">
        <f t="shared" si="26"/>
        <v>0</v>
      </c>
      <c r="E61" s="141">
        <f t="shared" si="26"/>
        <v>0</v>
      </c>
      <c r="F61" s="142">
        <f t="shared" si="26"/>
        <v>0</v>
      </c>
      <c r="G61" s="143">
        <f t="shared" si="26"/>
        <v>0</v>
      </c>
      <c r="H61" s="144">
        <f t="shared" si="26"/>
        <v>0</v>
      </c>
      <c r="I61" s="141">
        <f t="shared" si="26"/>
        <v>0</v>
      </c>
      <c r="J61" s="142">
        <f t="shared" si="26"/>
        <v>0</v>
      </c>
      <c r="K61" s="143">
        <f t="shared" si="26"/>
        <v>0</v>
      </c>
      <c r="L61" s="144">
        <f t="shared" si="26"/>
        <v>0</v>
      </c>
      <c r="M61" s="142">
        <f t="shared" si="26"/>
        <v>0</v>
      </c>
      <c r="N61" s="146">
        <f t="shared" si="26"/>
        <v>0</v>
      </c>
      <c r="O61" s="145">
        <f t="shared" si="26"/>
        <v>0</v>
      </c>
      <c r="P61" s="142">
        <f t="shared" si="26"/>
        <v>0</v>
      </c>
      <c r="Q61" s="143">
        <f t="shared" si="26"/>
        <v>0</v>
      </c>
      <c r="R61" s="144">
        <f t="shared" si="26"/>
        <v>0</v>
      </c>
      <c r="S61" s="141">
        <f t="shared" si="26"/>
        <v>0</v>
      </c>
      <c r="T61" s="142">
        <f t="shared" si="26"/>
        <v>0</v>
      </c>
      <c r="U61" s="143">
        <f t="shared" si="26"/>
        <v>0</v>
      </c>
      <c r="V61" s="144">
        <f t="shared" si="26"/>
        <v>0</v>
      </c>
      <c r="W61" s="141">
        <f t="shared" si="26"/>
        <v>0</v>
      </c>
      <c r="X61" s="142">
        <f t="shared" si="26"/>
        <v>0</v>
      </c>
      <c r="Y61" s="143">
        <f t="shared" si="26"/>
        <v>0</v>
      </c>
      <c r="Z61" s="3">
        <f t="shared" si="26"/>
        <v>0</v>
      </c>
      <c r="AA61" s="140">
        <f t="shared" si="26"/>
        <v>0</v>
      </c>
      <c r="AB61" s="164">
        <f t="shared" si="5"/>
        <v>0</v>
      </c>
      <c r="AC61" s="165">
        <f t="shared" si="6"/>
        <v>0</v>
      </c>
    </row>
    <row r="62" spans="1:29" ht="13.8" thickBot="1" x14ac:dyDescent="0.3">
      <c r="A62" s="131" t="s">
        <v>39</v>
      </c>
      <c r="B62" s="56">
        <f t="shared" si="26"/>
        <v>0</v>
      </c>
      <c r="C62" s="57">
        <f t="shared" si="26"/>
        <v>0</v>
      </c>
      <c r="D62" s="133">
        <f t="shared" si="26"/>
        <v>0</v>
      </c>
      <c r="E62" s="134">
        <f t="shared" si="26"/>
        <v>0</v>
      </c>
      <c r="F62" s="132">
        <f t="shared" si="26"/>
        <v>0</v>
      </c>
      <c r="G62" s="135">
        <f t="shared" si="26"/>
        <v>0</v>
      </c>
      <c r="H62" s="133">
        <f t="shared" si="26"/>
        <v>0</v>
      </c>
      <c r="I62" s="134">
        <f t="shared" si="26"/>
        <v>0</v>
      </c>
      <c r="J62" s="132">
        <f t="shared" si="26"/>
        <v>0</v>
      </c>
      <c r="K62" s="135">
        <f t="shared" si="26"/>
        <v>0</v>
      </c>
      <c r="L62" s="133">
        <f t="shared" si="26"/>
        <v>0</v>
      </c>
      <c r="M62" s="132">
        <f t="shared" si="26"/>
        <v>0</v>
      </c>
      <c r="N62" s="136">
        <f t="shared" si="26"/>
        <v>0</v>
      </c>
      <c r="O62" s="137">
        <f t="shared" si="26"/>
        <v>0</v>
      </c>
      <c r="P62" s="132">
        <f t="shared" si="26"/>
        <v>0</v>
      </c>
      <c r="Q62" s="135">
        <f t="shared" si="26"/>
        <v>0</v>
      </c>
      <c r="R62" s="133">
        <f t="shared" si="26"/>
        <v>0</v>
      </c>
      <c r="S62" s="134">
        <f t="shared" si="26"/>
        <v>0</v>
      </c>
      <c r="T62" s="132">
        <f t="shared" si="26"/>
        <v>0</v>
      </c>
      <c r="U62" s="135">
        <f t="shared" si="26"/>
        <v>0</v>
      </c>
      <c r="V62" s="133">
        <f t="shared" si="26"/>
        <v>0</v>
      </c>
      <c r="W62" s="134">
        <f t="shared" si="26"/>
        <v>0</v>
      </c>
      <c r="X62" s="132">
        <f t="shared" si="26"/>
        <v>0</v>
      </c>
      <c r="Y62" s="135">
        <f t="shared" si="26"/>
        <v>0</v>
      </c>
      <c r="Z62" s="138">
        <f t="shared" si="26"/>
        <v>0</v>
      </c>
      <c r="AA62" s="2">
        <f t="shared" si="26"/>
        <v>0</v>
      </c>
      <c r="AB62" s="164">
        <f t="shared" si="5"/>
        <v>0</v>
      </c>
      <c r="AC62" s="165">
        <f t="shared" si="6"/>
        <v>0</v>
      </c>
    </row>
    <row r="63" spans="1:29" s="88" customFormat="1" ht="14.4" thickTop="1" thickBot="1" x14ac:dyDescent="0.3">
      <c r="A63" s="9" t="s">
        <v>47</v>
      </c>
      <c r="B63" s="14">
        <f t="shared" ref="B63:AA63" si="27">SUM(B39:B62)</f>
        <v>41899.571428571435</v>
      </c>
      <c r="C63" s="1">
        <f t="shared" si="27"/>
        <v>40866.321019897659</v>
      </c>
      <c r="D63" s="42">
        <f t="shared" si="27"/>
        <v>20373.09523809524</v>
      </c>
      <c r="E63" s="258">
        <f t="shared" si="27"/>
        <v>18633.268019084331</v>
      </c>
      <c r="F63" s="14">
        <f t="shared" si="27"/>
        <v>30395.809523809527</v>
      </c>
      <c r="G63" s="1">
        <f t="shared" si="27"/>
        <v>29959.775242980606</v>
      </c>
      <c r="H63" s="42">
        <f t="shared" si="27"/>
        <v>48370.380952380954</v>
      </c>
      <c r="I63" s="258">
        <f t="shared" si="27"/>
        <v>54754.458989179599</v>
      </c>
      <c r="J63" s="14">
        <f t="shared" si="27"/>
        <v>8404.0476190476202</v>
      </c>
      <c r="K63" s="1">
        <f t="shared" si="27"/>
        <v>8638.2526172538419</v>
      </c>
      <c r="L63" s="42">
        <f t="shared" si="27"/>
        <v>28847.761904761908</v>
      </c>
      <c r="M63" s="258">
        <f t="shared" si="27"/>
        <v>30770.219840795231</v>
      </c>
      <c r="N63" s="14">
        <f t="shared" si="27"/>
        <v>49532.428571428572</v>
      </c>
      <c r="O63" s="1">
        <f t="shared" si="27"/>
        <v>48310.941072678041</v>
      </c>
      <c r="P63" s="42">
        <f t="shared" si="27"/>
        <v>28978.380952380947</v>
      </c>
      <c r="Q63" s="258">
        <f t="shared" si="27"/>
        <v>27385.670625594048</v>
      </c>
      <c r="R63" s="14">
        <f t="shared" si="27"/>
        <v>35300.619047619046</v>
      </c>
      <c r="S63" s="1">
        <f t="shared" si="27"/>
        <v>34854.19732156692</v>
      </c>
      <c r="T63" s="42">
        <f t="shared" si="27"/>
        <v>10831.95238095238</v>
      </c>
      <c r="U63" s="258">
        <f t="shared" si="27"/>
        <v>10775.593406629536</v>
      </c>
      <c r="V63" s="14">
        <f t="shared" si="27"/>
        <v>34317.809523809527</v>
      </c>
      <c r="W63" s="1">
        <f t="shared" si="27"/>
        <v>40167.061578771711</v>
      </c>
      <c r="X63" s="42">
        <f t="shared" si="27"/>
        <v>27542.09523809524</v>
      </c>
      <c r="Y63" s="258">
        <f t="shared" si="27"/>
        <v>16121.027818106309</v>
      </c>
      <c r="Z63" s="14">
        <f t="shared" si="27"/>
        <v>58942.285714285717</v>
      </c>
      <c r="AA63" s="1">
        <f t="shared" si="27"/>
        <v>61340.341018890736</v>
      </c>
      <c r="AB63" s="42">
        <f>AB31/B65</f>
        <v>423736.23809523811</v>
      </c>
      <c r="AC63" s="1">
        <f>SUM(AC39:AC62)</f>
        <v>422577.12857142859</v>
      </c>
    </row>
    <row r="64" spans="1:29" ht="15.6" thickTop="1" x14ac:dyDescent="0.25">
      <c r="A64" s="8"/>
      <c r="AB64" s="175" t="str">
        <f>IF(AB63='Daily Total'!D45,"Correct","Wrong")</f>
        <v>Wrong</v>
      </c>
      <c r="AC64" s="175" t="str">
        <f>IF(AC63='Daily Total'!E45,"Correct","Wrong")</f>
        <v>Wrong</v>
      </c>
    </row>
    <row r="65" spans="1:30" x14ac:dyDescent="0.25">
      <c r="A65" t="s">
        <v>82</v>
      </c>
      <c r="B65">
        <f>COUNTIF('Daily Total'!$G$7:$G$37,1)</f>
        <v>21</v>
      </c>
    </row>
    <row r="67" spans="1:30" s="8" customFormat="1" x14ac:dyDescent="0.25">
      <c r="A67" s="43" t="s">
        <v>52</v>
      </c>
      <c r="B67" s="18"/>
      <c r="C67" s="18"/>
      <c r="AB67" s="43"/>
      <c r="AC67" s="43"/>
    </row>
    <row r="68" spans="1:30" s="8" customFormat="1" ht="13.8" thickBot="1" x14ac:dyDescent="0.3">
      <c r="A68" s="43"/>
      <c r="B68" s="18"/>
      <c r="C68" s="18"/>
      <c r="AB68" s="43"/>
      <c r="AC68" s="43"/>
    </row>
    <row r="69" spans="1:30" s="8" customFormat="1" ht="14.4" thickTop="1" thickBot="1" x14ac:dyDescent="0.3">
      <c r="A69" s="307" t="s">
        <v>0</v>
      </c>
      <c r="B69" s="300" t="s">
        <v>1</v>
      </c>
      <c r="C69" s="301"/>
      <c r="D69" s="300" t="s">
        <v>2</v>
      </c>
      <c r="E69" s="301"/>
      <c r="F69" s="300" t="s">
        <v>3</v>
      </c>
      <c r="G69" s="301"/>
      <c r="H69" s="300" t="s">
        <v>4</v>
      </c>
      <c r="I69" s="301"/>
      <c r="J69" s="300" t="s">
        <v>5</v>
      </c>
      <c r="K69" s="301"/>
      <c r="L69" s="300" t="s">
        <v>6</v>
      </c>
      <c r="M69" s="301"/>
      <c r="N69" s="300" t="s">
        <v>7</v>
      </c>
      <c r="O69" s="301"/>
      <c r="P69" s="300" t="s">
        <v>8</v>
      </c>
      <c r="Q69" s="301"/>
      <c r="R69" s="300" t="s">
        <v>9</v>
      </c>
      <c r="S69" s="301"/>
      <c r="T69" s="300" t="s">
        <v>10</v>
      </c>
      <c r="U69" s="301"/>
      <c r="V69" s="300" t="s">
        <v>11</v>
      </c>
      <c r="W69" s="301"/>
      <c r="X69" s="300" t="s">
        <v>12</v>
      </c>
      <c r="Y69" s="301"/>
      <c r="Z69" s="300" t="s">
        <v>40</v>
      </c>
      <c r="AA69" s="301"/>
      <c r="AB69" s="300" t="s">
        <v>51</v>
      </c>
      <c r="AC69" s="301"/>
    </row>
    <row r="70" spans="1:30" s="66" customFormat="1" ht="15" thickTop="1" thickBot="1" x14ac:dyDescent="0.35">
      <c r="A70" s="308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0" s="8" customFormat="1" ht="13.8" thickTop="1" x14ac:dyDescent="0.25">
      <c r="A71" s="226" t="s">
        <v>16</v>
      </c>
      <c r="B71" s="227">
        <f>B7/B31</f>
        <v>0</v>
      </c>
      <c r="C71" s="228">
        <f t="shared" ref="C71:AC71" si="28">C7/C31</f>
        <v>0</v>
      </c>
      <c r="D71" s="229">
        <f t="shared" si="28"/>
        <v>0</v>
      </c>
      <c r="E71" s="230">
        <f t="shared" si="28"/>
        <v>0</v>
      </c>
      <c r="F71" s="227">
        <f t="shared" si="28"/>
        <v>0</v>
      </c>
      <c r="G71" s="228">
        <f t="shared" si="28"/>
        <v>0</v>
      </c>
      <c r="H71" s="229">
        <f t="shared" si="28"/>
        <v>0</v>
      </c>
      <c r="I71" s="230">
        <f t="shared" si="28"/>
        <v>0</v>
      </c>
      <c r="J71" s="227">
        <f t="shared" si="28"/>
        <v>0</v>
      </c>
      <c r="K71" s="228">
        <f t="shared" si="28"/>
        <v>0</v>
      </c>
      <c r="L71" s="229">
        <f t="shared" si="28"/>
        <v>0</v>
      </c>
      <c r="M71" s="227">
        <f t="shared" si="28"/>
        <v>0</v>
      </c>
      <c r="N71" s="231">
        <f t="shared" si="28"/>
        <v>0</v>
      </c>
      <c r="O71" s="232">
        <f t="shared" si="28"/>
        <v>0</v>
      </c>
      <c r="P71" s="227">
        <f t="shared" si="28"/>
        <v>0</v>
      </c>
      <c r="Q71" s="228">
        <f t="shared" si="28"/>
        <v>0</v>
      </c>
      <c r="R71" s="229">
        <f t="shared" si="28"/>
        <v>0</v>
      </c>
      <c r="S71" s="230">
        <f t="shared" si="28"/>
        <v>0</v>
      </c>
      <c r="T71" s="227">
        <f t="shared" si="28"/>
        <v>0</v>
      </c>
      <c r="U71" s="228">
        <f t="shared" si="28"/>
        <v>0</v>
      </c>
      <c r="V71" s="229">
        <f t="shared" si="28"/>
        <v>0</v>
      </c>
      <c r="W71" s="230">
        <f t="shared" si="28"/>
        <v>0</v>
      </c>
      <c r="X71" s="227">
        <f t="shared" si="28"/>
        <v>0</v>
      </c>
      <c r="Y71" s="228">
        <f t="shared" si="28"/>
        <v>0</v>
      </c>
      <c r="Z71" s="229">
        <f t="shared" si="28"/>
        <v>0</v>
      </c>
      <c r="AA71" s="227">
        <f t="shared" si="28"/>
        <v>0</v>
      </c>
      <c r="AB71" s="233">
        <f t="shared" si="28"/>
        <v>0</v>
      </c>
      <c r="AC71" s="234">
        <f t="shared" si="28"/>
        <v>0</v>
      </c>
      <c r="AD71" s="18"/>
    </row>
    <row r="72" spans="1:30" s="8" customFormat="1" x14ac:dyDescent="0.25">
      <c r="A72" s="235" t="s">
        <v>17</v>
      </c>
      <c r="B72" s="236">
        <f>B8/B31</f>
        <v>1.212991154586193E-2</v>
      </c>
      <c r="C72" s="237">
        <f t="shared" ref="C72:AC72" si="29">C8/C31</f>
        <v>0</v>
      </c>
      <c r="D72" s="238">
        <f t="shared" si="29"/>
        <v>1.7315086423504388E-2</v>
      </c>
      <c r="E72" s="239">
        <f t="shared" si="29"/>
        <v>1.4566879580681837E-4</v>
      </c>
      <c r="F72" s="236">
        <f t="shared" si="29"/>
        <v>2.1870182606624974E-2</v>
      </c>
      <c r="G72" s="237">
        <f t="shared" si="29"/>
        <v>2.6702470012268708E-4</v>
      </c>
      <c r="H72" s="238">
        <f t="shared" si="29"/>
        <v>1.1441476385588189E-2</v>
      </c>
      <c r="I72" s="239">
        <f t="shared" si="29"/>
        <v>7.4618841298782477E-4</v>
      </c>
      <c r="J72" s="236">
        <f t="shared" si="29"/>
        <v>1.7338584015638722E-3</v>
      </c>
      <c r="K72" s="237">
        <f t="shared" si="29"/>
        <v>3.8753428453025245E-3</v>
      </c>
      <c r="L72" s="238">
        <f t="shared" si="29"/>
        <v>1.4427132252563953E-3</v>
      </c>
      <c r="M72" s="236">
        <f t="shared" si="29"/>
        <v>3.3876292004874171E-3</v>
      </c>
      <c r="N72" s="240">
        <f t="shared" si="29"/>
        <v>4.4088480754791715E-3</v>
      </c>
      <c r="O72" s="241">
        <f t="shared" si="29"/>
        <v>3.1423425095599873E-3</v>
      </c>
      <c r="P72" s="236">
        <f t="shared" si="29"/>
        <v>3.4327725430780909E-3</v>
      </c>
      <c r="Q72" s="237">
        <f t="shared" si="29"/>
        <v>2.8795038082231471E-3</v>
      </c>
      <c r="R72" s="238">
        <f t="shared" si="29"/>
        <v>1.4690151123749348E-3</v>
      </c>
      <c r="S72" s="239">
        <f t="shared" si="29"/>
        <v>2.9182793904522783E-3</v>
      </c>
      <c r="T72" s="236">
        <f t="shared" si="29"/>
        <v>1.9343125057699664E-4</v>
      </c>
      <c r="U72" s="237">
        <f t="shared" si="29"/>
        <v>3.4778771861541987E-3</v>
      </c>
      <c r="V72" s="238">
        <f t="shared" si="29"/>
        <v>5.2034623144445343E-4</v>
      </c>
      <c r="W72" s="239">
        <f t="shared" si="29"/>
        <v>7.1605697881334262E-4</v>
      </c>
      <c r="X72" s="236">
        <f t="shared" si="29"/>
        <v>8.644775789095134E-5</v>
      </c>
      <c r="Y72" s="237">
        <f t="shared" si="29"/>
        <v>1.0043079370095675E-4</v>
      </c>
      <c r="Z72" s="238">
        <f t="shared" si="29"/>
        <v>0</v>
      </c>
      <c r="AA72" s="236">
        <f t="shared" si="29"/>
        <v>0</v>
      </c>
      <c r="AB72" s="242">
        <f t="shared" si="29"/>
        <v>5.9646269169466495E-3</v>
      </c>
      <c r="AC72" s="243">
        <f t="shared" si="29"/>
        <v>1.3950679524866001E-3</v>
      </c>
      <c r="AD72" s="18"/>
    </row>
    <row r="73" spans="1:30" s="8" customFormat="1" x14ac:dyDescent="0.25">
      <c r="A73" s="244" t="s">
        <v>18</v>
      </c>
      <c r="B73" s="245">
        <f>B9/B31</f>
        <v>5.4953397636752735E-2</v>
      </c>
      <c r="C73" s="246">
        <f t="shared" ref="C73:AC73" si="30">C9/C31</f>
        <v>1.3979610198262684E-2</v>
      </c>
      <c r="D73" s="247">
        <f t="shared" si="30"/>
        <v>6.5632778991901078E-2</v>
      </c>
      <c r="E73" s="248">
        <f t="shared" si="30"/>
        <v>1.905475628798629E-2</v>
      </c>
      <c r="F73" s="245">
        <f t="shared" si="30"/>
        <v>7.8834488463322014E-2</v>
      </c>
      <c r="G73" s="246">
        <f t="shared" si="30"/>
        <v>1.976316561783038E-2</v>
      </c>
      <c r="H73" s="247">
        <f t="shared" si="30"/>
        <v>5.0047352866472793E-2</v>
      </c>
      <c r="I73" s="248">
        <f t="shared" si="30"/>
        <v>1.7977400842137437E-2</v>
      </c>
      <c r="J73" s="245">
        <f t="shared" si="30"/>
        <v>1.3774541745757429E-2</v>
      </c>
      <c r="K73" s="246">
        <f t="shared" si="30"/>
        <v>4.0369165278001308E-2</v>
      </c>
      <c r="L73" s="247">
        <f t="shared" si="30"/>
        <v>2.2157367989263838E-2</v>
      </c>
      <c r="M73" s="245">
        <f t="shared" si="30"/>
        <v>4.2880514470473051E-2</v>
      </c>
      <c r="N73" s="249">
        <f t="shared" si="30"/>
        <v>3.8489455200585283E-2</v>
      </c>
      <c r="O73" s="250">
        <f t="shared" si="30"/>
        <v>4.0662582334969256E-2</v>
      </c>
      <c r="P73" s="245">
        <f t="shared" si="30"/>
        <v>3.7231367883446775E-2</v>
      </c>
      <c r="Q73" s="246">
        <f t="shared" si="30"/>
        <v>3.9447637224935245E-2</v>
      </c>
      <c r="R73" s="247">
        <f t="shared" si="30"/>
        <v>4.2276339413985724E-2</v>
      </c>
      <c r="S73" s="248">
        <f t="shared" si="30"/>
        <v>3.4603060676873597E-2</v>
      </c>
      <c r="T73" s="245">
        <f t="shared" si="30"/>
        <v>1.6771368657982774E-2</v>
      </c>
      <c r="U73" s="246">
        <f t="shared" si="30"/>
        <v>5.9195060605151339E-2</v>
      </c>
      <c r="V73" s="247">
        <f t="shared" si="30"/>
        <v>2.5820273799249036E-2</v>
      </c>
      <c r="W73" s="248">
        <f t="shared" si="30"/>
        <v>3.8813252063681573E-2</v>
      </c>
      <c r="X73" s="245">
        <f t="shared" si="30"/>
        <v>3.6067733547262719E-2</v>
      </c>
      <c r="Y73" s="246">
        <f t="shared" si="30"/>
        <v>5.5092788808096607E-2</v>
      </c>
      <c r="Z73" s="247">
        <f t="shared" si="30"/>
        <v>4.5082841326624594E-2</v>
      </c>
      <c r="AA73" s="245">
        <f t="shared" si="30"/>
        <v>2.9319165644901758E-2</v>
      </c>
      <c r="AB73" s="242">
        <f t="shared" si="30"/>
        <v>4.3441781674381674E-2</v>
      </c>
      <c r="AC73" s="243">
        <f t="shared" si="30"/>
        <v>3.1485939951880523E-2</v>
      </c>
      <c r="AD73" s="18"/>
    </row>
    <row r="74" spans="1:30" s="8" customFormat="1" x14ac:dyDescent="0.25">
      <c r="A74" s="235" t="s">
        <v>19</v>
      </c>
      <c r="B74" s="236">
        <f>B10/B31</f>
        <v>9.9628249408165323E-2</v>
      </c>
      <c r="C74" s="237">
        <f t="shared" ref="C74:AC74" si="31">C10/C31</f>
        <v>4.4174575442536404E-2</v>
      </c>
      <c r="D74" s="238">
        <f t="shared" si="31"/>
        <v>9.0789673589117298E-2</v>
      </c>
      <c r="E74" s="239">
        <f t="shared" si="31"/>
        <v>5.7902068536755856E-2</v>
      </c>
      <c r="F74" s="236">
        <f t="shared" si="31"/>
        <v>0.10636804572058806</v>
      </c>
      <c r="G74" s="237">
        <f t="shared" si="31"/>
        <v>5.1332796562930584E-2</v>
      </c>
      <c r="H74" s="238">
        <f t="shared" si="31"/>
        <v>8.0113961908999803E-2</v>
      </c>
      <c r="I74" s="239">
        <f t="shared" si="31"/>
        <v>4.3169260868354722E-2</v>
      </c>
      <c r="J74" s="236">
        <f t="shared" si="31"/>
        <v>2.9741904411139757E-2</v>
      </c>
      <c r="K74" s="237">
        <f t="shared" si="31"/>
        <v>9.8320700406774125E-2</v>
      </c>
      <c r="L74" s="238">
        <f t="shared" si="31"/>
        <v>4.0673288181141395E-2</v>
      </c>
      <c r="M74" s="236">
        <f t="shared" si="31"/>
        <v>8.9633975874312821E-2</v>
      </c>
      <c r="N74" s="240">
        <f t="shared" si="31"/>
        <v>6.3366856345193776E-2</v>
      </c>
      <c r="O74" s="241">
        <f t="shared" si="31"/>
        <v>7.6175291109807364E-2</v>
      </c>
      <c r="P74" s="236">
        <f t="shared" si="31"/>
        <v>7.379064195640099E-2</v>
      </c>
      <c r="Q74" s="237">
        <f t="shared" si="31"/>
        <v>7.6955260924004232E-2</v>
      </c>
      <c r="R74" s="238">
        <f t="shared" si="31"/>
        <v>7.8873566226411784E-2</v>
      </c>
      <c r="S74" s="239">
        <f t="shared" si="31"/>
        <v>5.834468440329936E-2</v>
      </c>
      <c r="T74" s="236">
        <f t="shared" si="31"/>
        <v>3.88664928716188E-2</v>
      </c>
      <c r="U74" s="237">
        <f t="shared" si="31"/>
        <v>0.12147822867877098</v>
      </c>
      <c r="V74" s="238">
        <f t="shared" si="31"/>
        <v>4.7294615873474E-2</v>
      </c>
      <c r="W74" s="239">
        <f t="shared" si="31"/>
        <v>7.9078890559058895E-2</v>
      </c>
      <c r="X74" s="236">
        <f t="shared" si="31"/>
        <v>7.0754031923428037E-2</v>
      </c>
      <c r="Y74" s="237">
        <f t="shared" si="31"/>
        <v>9.726781446875131E-2</v>
      </c>
      <c r="Z74" s="238">
        <f t="shared" si="31"/>
        <v>7.3048050231542067E-2</v>
      </c>
      <c r="AA74" s="236">
        <f t="shared" si="31"/>
        <v>5.067798304133031E-2</v>
      </c>
      <c r="AB74" s="242">
        <f t="shared" si="31"/>
        <v>7.2958908287624122E-2</v>
      </c>
      <c r="AC74" s="243">
        <f t="shared" si="31"/>
        <v>6.4784194876253476E-2</v>
      </c>
      <c r="AD74" s="18"/>
    </row>
    <row r="75" spans="1:30" s="8" customFormat="1" x14ac:dyDescent="0.25">
      <c r="A75" s="244" t="s">
        <v>20</v>
      </c>
      <c r="B75" s="245">
        <f>B11/B31</f>
        <v>0.11326743880776141</v>
      </c>
      <c r="C75" s="246">
        <f t="shared" ref="C75:AC75" si="32">C11/C31</f>
        <v>4.6086667309989594E-2</v>
      </c>
      <c r="D75" s="247">
        <f t="shared" si="32"/>
        <v>9.4758493344396788E-2</v>
      </c>
      <c r="E75" s="248">
        <f t="shared" si="32"/>
        <v>7.802691768635972E-2</v>
      </c>
      <c r="F75" s="245">
        <f t="shared" si="32"/>
        <v>0.11122773815939541</v>
      </c>
      <c r="G75" s="246">
        <f t="shared" si="32"/>
        <v>5.7400038930157576E-2</v>
      </c>
      <c r="H75" s="247">
        <f t="shared" si="32"/>
        <v>8.0283290246490863E-2</v>
      </c>
      <c r="I75" s="248">
        <f t="shared" si="32"/>
        <v>5.1802176102905065E-2</v>
      </c>
      <c r="J75" s="245">
        <f t="shared" si="32"/>
        <v>4.0677677989630845E-2</v>
      </c>
      <c r="K75" s="246">
        <f t="shared" si="32"/>
        <v>0.13786694803723598</v>
      </c>
      <c r="L75" s="247">
        <f t="shared" si="32"/>
        <v>4.312953220766487E-2</v>
      </c>
      <c r="M75" s="245">
        <f t="shared" si="32"/>
        <v>0.12766197448335626</v>
      </c>
      <c r="N75" s="249">
        <f t="shared" si="32"/>
        <v>6.7313284899454998E-2</v>
      </c>
      <c r="O75" s="250">
        <f t="shared" si="32"/>
        <v>9.572942441362986E-2</v>
      </c>
      <c r="P75" s="245">
        <f t="shared" si="32"/>
        <v>9.0405655447575034E-2</v>
      </c>
      <c r="Q75" s="246">
        <f t="shared" si="32"/>
        <v>9.0914352414189825E-2</v>
      </c>
      <c r="R75" s="247">
        <f t="shared" si="32"/>
        <v>9.3876675574285084E-2</v>
      </c>
      <c r="S75" s="248">
        <f t="shared" si="32"/>
        <v>6.6905450432890742E-2</v>
      </c>
      <c r="T75" s="245">
        <f t="shared" si="32"/>
        <v>4.4647449564999497E-2</v>
      </c>
      <c r="U75" s="246">
        <f t="shared" si="32"/>
        <v>0.17691393565046443</v>
      </c>
      <c r="V75" s="247">
        <f t="shared" si="32"/>
        <v>4.4644319067983579E-2</v>
      </c>
      <c r="W75" s="248">
        <f t="shared" si="32"/>
        <v>0.10156550652277316</v>
      </c>
      <c r="X75" s="245">
        <f t="shared" si="32"/>
        <v>7.5114456831447615E-2</v>
      </c>
      <c r="Y75" s="246">
        <f t="shared" si="32"/>
        <v>0.13322341033638094</v>
      </c>
      <c r="Z75" s="247">
        <f t="shared" si="32"/>
        <v>9.1189282817412995E-2</v>
      </c>
      <c r="AA75" s="245">
        <f t="shared" si="32"/>
        <v>5.7485484836217529E-2</v>
      </c>
      <c r="AB75" s="242">
        <f t="shared" si="32"/>
        <v>8.083791118486669E-2</v>
      </c>
      <c r="AC75" s="243">
        <f t="shared" si="32"/>
        <v>8.0739771855905904E-2</v>
      </c>
      <c r="AD75" s="18"/>
    </row>
    <row r="76" spans="1:30" s="8" customFormat="1" x14ac:dyDescent="0.25">
      <c r="A76" s="235" t="s">
        <v>21</v>
      </c>
      <c r="B76" s="236">
        <f>B12/B31</f>
        <v>9.3539995294871753E-2</v>
      </c>
      <c r="C76" s="237">
        <f t="shared" ref="C76:AC76" si="33">C12/C31</f>
        <v>3.9395251236751548E-2</v>
      </c>
      <c r="D76" s="238">
        <f t="shared" si="33"/>
        <v>8.3656082368202697E-2</v>
      </c>
      <c r="E76" s="239">
        <f t="shared" si="33"/>
        <v>6.8332725318947851E-2</v>
      </c>
      <c r="F76" s="236">
        <f t="shared" si="33"/>
        <v>9.1825000939979196E-2</v>
      </c>
      <c r="G76" s="237">
        <f t="shared" si="33"/>
        <v>4.7631882744053514E-2</v>
      </c>
      <c r="H76" s="238">
        <f t="shared" si="33"/>
        <v>7.9754631425370509E-2</v>
      </c>
      <c r="I76" s="239">
        <f t="shared" si="33"/>
        <v>4.9323035286184626E-2</v>
      </c>
      <c r="J76" s="236">
        <f t="shared" si="33"/>
        <v>3.5039805082584925E-2</v>
      </c>
      <c r="K76" s="237">
        <f t="shared" si="33"/>
        <v>0.12474680734850092</v>
      </c>
      <c r="L76" s="238">
        <f t="shared" si="33"/>
        <v>3.5458721729671197E-2</v>
      </c>
      <c r="M76" s="236">
        <f t="shared" si="33"/>
        <v>0.13348212238037313</v>
      </c>
      <c r="N76" s="240">
        <f t="shared" si="33"/>
        <v>5.6046015068531345E-2</v>
      </c>
      <c r="O76" s="241">
        <f t="shared" si="33"/>
        <v>9.5752309915635866E-2</v>
      </c>
      <c r="P76" s="236">
        <f t="shared" si="33"/>
        <v>7.3345318184656547E-2</v>
      </c>
      <c r="Q76" s="237">
        <f t="shared" si="33"/>
        <v>8.5101354020246031E-2</v>
      </c>
      <c r="R76" s="238">
        <f t="shared" si="33"/>
        <v>8.2337690017576917E-2</v>
      </c>
      <c r="S76" s="239">
        <f t="shared" si="33"/>
        <v>5.8352688689825197E-2</v>
      </c>
      <c r="T76" s="236">
        <f t="shared" si="33"/>
        <v>3.1133639013324776E-2</v>
      </c>
      <c r="U76" s="237">
        <f t="shared" si="33"/>
        <v>0.14563029184067694</v>
      </c>
      <c r="V76" s="238">
        <f t="shared" si="33"/>
        <v>3.4703624662468742E-2</v>
      </c>
      <c r="W76" s="239">
        <f t="shared" si="33"/>
        <v>9.1882965433537564E-2</v>
      </c>
      <c r="X76" s="236">
        <f t="shared" si="33"/>
        <v>6.5567166449970959E-2</v>
      </c>
      <c r="Y76" s="237">
        <f t="shared" si="33"/>
        <v>0.12280963402478164</v>
      </c>
      <c r="Z76" s="238">
        <f t="shared" si="33"/>
        <v>7.8229874582723374E-2</v>
      </c>
      <c r="AA76" s="236">
        <f t="shared" si="33"/>
        <v>5.2950821446580726E-2</v>
      </c>
      <c r="AB76" s="242">
        <f t="shared" si="33"/>
        <v>6.9248379017450318E-2</v>
      </c>
      <c r="AC76" s="243">
        <f t="shared" si="33"/>
        <v>7.4953902188179863E-2</v>
      </c>
      <c r="AD76" s="18"/>
    </row>
    <row r="77" spans="1:30" s="8" customFormat="1" x14ac:dyDescent="0.25">
      <c r="A77" s="244" t="s">
        <v>22</v>
      </c>
      <c r="B77" s="245">
        <f>B13/B31</f>
        <v>6.9451784368745675E-2</v>
      </c>
      <c r="C77" s="246">
        <f t="shared" ref="C77:AC77" si="34">C13/C31</f>
        <v>3.8398716756280572E-2</v>
      </c>
      <c r="D77" s="247">
        <f t="shared" si="34"/>
        <v>6.4017670363574739E-2</v>
      </c>
      <c r="E77" s="248">
        <f t="shared" si="34"/>
        <v>5.0726219207879258E-2</v>
      </c>
      <c r="F77" s="245">
        <f t="shared" si="34"/>
        <v>7.5848487886801444E-2</v>
      </c>
      <c r="G77" s="246">
        <f t="shared" si="34"/>
        <v>3.5244399437264803E-2</v>
      </c>
      <c r="H77" s="247">
        <f t="shared" si="34"/>
        <v>6.7376926848189272E-2</v>
      </c>
      <c r="I77" s="248">
        <f t="shared" si="34"/>
        <v>4.3148562401887205E-2</v>
      </c>
      <c r="J77" s="245">
        <f t="shared" si="34"/>
        <v>3.3623254100915094E-2</v>
      </c>
      <c r="K77" s="246">
        <f t="shared" si="34"/>
        <v>0.10796440563233919</v>
      </c>
      <c r="L77" s="247">
        <f t="shared" si="34"/>
        <v>2.8047071407701844E-2</v>
      </c>
      <c r="M77" s="245">
        <f t="shared" si="34"/>
        <v>9.3387140943761049E-2</v>
      </c>
      <c r="N77" s="249">
        <f t="shared" si="34"/>
        <v>4.5568992319605914E-2</v>
      </c>
      <c r="O77" s="250">
        <f t="shared" si="34"/>
        <v>7.884381804711342E-2</v>
      </c>
      <c r="P77" s="245">
        <f t="shared" si="34"/>
        <v>4.9762877416004707E-2</v>
      </c>
      <c r="Q77" s="246">
        <f t="shared" si="34"/>
        <v>6.0450105067702938E-2</v>
      </c>
      <c r="R77" s="247">
        <f t="shared" si="34"/>
        <v>6.9549569480098147E-2</v>
      </c>
      <c r="S77" s="248">
        <f t="shared" si="34"/>
        <v>4.7260277791558523E-2</v>
      </c>
      <c r="T77" s="245">
        <f t="shared" si="34"/>
        <v>2.5691187008453825E-2</v>
      </c>
      <c r="U77" s="246">
        <f t="shared" si="34"/>
        <v>8.1294384915850074E-2</v>
      </c>
      <c r="V77" s="247">
        <f t="shared" si="34"/>
        <v>2.7556148827347735E-2</v>
      </c>
      <c r="W77" s="248">
        <f t="shared" si="34"/>
        <v>8.1921067713044166E-2</v>
      </c>
      <c r="X77" s="245">
        <f t="shared" si="34"/>
        <v>5.4998063570223243E-2</v>
      </c>
      <c r="Y77" s="246">
        <f t="shared" si="34"/>
        <v>7.4938209028093006E-2</v>
      </c>
      <c r="Z77" s="247">
        <f t="shared" si="34"/>
        <v>6.463384682999028E-2</v>
      </c>
      <c r="AA77" s="245">
        <f t="shared" si="34"/>
        <v>4.8667110310615748E-2</v>
      </c>
      <c r="AB77" s="242">
        <f t="shared" si="34"/>
        <v>5.5631642370517778E-2</v>
      </c>
      <c r="AC77" s="243">
        <f t="shared" si="34"/>
        <v>5.965924710256048E-2</v>
      </c>
      <c r="AD77" s="18"/>
    </row>
    <row r="78" spans="1:30" s="8" customFormat="1" x14ac:dyDescent="0.25">
      <c r="A78" s="235" t="s">
        <v>23</v>
      </c>
      <c r="B78" s="236">
        <f>B14/B31</f>
        <v>5.0651728452728806E-2</v>
      </c>
      <c r="C78" s="237">
        <f t="shared" ref="C78:AC78" si="35">C14/C31</f>
        <v>3.7216348331299998E-2</v>
      </c>
      <c r="D78" s="238">
        <f t="shared" si="35"/>
        <v>4.7763740694426592E-2</v>
      </c>
      <c r="E78" s="239">
        <f t="shared" si="35"/>
        <v>4.0112075179380001E-2</v>
      </c>
      <c r="F78" s="236">
        <f t="shared" si="35"/>
        <v>5.5168945594004183E-2</v>
      </c>
      <c r="G78" s="237">
        <f t="shared" si="35"/>
        <v>3.0318588436370641E-2</v>
      </c>
      <c r="H78" s="238">
        <f t="shared" si="35"/>
        <v>5.3851333657551161E-2</v>
      </c>
      <c r="I78" s="239">
        <f t="shared" si="35"/>
        <v>3.8945295247095314E-2</v>
      </c>
      <c r="J78" s="236">
        <f t="shared" si="35"/>
        <v>3.4886817576564581E-2</v>
      </c>
      <c r="K78" s="237">
        <f t="shared" si="35"/>
        <v>7.8270349059783639E-2</v>
      </c>
      <c r="L78" s="238">
        <f t="shared" si="35"/>
        <v>2.8434986290922958E-2</v>
      </c>
      <c r="M78" s="236">
        <f t="shared" si="35"/>
        <v>6.4219019024150836E-2</v>
      </c>
      <c r="N78" s="240">
        <f t="shared" si="35"/>
        <v>3.8642313212796618E-2</v>
      </c>
      <c r="O78" s="241">
        <f t="shared" si="35"/>
        <v>5.3742336611430706E-2</v>
      </c>
      <c r="P78" s="236">
        <f t="shared" si="35"/>
        <v>4.2660702724198335E-2</v>
      </c>
      <c r="Q78" s="237">
        <f t="shared" si="35"/>
        <v>4.4203165585508623E-2</v>
      </c>
      <c r="R78" s="238">
        <f t="shared" si="35"/>
        <v>5.2274815091600986E-2</v>
      </c>
      <c r="S78" s="239">
        <f t="shared" si="35"/>
        <v>4.1181895297119318E-2</v>
      </c>
      <c r="T78" s="236">
        <f t="shared" si="35"/>
        <v>2.8553090284036207E-2</v>
      </c>
      <c r="U78" s="237">
        <f t="shared" si="35"/>
        <v>4.8014591379013968E-2</v>
      </c>
      <c r="V78" s="238">
        <f t="shared" si="35"/>
        <v>2.5508066060382365E-2</v>
      </c>
      <c r="W78" s="239">
        <f t="shared" si="35"/>
        <v>6.24949397982539E-2</v>
      </c>
      <c r="X78" s="236">
        <f t="shared" si="35"/>
        <v>4.3498782815568897E-2</v>
      </c>
      <c r="Y78" s="237">
        <f t="shared" si="35"/>
        <v>4.8286534842045301E-2</v>
      </c>
      <c r="Z78" s="238">
        <f t="shared" si="35"/>
        <v>5.3364550310715568E-2</v>
      </c>
      <c r="AA78" s="236">
        <f t="shared" si="35"/>
        <v>4.7340709064544309E-2</v>
      </c>
      <c r="AB78" s="242">
        <f t="shared" si="35"/>
        <v>4.4873040405526303E-2</v>
      </c>
      <c r="AC78" s="243">
        <f t="shared" si="35"/>
        <v>4.7123750201386184E-2</v>
      </c>
      <c r="AD78" s="18"/>
    </row>
    <row r="79" spans="1:30" s="8" customFormat="1" x14ac:dyDescent="0.25">
      <c r="A79" s="244" t="s">
        <v>24</v>
      </c>
      <c r="B79" s="245">
        <f>B15/B31</f>
        <v>5.021417425567485E-2</v>
      </c>
      <c r="C79" s="246">
        <f t="shared" ref="C79:AC79" si="36">C15/C31</f>
        <v>3.9142489068949446E-2</v>
      </c>
      <c r="D79" s="247">
        <f t="shared" si="36"/>
        <v>4.815407809085278E-2</v>
      </c>
      <c r="E79" s="248">
        <f t="shared" si="36"/>
        <v>3.6814849208328115E-2</v>
      </c>
      <c r="F79" s="245">
        <f t="shared" si="36"/>
        <v>5.3021093133138651E-2</v>
      </c>
      <c r="G79" s="246">
        <f t="shared" si="36"/>
        <v>2.8643485272922431E-2</v>
      </c>
      <c r="H79" s="247">
        <f t="shared" si="36"/>
        <v>5.4404604155632433E-2</v>
      </c>
      <c r="I79" s="248">
        <f t="shared" si="36"/>
        <v>3.8933902393703541E-2</v>
      </c>
      <c r="J79" s="245">
        <f t="shared" si="36"/>
        <v>3.9561435816075019E-2</v>
      </c>
      <c r="K79" s="246">
        <f t="shared" si="36"/>
        <v>6.027398454659072E-2</v>
      </c>
      <c r="L79" s="247">
        <f t="shared" si="36"/>
        <v>2.9184404831273533E-2</v>
      </c>
      <c r="M79" s="245">
        <f t="shared" si="36"/>
        <v>5.5549226284557149E-2</v>
      </c>
      <c r="N79" s="249">
        <f t="shared" si="36"/>
        <v>3.7726126510674585E-2</v>
      </c>
      <c r="O79" s="250">
        <f t="shared" si="36"/>
        <v>5.1995911749938131E-2</v>
      </c>
      <c r="P79" s="245">
        <f t="shared" si="36"/>
        <v>4.4164286676767243E-2</v>
      </c>
      <c r="Q79" s="246">
        <f t="shared" si="36"/>
        <v>3.754326973051135E-2</v>
      </c>
      <c r="R79" s="247">
        <f t="shared" si="36"/>
        <v>5.1697461126406795E-2</v>
      </c>
      <c r="S79" s="248">
        <f t="shared" si="36"/>
        <v>3.7983674217948078E-2</v>
      </c>
      <c r="T79" s="245">
        <f t="shared" si="36"/>
        <v>2.6711097238768897E-2</v>
      </c>
      <c r="U79" s="246">
        <f t="shared" si="36"/>
        <v>4.202884214312342E-2</v>
      </c>
      <c r="V79" s="247">
        <f t="shared" si="36"/>
        <v>2.7780938399331736E-2</v>
      </c>
      <c r="W79" s="248">
        <f t="shared" si="36"/>
        <v>6.0123653094574341E-2</v>
      </c>
      <c r="X79" s="245">
        <f t="shared" si="36"/>
        <v>4.1500110653130098E-2</v>
      </c>
      <c r="Y79" s="246">
        <f t="shared" si="36"/>
        <v>4.0424576003384526E-2</v>
      </c>
      <c r="Z79" s="247">
        <f t="shared" si="36"/>
        <v>5.1496702181633686E-2</v>
      </c>
      <c r="AA79" s="245">
        <f t="shared" si="36"/>
        <v>4.6835409655046525E-2</v>
      </c>
      <c r="AB79" s="242">
        <f t="shared" si="36"/>
        <v>4.4596250969690152E-2</v>
      </c>
      <c r="AC79" s="243">
        <f t="shared" si="36"/>
        <v>4.4398860204691637E-2</v>
      </c>
      <c r="AD79" s="18"/>
    </row>
    <row r="80" spans="1:30" s="8" customFormat="1" x14ac:dyDescent="0.25">
      <c r="A80" s="235" t="s">
        <v>25</v>
      </c>
      <c r="B80" s="236">
        <f>B16/B31</f>
        <v>4.8667391756478925E-2</v>
      </c>
      <c r="C80" s="237">
        <f t="shared" ref="C80:AC80" si="37">C16/C31</f>
        <v>4.238045632955461E-2</v>
      </c>
      <c r="D80" s="238">
        <f t="shared" si="37"/>
        <v>4.8296656421283904E-2</v>
      </c>
      <c r="E80" s="239">
        <f t="shared" si="37"/>
        <v>3.7594049486249149E-2</v>
      </c>
      <c r="F80" s="236">
        <f t="shared" si="37"/>
        <v>4.9308175312386418E-2</v>
      </c>
      <c r="G80" s="237">
        <f t="shared" si="37"/>
        <v>3.1493973946732125E-2</v>
      </c>
      <c r="H80" s="238">
        <f t="shared" si="37"/>
        <v>5.5166581674342227E-2</v>
      </c>
      <c r="I80" s="239">
        <f t="shared" si="37"/>
        <v>4.1956226371343733E-2</v>
      </c>
      <c r="J80" s="236">
        <f t="shared" si="37"/>
        <v>4.1952573873133697E-2</v>
      </c>
      <c r="K80" s="237">
        <f t="shared" si="37"/>
        <v>4.7776968571767352E-2</v>
      </c>
      <c r="L80" s="238">
        <f t="shared" si="37"/>
        <v>3.1899809013821327E-2</v>
      </c>
      <c r="M80" s="236">
        <f t="shared" si="37"/>
        <v>5.743726083211069E-2</v>
      </c>
      <c r="N80" s="240">
        <f t="shared" si="37"/>
        <v>3.9517160955641374E-2</v>
      </c>
      <c r="O80" s="241">
        <f t="shared" si="37"/>
        <v>4.9700365491934899E-2</v>
      </c>
      <c r="P80" s="236">
        <f t="shared" si="37"/>
        <v>4.5238979469095185E-2</v>
      </c>
      <c r="Q80" s="237">
        <f t="shared" si="37"/>
        <v>4.0356350202095534E-2</v>
      </c>
      <c r="R80" s="238">
        <f t="shared" si="37"/>
        <v>4.9351623403339748E-2</v>
      </c>
      <c r="S80" s="239">
        <f t="shared" si="37"/>
        <v>4.1241326548750713E-2</v>
      </c>
      <c r="T80" s="247">
        <f t="shared" si="37"/>
        <v>2.9278457473699945E-2</v>
      </c>
      <c r="U80" s="236">
        <f t="shared" si="37"/>
        <v>4.0161747973936443E-2</v>
      </c>
      <c r="V80" s="238">
        <f t="shared" si="37"/>
        <v>3.1236037376122908E-2</v>
      </c>
      <c r="W80" s="239">
        <f t="shared" si="37"/>
        <v>5.5310303856693464E-2</v>
      </c>
      <c r="X80" s="236">
        <f t="shared" si="37"/>
        <v>4.1339317823452931E-2</v>
      </c>
      <c r="Y80" s="237">
        <f t="shared" si="37"/>
        <v>3.7720033805955219E-2</v>
      </c>
      <c r="Z80" s="238">
        <f t="shared" si="37"/>
        <v>5.2126050664572605E-2</v>
      </c>
      <c r="AA80" s="236">
        <f t="shared" si="37"/>
        <v>4.8678211526710112E-2</v>
      </c>
      <c r="AB80" s="242">
        <f t="shared" si="37"/>
        <v>4.5013064618702046E-2</v>
      </c>
      <c r="AC80" s="243">
        <f t="shared" si="37"/>
        <v>4.5069822531242171E-2</v>
      </c>
      <c r="AD80" s="18"/>
    </row>
    <row r="81" spans="1:30" s="8" customFormat="1" x14ac:dyDescent="0.25">
      <c r="A81" s="244" t="s">
        <v>26</v>
      </c>
      <c r="B81" s="245">
        <f>B17/B31</f>
        <v>4.3919076340137586E-2</v>
      </c>
      <c r="C81" s="246">
        <f t="shared" ref="C81:AC81" si="38">C17/C31</f>
        <v>4.2036594180927665E-2</v>
      </c>
      <c r="D81" s="247">
        <f t="shared" si="38"/>
        <v>4.1142029053256514E-2</v>
      </c>
      <c r="E81" s="248">
        <f t="shared" si="38"/>
        <v>4.0189765203810297E-2</v>
      </c>
      <c r="F81" s="245">
        <f t="shared" si="38"/>
        <v>4.2809785810074073E-2</v>
      </c>
      <c r="G81" s="246">
        <f t="shared" si="38"/>
        <v>3.3586780033943678E-2</v>
      </c>
      <c r="H81" s="247">
        <f t="shared" si="38"/>
        <v>5.0173364652512653E-2</v>
      </c>
      <c r="I81" s="248">
        <f t="shared" si="38"/>
        <v>4.1289787932098317E-2</v>
      </c>
      <c r="J81" s="245">
        <f t="shared" si="38"/>
        <v>4.1691928492506448E-2</v>
      </c>
      <c r="K81" s="246">
        <f t="shared" si="38"/>
        <v>4.4076374472120712E-2</v>
      </c>
      <c r="L81" s="247">
        <f t="shared" si="38"/>
        <v>3.370732729946864E-2</v>
      </c>
      <c r="M81" s="245">
        <f t="shared" si="38"/>
        <v>4.8026182397207018E-2</v>
      </c>
      <c r="N81" s="249">
        <f t="shared" si="38"/>
        <v>3.856924900570189E-2</v>
      </c>
      <c r="O81" s="250">
        <f t="shared" si="38"/>
        <v>4.1940021448014973E-2</v>
      </c>
      <c r="P81" s="245">
        <f t="shared" si="38"/>
        <v>4.2987711693117693E-2</v>
      </c>
      <c r="Q81" s="246">
        <f t="shared" si="38"/>
        <v>3.8315832255869771E-2</v>
      </c>
      <c r="R81" s="247">
        <f t="shared" si="38"/>
        <v>4.5183343607895721E-2</v>
      </c>
      <c r="S81" s="248">
        <f t="shared" si="38"/>
        <v>3.9342122344318262E-2</v>
      </c>
      <c r="T81" s="245">
        <f t="shared" si="38"/>
        <v>2.8218981760312303E-2</v>
      </c>
      <c r="U81" s="246">
        <f t="shared" si="38"/>
        <v>3.9682269352973622E-2</v>
      </c>
      <c r="V81" s="247">
        <f t="shared" si="38"/>
        <v>3.1979785589600844E-2</v>
      </c>
      <c r="W81" s="248">
        <f t="shared" si="38"/>
        <v>4.7757799569891672E-2</v>
      </c>
      <c r="X81" s="245">
        <f t="shared" si="38"/>
        <v>3.9193684472599521E-2</v>
      </c>
      <c r="Y81" s="246">
        <f t="shared" si="38"/>
        <v>3.8620366333015556E-2</v>
      </c>
      <c r="Z81" s="247">
        <f t="shared" si="38"/>
        <v>4.9025358138873536E-2</v>
      </c>
      <c r="AA81" s="245">
        <f t="shared" si="38"/>
        <v>4.7993351887658117E-2</v>
      </c>
      <c r="AB81" s="242">
        <f t="shared" si="38"/>
        <v>4.2131667487220546E-2</v>
      </c>
      <c r="AC81" s="243">
        <f t="shared" si="38"/>
        <v>4.2480867144489828E-2</v>
      </c>
      <c r="AD81" s="18"/>
    </row>
    <row r="82" spans="1:30" s="8" customFormat="1" x14ac:dyDescent="0.25">
      <c r="A82" s="235" t="s">
        <v>27</v>
      </c>
      <c r="B82" s="236">
        <f>B18/B31</f>
        <v>3.7302347677155463E-2</v>
      </c>
      <c r="C82" s="237">
        <f t="shared" ref="C82:AC82" si="39">C18/C31</f>
        <v>4.4426150630230608E-2</v>
      </c>
      <c r="D82" s="238">
        <f t="shared" si="39"/>
        <v>3.8713522736569007E-2</v>
      </c>
      <c r="E82" s="239">
        <f t="shared" si="39"/>
        <v>4.0235765876170344E-2</v>
      </c>
      <c r="F82" s="236">
        <f t="shared" si="39"/>
        <v>3.6826818233089774E-2</v>
      </c>
      <c r="G82" s="237">
        <f t="shared" si="39"/>
        <v>3.8914876461034587E-2</v>
      </c>
      <c r="H82" s="238">
        <f t="shared" si="39"/>
        <v>4.7175662398673726E-2</v>
      </c>
      <c r="I82" s="239">
        <f t="shared" si="39"/>
        <v>4.510908983708356E-2</v>
      </c>
      <c r="J82" s="236">
        <f t="shared" si="39"/>
        <v>5.0168569566818713E-2</v>
      </c>
      <c r="K82" s="237">
        <f t="shared" si="39"/>
        <v>4.0881283841768902E-2</v>
      </c>
      <c r="L82" s="238">
        <f t="shared" si="39"/>
        <v>4.1846937040589102E-2</v>
      </c>
      <c r="M82" s="236">
        <f t="shared" si="39"/>
        <v>3.8682577983838895E-2</v>
      </c>
      <c r="N82" s="240">
        <f t="shared" si="39"/>
        <v>4.0942874365134531E-2</v>
      </c>
      <c r="O82" s="241">
        <f t="shared" si="39"/>
        <v>3.8735876907291425E-2</v>
      </c>
      <c r="P82" s="236">
        <f t="shared" si="39"/>
        <v>4.8883732700568241E-2</v>
      </c>
      <c r="Q82" s="237">
        <f t="shared" si="39"/>
        <v>3.6863560769983303E-2</v>
      </c>
      <c r="R82" s="238">
        <f t="shared" si="39"/>
        <v>4.1284855384972341E-2</v>
      </c>
      <c r="S82" s="239">
        <f t="shared" si="39"/>
        <v>4.2138123642333526E-2</v>
      </c>
      <c r="T82" s="236">
        <f t="shared" si="39"/>
        <v>3.9033547133480749E-2</v>
      </c>
      <c r="U82" s="237">
        <f t="shared" si="39"/>
        <v>3.009446459683621E-2</v>
      </c>
      <c r="V82" s="238">
        <f t="shared" si="39"/>
        <v>4.0176279427313874E-2</v>
      </c>
      <c r="W82" s="239">
        <f t="shared" si="39"/>
        <v>4.1303565457216841E-2</v>
      </c>
      <c r="X82" s="236">
        <f t="shared" si="39"/>
        <v>3.9459943566903646E-2</v>
      </c>
      <c r="Y82" s="237">
        <f t="shared" si="39"/>
        <v>3.5823073343756562E-2</v>
      </c>
      <c r="Z82" s="238">
        <f t="shared" si="39"/>
        <v>4.8425901689142244E-2</v>
      </c>
      <c r="AA82" s="236">
        <f t="shared" si="39"/>
        <v>5.0376309434738142E-2</v>
      </c>
      <c r="AB82" s="242">
        <f t="shared" si="39"/>
        <v>4.254162601825192E-2</v>
      </c>
      <c r="AC82" s="243">
        <f t="shared" si="39"/>
        <v>4.1992334180482156E-2</v>
      </c>
      <c r="AD82" s="18"/>
    </row>
    <row r="83" spans="1:30" s="8" customFormat="1" x14ac:dyDescent="0.25">
      <c r="A83" s="244" t="s">
        <v>28</v>
      </c>
      <c r="B83" s="245">
        <f>B19/B31</f>
        <v>3.6514750122458348E-2</v>
      </c>
      <c r="C83" s="246">
        <f t="shared" ref="C83:AC83" si="40">C19/C31</f>
        <v>5.9967647727915761E-2</v>
      </c>
      <c r="D83" s="247">
        <f t="shared" si="40"/>
        <v>4.52954994331927E-2</v>
      </c>
      <c r="E83" s="248">
        <f t="shared" si="40"/>
        <v>4.7585651082142452E-2</v>
      </c>
      <c r="F83" s="245">
        <f t="shared" si="40"/>
        <v>3.7332840366466558E-2</v>
      </c>
      <c r="G83" s="246">
        <f t="shared" si="40"/>
        <v>5.483670103567144E-2</v>
      </c>
      <c r="H83" s="247">
        <f t="shared" si="40"/>
        <v>4.7719088225970638E-2</v>
      </c>
      <c r="I83" s="248">
        <f t="shared" si="40"/>
        <v>5.6911564140880486E-2</v>
      </c>
      <c r="J83" s="245">
        <f t="shared" si="40"/>
        <v>6.6810210499475872E-2</v>
      </c>
      <c r="K83" s="246">
        <f t="shared" si="40"/>
        <v>3.4540715789611029E-2</v>
      </c>
      <c r="L83" s="247">
        <f t="shared" si="40"/>
        <v>6.750049108373514E-2</v>
      </c>
      <c r="M83" s="245">
        <f t="shared" si="40"/>
        <v>3.4224030826870297E-2</v>
      </c>
      <c r="N83" s="249">
        <f t="shared" si="40"/>
        <v>5.3806981669536361E-2</v>
      </c>
      <c r="O83" s="250">
        <f t="shared" si="40"/>
        <v>3.997369175155286E-2</v>
      </c>
      <c r="P83" s="245">
        <f t="shared" si="40"/>
        <v>5.68420464517062E-2</v>
      </c>
      <c r="Q83" s="246">
        <f t="shared" si="40"/>
        <v>3.8827570160918104E-2</v>
      </c>
      <c r="R83" s="247">
        <f t="shared" si="40"/>
        <v>4.603993185064878E-2</v>
      </c>
      <c r="S83" s="248">
        <f t="shared" si="40"/>
        <v>5.1133419291555335E-2</v>
      </c>
      <c r="T83" s="245">
        <f t="shared" si="40"/>
        <v>5.7787586109877741E-2</v>
      </c>
      <c r="U83" s="246">
        <f t="shared" si="40"/>
        <v>2.505529896103998E-2</v>
      </c>
      <c r="V83" s="247">
        <f t="shared" si="40"/>
        <v>5.7962407413060552E-2</v>
      </c>
      <c r="W83" s="248">
        <f t="shared" si="40"/>
        <v>3.9641459688514361E-2</v>
      </c>
      <c r="X83" s="245">
        <f t="shared" si="40"/>
        <v>5.3357285125452986E-2</v>
      </c>
      <c r="Y83" s="246">
        <f t="shared" si="40"/>
        <v>3.2567047935034073E-2</v>
      </c>
      <c r="Z83" s="247">
        <f t="shared" si="40"/>
        <v>5.0153176472869342E-2</v>
      </c>
      <c r="AA83" s="245">
        <f t="shared" si="40"/>
        <v>5.8175573603520499E-2</v>
      </c>
      <c r="AB83" s="242">
        <f t="shared" si="40"/>
        <v>5.0462658655243867E-2</v>
      </c>
      <c r="AC83" s="243">
        <f t="shared" si="40"/>
        <v>4.7755384683395692E-2</v>
      </c>
      <c r="AD83" s="18"/>
    </row>
    <row r="84" spans="1:30" s="8" customFormat="1" x14ac:dyDescent="0.25">
      <c r="A84" s="235" t="s">
        <v>29</v>
      </c>
      <c r="B84" s="236">
        <f>B20/B31</f>
        <v>4.7410417881305754E-2</v>
      </c>
      <c r="C84" s="237">
        <f t="shared" ref="C84:AC84" si="41">C20/C31</f>
        <v>7.4869777963684228E-2</v>
      </c>
      <c r="D84" s="238">
        <f t="shared" si="41"/>
        <v>6.5198031951570118E-2</v>
      </c>
      <c r="E84" s="239">
        <f t="shared" si="41"/>
        <v>6.2904130537329281E-2</v>
      </c>
      <c r="F84" s="236">
        <f t="shared" si="41"/>
        <v>5.0201155547757212E-2</v>
      </c>
      <c r="G84" s="237">
        <f t="shared" si="41"/>
        <v>8.045374743059619E-2</v>
      </c>
      <c r="H84" s="238">
        <f t="shared" si="41"/>
        <v>5.5001191205164911E-2</v>
      </c>
      <c r="I84" s="239">
        <f t="shared" si="41"/>
        <v>7.4933057934694486E-2</v>
      </c>
      <c r="J84" s="236">
        <f t="shared" si="41"/>
        <v>0.11149956086919569</v>
      </c>
      <c r="K84" s="237">
        <f t="shared" si="41"/>
        <v>3.449992270702891E-2</v>
      </c>
      <c r="L84" s="238">
        <f t="shared" si="41"/>
        <v>9.8033519147313564E-2</v>
      </c>
      <c r="M84" s="236">
        <f t="shared" si="41"/>
        <v>3.3061342010823613E-2</v>
      </c>
      <c r="N84" s="240">
        <f t="shared" si="41"/>
        <v>7.7101965907856423E-2</v>
      </c>
      <c r="O84" s="241">
        <f t="shared" si="41"/>
        <v>4.9123447966575591E-2</v>
      </c>
      <c r="P84" s="236">
        <f t="shared" si="41"/>
        <v>7.5074028914823204E-2</v>
      </c>
      <c r="Q84" s="237">
        <f t="shared" si="41"/>
        <v>5.0863930855906896E-2</v>
      </c>
      <c r="R84" s="238">
        <f t="shared" si="41"/>
        <v>5.9814140585690526E-2</v>
      </c>
      <c r="S84" s="239">
        <f t="shared" si="41"/>
        <v>7.1849377503891393E-2</v>
      </c>
      <c r="T84" s="236">
        <f t="shared" si="41"/>
        <v>0.12586659398340888</v>
      </c>
      <c r="U84" s="237">
        <f t="shared" si="41"/>
        <v>2.5384968132688143E-2</v>
      </c>
      <c r="V84" s="238">
        <f t="shared" si="41"/>
        <v>8.7566639007373659E-2</v>
      </c>
      <c r="W84" s="239">
        <f t="shared" si="41"/>
        <v>4.7797396098190302E-2</v>
      </c>
      <c r="X84" s="236">
        <f t="shared" si="41"/>
        <v>7.7984522393427208E-2</v>
      </c>
      <c r="Y84" s="237">
        <f t="shared" si="41"/>
        <v>4.1879640973298965E-2</v>
      </c>
      <c r="Z84" s="238">
        <f t="shared" si="41"/>
        <v>5.8943857914279342E-2</v>
      </c>
      <c r="AA84" s="236">
        <f t="shared" si="41"/>
        <v>7.2379928935220869E-2</v>
      </c>
      <c r="AB84" s="242">
        <f t="shared" si="41"/>
        <v>6.9295128674497761E-2</v>
      </c>
      <c r="AC84" s="243">
        <f t="shared" si="41"/>
        <v>6.0673296980657127E-2</v>
      </c>
      <c r="AD84" s="18"/>
    </row>
    <row r="85" spans="1:30" s="8" customFormat="1" x14ac:dyDescent="0.25">
      <c r="A85" s="244" t="s">
        <v>30</v>
      </c>
      <c r="B85" s="245">
        <f>B21/B31</f>
        <v>5.251332267292199E-2</v>
      </c>
      <c r="C85" s="246">
        <f t="shared" ref="C85:AC85" si="42">C21/C31</f>
        <v>0.11427633085442958</v>
      </c>
      <c r="D85" s="247">
        <f t="shared" si="42"/>
        <v>8.3319504014398069E-2</v>
      </c>
      <c r="E85" s="248">
        <f t="shared" si="42"/>
        <v>8.7071540656671512E-2</v>
      </c>
      <c r="F85" s="245">
        <f t="shared" si="42"/>
        <v>5.5804998182706893E-2</v>
      </c>
      <c r="G85" s="246">
        <f t="shared" si="42"/>
        <v>0.11273741033732101</v>
      </c>
      <c r="H85" s="247">
        <f t="shared" si="42"/>
        <v>6.5065398148020537E-2</v>
      </c>
      <c r="I85" s="248">
        <f t="shared" si="42"/>
        <v>0.10221825419771684</v>
      </c>
      <c r="J85" s="245">
        <f t="shared" si="42"/>
        <v>0.15740147887922487</v>
      </c>
      <c r="K85" s="246">
        <f t="shared" si="42"/>
        <v>4.0340375956292224E-2</v>
      </c>
      <c r="L85" s="247">
        <f t="shared" si="42"/>
        <v>0.12950744714040702</v>
      </c>
      <c r="M85" s="245">
        <f t="shared" si="42"/>
        <v>3.675700036383623E-2</v>
      </c>
      <c r="N85" s="249">
        <f t="shared" si="42"/>
        <v>0.10000182660517737</v>
      </c>
      <c r="O85" s="250">
        <f t="shared" si="42"/>
        <v>6.1799737550711893E-2</v>
      </c>
      <c r="P85" s="245">
        <f t="shared" si="42"/>
        <v>9.0576554607211285E-2</v>
      </c>
      <c r="Q85" s="246">
        <f t="shared" si="42"/>
        <v>7.1622384727064337E-2</v>
      </c>
      <c r="R85" s="247">
        <f t="shared" si="42"/>
        <v>7.2316282056297407E-2</v>
      </c>
      <c r="S85" s="248">
        <f t="shared" si="42"/>
        <v>9.5194795494965193E-2</v>
      </c>
      <c r="T85" s="245">
        <f t="shared" si="42"/>
        <v>0.16342302974884709</v>
      </c>
      <c r="U85" s="246">
        <f t="shared" si="42"/>
        <v>3.3735986644182592E-2</v>
      </c>
      <c r="V85" s="247">
        <f t="shared" si="42"/>
        <v>0.11324676622162032</v>
      </c>
      <c r="W85" s="248">
        <f t="shared" si="42"/>
        <v>5.9010380308882317E-2</v>
      </c>
      <c r="X85" s="245">
        <f t="shared" si="42"/>
        <v>0.10688746576668788</v>
      </c>
      <c r="Y85" s="246">
        <f t="shared" si="42"/>
        <v>5.6666014157773524E-2</v>
      </c>
      <c r="Z85" s="247">
        <f t="shared" si="42"/>
        <v>7.024627803791926E-2</v>
      </c>
      <c r="AA85" s="245">
        <f t="shared" si="42"/>
        <v>9.5067416357633022E-2</v>
      </c>
      <c r="AB85" s="242">
        <f t="shared" si="42"/>
        <v>8.6544178819236275E-2</v>
      </c>
      <c r="AC85" s="243">
        <f t="shared" si="42"/>
        <v>8.1618743547036007E-2</v>
      </c>
      <c r="AD85" s="18"/>
    </row>
    <row r="86" spans="1:30" s="8" customFormat="1" x14ac:dyDescent="0.25">
      <c r="A86" s="235" t="s">
        <v>31</v>
      </c>
      <c r="B86" s="236">
        <f>B22/B31</f>
        <v>5.5995572178826697E-2</v>
      </c>
      <c r="C86" s="237">
        <f t="shared" ref="C86:AC86" si="43">C22/C31</f>
        <v>0.12117215250693626</v>
      </c>
      <c r="D86" s="238">
        <f t="shared" si="43"/>
        <v>6.5312562085850859E-2</v>
      </c>
      <c r="E86" s="239">
        <f t="shared" si="43"/>
        <v>9.4044097619938441E-2</v>
      </c>
      <c r="F86" s="236">
        <f t="shared" si="43"/>
        <v>4.8100302046648037E-2</v>
      </c>
      <c r="G86" s="237">
        <f t="shared" si="43"/>
        <v>0.11580329582745005</v>
      </c>
      <c r="H86" s="238">
        <f t="shared" si="43"/>
        <v>6.5265244964943125E-2</v>
      </c>
      <c r="I86" s="239">
        <f t="shared" si="43"/>
        <v>0.11032652101912557</v>
      </c>
      <c r="J86" s="236">
        <f t="shared" si="43"/>
        <v>0.11096127149616114</v>
      </c>
      <c r="K86" s="237">
        <f t="shared" si="43"/>
        <v>3.8356656657051881E-2</v>
      </c>
      <c r="L86" s="238">
        <f t="shared" si="43"/>
        <v>0.12978476501436936</v>
      </c>
      <c r="M86" s="236">
        <f t="shared" si="43"/>
        <v>3.6739123979981365E-2</v>
      </c>
      <c r="N86" s="240">
        <f t="shared" si="43"/>
        <v>0.10056326735443158</v>
      </c>
      <c r="O86" s="241">
        <f t="shared" si="43"/>
        <v>6.3193583249748206E-2</v>
      </c>
      <c r="P86" s="236">
        <f t="shared" si="43"/>
        <v>8.7559527135171372E-2</v>
      </c>
      <c r="Q86" s="237">
        <f t="shared" si="43"/>
        <v>8.753281901607253E-2</v>
      </c>
      <c r="R86" s="238">
        <f t="shared" si="43"/>
        <v>6.9986631827581608E-2</v>
      </c>
      <c r="S86" s="239">
        <f t="shared" si="43"/>
        <v>0.10435121144573622</v>
      </c>
      <c r="T86" s="236">
        <f t="shared" si="43"/>
        <v>0.15446804208008932</v>
      </c>
      <c r="U86" s="237">
        <f t="shared" si="43"/>
        <v>3.2857835937141838E-2</v>
      </c>
      <c r="V86" s="238">
        <f t="shared" si="43"/>
        <v>0.12684653532665255</v>
      </c>
      <c r="W86" s="239">
        <f t="shared" si="43"/>
        <v>5.9198774918498939E-2</v>
      </c>
      <c r="X86" s="236">
        <f t="shared" si="43"/>
        <v>0.104335527953747</v>
      </c>
      <c r="Y86" s="237">
        <f t="shared" si="43"/>
        <v>6.0483705678719593E-2</v>
      </c>
      <c r="Z86" s="238">
        <f t="shared" si="43"/>
        <v>6.8779144732377437E-2</v>
      </c>
      <c r="AA86" s="236">
        <f t="shared" si="43"/>
        <v>0.10124396367847428</v>
      </c>
      <c r="AB86" s="242">
        <f t="shared" si="43"/>
        <v>8.4758476774804095E-2</v>
      </c>
      <c r="AC86" s="243">
        <f t="shared" si="43"/>
        <v>8.6802592937753609E-2</v>
      </c>
      <c r="AD86" s="18"/>
    </row>
    <row r="87" spans="1:30" s="8" customFormat="1" x14ac:dyDescent="0.25">
      <c r="A87" s="244" t="s">
        <v>32</v>
      </c>
      <c r="B87" s="245">
        <f>B23/B31</f>
        <v>5.9163009963734144E-2</v>
      </c>
      <c r="C87" s="246">
        <f t="shared" ref="C87:AC87" si="44">C23/C31</f>
        <v>0.10093723218502879</v>
      </c>
      <c r="D87" s="247">
        <f t="shared" si="44"/>
        <v>4.7172391225589305E-2</v>
      </c>
      <c r="E87" s="248">
        <f t="shared" si="44"/>
        <v>8.8719707865788158E-2</v>
      </c>
      <c r="F87" s="245">
        <f t="shared" si="44"/>
        <v>3.7616400756996578E-2</v>
      </c>
      <c r="G87" s="246">
        <f t="shared" si="44"/>
        <v>0.10122286502882924</v>
      </c>
      <c r="H87" s="247">
        <f t="shared" si="44"/>
        <v>5.9949122741386404E-2</v>
      </c>
      <c r="I87" s="248">
        <f t="shared" si="44"/>
        <v>0.10215597672512126</v>
      </c>
      <c r="J87" s="245">
        <f t="shared" si="44"/>
        <v>7.6794061818284839E-2</v>
      </c>
      <c r="K87" s="246">
        <f t="shared" si="44"/>
        <v>2.9807615694338284E-2</v>
      </c>
      <c r="L87" s="247">
        <f t="shared" si="44"/>
        <v>9.9953285143850393E-2</v>
      </c>
      <c r="M87" s="245">
        <f t="shared" si="44"/>
        <v>3.7981529090362051E-2</v>
      </c>
      <c r="N87" s="249">
        <f t="shared" si="44"/>
        <v>8.2377009385866493E-2</v>
      </c>
      <c r="O87" s="250">
        <f t="shared" si="44"/>
        <v>5.9903417568223594E-2</v>
      </c>
      <c r="P87" s="245">
        <f t="shared" si="44"/>
        <v>6.2678910057744203E-2</v>
      </c>
      <c r="Q87" s="246">
        <f t="shared" si="44"/>
        <v>7.7383882716713759E-2</v>
      </c>
      <c r="R87" s="247">
        <f t="shared" si="44"/>
        <v>5.9114031454999438E-2</v>
      </c>
      <c r="S87" s="248">
        <f t="shared" si="44"/>
        <v>8.5863676509276857E-2</v>
      </c>
      <c r="T87" s="245">
        <f t="shared" si="44"/>
        <v>9.8926896175776255E-2</v>
      </c>
      <c r="U87" s="246">
        <f t="shared" si="44"/>
        <v>3.280429215789054E-2</v>
      </c>
      <c r="V87" s="247">
        <f t="shared" si="44"/>
        <v>0.10697208446537547</v>
      </c>
      <c r="W87" s="248">
        <f t="shared" si="44"/>
        <v>5.3249506097966262E-2</v>
      </c>
      <c r="X87" s="245">
        <f t="shared" si="44"/>
        <v>7.4395211485794907E-2</v>
      </c>
      <c r="Y87" s="246">
        <f t="shared" si="44"/>
        <v>4.9942166014674293E-2</v>
      </c>
      <c r="Z87" s="247">
        <f t="shared" si="44"/>
        <v>6.1099315876385937E-2</v>
      </c>
      <c r="AA87" s="245">
        <f t="shared" si="44"/>
        <v>8.4617117722648114E-2</v>
      </c>
      <c r="AB87" s="242">
        <f t="shared" si="44"/>
        <v>6.9355139051573075E-2</v>
      </c>
      <c r="AC87" s="243">
        <f t="shared" si="44"/>
        <v>7.6493018231430884E-2</v>
      </c>
      <c r="AD87" s="18"/>
    </row>
    <row r="88" spans="1:30" s="8" customFormat="1" x14ac:dyDescent="0.25">
      <c r="A88" s="235" t="s">
        <v>33</v>
      </c>
      <c r="B88" s="236">
        <f>B24/B31</f>
        <v>5.4146479507120766E-2</v>
      </c>
      <c r="C88" s="237">
        <f t="shared" ref="C88:AC88" si="45">C24/C31</f>
        <v>7.0612226223077085E-2</v>
      </c>
      <c r="D88" s="238">
        <f t="shared" si="45"/>
        <v>3.6595883927214932E-2</v>
      </c>
      <c r="E88" s="239">
        <f t="shared" si="45"/>
        <v>6.7218482486120001E-2</v>
      </c>
      <c r="F88" s="236">
        <f t="shared" si="45"/>
        <v>3.3388061010916292E-2</v>
      </c>
      <c r="G88" s="237">
        <f t="shared" si="45"/>
        <v>7.1132678077027833E-2</v>
      </c>
      <c r="H88" s="238">
        <f t="shared" si="45"/>
        <v>4.9314909360116087E-2</v>
      </c>
      <c r="I88" s="239">
        <f t="shared" si="45"/>
        <v>7.0300862894954325E-2</v>
      </c>
      <c r="J88" s="236">
        <f t="shared" si="45"/>
        <v>6.0124089865994275E-2</v>
      </c>
      <c r="K88" s="237">
        <f t="shared" si="45"/>
        <v>1.9405930893767399E-2</v>
      </c>
      <c r="L88" s="238">
        <f t="shared" si="45"/>
        <v>6.813601121156547E-2</v>
      </c>
      <c r="M88" s="236">
        <f t="shared" si="45"/>
        <v>3.8352481451877279E-2</v>
      </c>
      <c r="N88" s="240">
        <f t="shared" si="45"/>
        <v>5.9092600230152253E-2</v>
      </c>
      <c r="O88" s="241">
        <f t="shared" si="45"/>
        <v>5.2796972527077206E-2</v>
      </c>
      <c r="P88" s="236">
        <f t="shared" si="45"/>
        <v>4.321776825416649E-2</v>
      </c>
      <c r="Q88" s="237">
        <f t="shared" si="45"/>
        <v>6.4701546378757038E-2</v>
      </c>
      <c r="R88" s="238">
        <f t="shared" si="45"/>
        <v>4.6621332689430778E-2</v>
      </c>
      <c r="S88" s="239">
        <f t="shared" si="45"/>
        <v>6.4592753367913744E-2</v>
      </c>
      <c r="T88" s="236">
        <f t="shared" si="45"/>
        <v>5.2292380127576699E-2</v>
      </c>
      <c r="U88" s="237">
        <f t="shared" si="45"/>
        <v>3.4097337729261205E-2</v>
      </c>
      <c r="V88" s="238">
        <f t="shared" si="45"/>
        <v>8.5825213619472887E-2</v>
      </c>
      <c r="W88" s="239">
        <f t="shared" si="45"/>
        <v>4.6097709193348109E-2</v>
      </c>
      <c r="X88" s="236">
        <f t="shared" si="45"/>
        <v>4.469694873993748E-2</v>
      </c>
      <c r="Y88" s="237">
        <f t="shared" si="45"/>
        <v>4.1227726968304818E-2</v>
      </c>
      <c r="Z88" s="238">
        <f t="shared" si="45"/>
        <v>4.8439635866561963E-2</v>
      </c>
      <c r="AA88" s="236">
        <f t="shared" si="45"/>
        <v>6.1359138434384598E-2</v>
      </c>
      <c r="AB88" s="242">
        <f t="shared" si="45"/>
        <v>5.2647081332378713E-2</v>
      </c>
      <c r="AC88" s="243">
        <f t="shared" si="45"/>
        <v>5.8421670827811786E-2</v>
      </c>
      <c r="AD88" s="18"/>
    </row>
    <row r="89" spans="1:30" s="8" customFormat="1" x14ac:dyDescent="0.25">
      <c r="A89" s="244" t="s">
        <v>34</v>
      </c>
      <c r="B89" s="245">
        <f>B25/B31</f>
        <v>2.0508222041139185E-2</v>
      </c>
      <c r="C89" s="246">
        <f t="shared" ref="C89:AC89" si="46">C25/C31</f>
        <v>4.763685128874201E-2</v>
      </c>
      <c r="D89" s="247">
        <f t="shared" si="46"/>
        <v>1.6562459826802389E-2</v>
      </c>
      <c r="E89" s="248">
        <f t="shared" si="46"/>
        <v>5.4328327412961903E-2</v>
      </c>
      <c r="F89" s="245">
        <f t="shared" si="46"/>
        <v>1.3930491671784331E-2</v>
      </c>
      <c r="G89" s="246">
        <f t="shared" si="46"/>
        <v>5.9911123997645782E-2</v>
      </c>
      <c r="H89" s="247">
        <f t="shared" si="46"/>
        <v>2.5769410245151992E-2</v>
      </c>
      <c r="I89" s="248">
        <f t="shared" si="46"/>
        <v>5.0983279833219895E-2</v>
      </c>
      <c r="J89" s="245">
        <f t="shared" si="46"/>
        <v>4.6037906904269482E-2</v>
      </c>
      <c r="K89" s="246">
        <f t="shared" si="46"/>
        <v>1.396005436905279E-2</v>
      </c>
      <c r="L89" s="247">
        <f t="shared" si="46"/>
        <v>4.5635297283110186E-2</v>
      </c>
      <c r="M89" s="245">
        <f t="shared" si="46"/>
        <v>2.4080952112464343E-2</v>
      </c>
      <c r="N89" s="249">
        <f t="shared" si="46"/>
        <v>4.635827803045816E-2</v>
      </c>
      <c r="O89" s="250">
        <f t="shared" si="46"/>
        <v>4.0449872951793898E-2</v>
      </c>
      <c r="P89" s="245">
        <f t="shared" si="46"/>
        <v>2.6841027629792982E-2</v>
      </c>
      <c r="Q89" s="246">
        <f t="shared" si="46"/>
        <v>4.8834367543734165E-2</v>
      </c>
      <c r="R89" s="247">
        <f t="shared" si="46"/>
        <v>3.2775629187671067E-2</v>
      </c>
      <c r="S89" s="248">
        <f t="shared" si="46"/>
        <v>5.2085275682626553E-2</v>
      </c>
      <c r="T89" s="245">
        <f t="shared" si="46"/>
        <v>3.3890034334046977E-2</v>
      </c>
      <c r="U89" s="246">
        <f t="shared" si="46"/>
        <v>2.7270622764622065E-2</v>
      </c>
      <c r="V89" s="247">
        <f t="shared" si="46"/>
        <v>7.5912271012968421E-2</v>
      </c>
      <c r="W89" s="248">
        <f t="shared" si="46"/>
        <v>3.3000979629860087E-2</v>
      </c>
      <c r="X89" s="245">
        <f t="shared" si="46"/>
        <v>2.8003886691194777E-2</v>
      </c>
      <c r="Y89" s="246">
        <f t="shared" si="46"/>
        <v>3.1797570824472335E-2</v>
      </c>
      <c r="Z89" s="247">
        <f t="shared" si="46"/>
        <v>3.4499445785546472E-2</v>
      </c>
      <c r="AA89" s="245">
        <f t="shared" si="46"/>
        <v>4.4486532065067357E-2</v>
      </c>
      <c r="AB89" s="242">
        <f t="shared" si="46"/>
        <v>3.4403589564532565E-2</v>
      </c>
      <c r="AC89" s="243">
        <f t="shared" si="46"/>
        <v>4.3482882026033523E-2</v>
      </c>
      <c r="AD89" s="18"/>
    </row>
    <row r="90" spans="1:30" s="8" customFormat="1" x14ac:dyDescent="0.25">
      <c r="A90" s="235" t="s">
        <v>35</v>
      </c>
      <c r="B90" s="236">
        <f>B26/B31</f>
        <v>2.2730088158646925E-5</v>
      </c>
      <c r="C90" s="237">
        <f t="shared" ref="C90:AC90" si="47">C26/C31</f>
        <v>2.3289756525997404E-2</v>
      </c>
      <c r="D90" s="238">
        <f t="shared" si="47"/>
        <v>3.0385545829583836E-4</v>
      </c>
      <c r="E90" s="239">
        <f t="shared" si="47"/>
        <v>2.8993201551374637E-2</v>
      </c>
      <c r="F90" s="236">
        <f t="shared" si="47"/>
        <v>5.1698855731993132E-4</v>
      </c>
      <c r="G90" s="237">
        <f t="shared" si="47"/>
        <v>2.9305166122095494E-2</v>
      </c>
      <c r="H90" s="238">
        <f t="shared" si="47"/>
        <v>2.1225110211089433E-3</v>
      </c>
      <c r="I90" s="239">
        <f t="shared" si="47"/>
        <v>1.9766078824645667E-2</v>
      </c>
      <c r="J90" s="236">
        <f t="shared" si="47"/>
        <v>7.5190526107034592E-3</v>
      </c>
      <c r="K90" s="237">
        <f t="shared" si="47"/>
        <v>4.6663978926722435E-3</v>
      </c>
      <c r="L90" s="238">
        <f t="shared" si="47"/>
        <v>2.546702475887376E-2</v>
      </c>
      <c r="M90" s="236">
        <f t="shared" si="47"/>
        <v>4.4559162891564278E-3</v>
      </c>
      <c r="N90" s="240">
        <f t="shared" si="47"/>
        <v>1.0105933486575893E-2</v>
      </c>
      <c r="O90" s="241">
        <f t="shared" si="47"/>
        <v>6.3389958949909772E-3</v>
      </c>
      <c r="P90" s="236">
        <f t="shared" si="47"/>
        <v>5.3060902544754219E-3</v>
      </c>
      <c r="Q90" s="237">
        <f t="shared" si="47"/>
        <v>7.2031065975630354E-3</v>
      </c>
      <c r="R90" s="238">
        <f t="shared" si="47"/>
        <v>5.157065908732209E-3</v>
      </c>
      <c r="S90" s="239">
        <f t="shared" si="47"/>
        <v>4.6579072686652404E-3</v>
      </c>
      <c r="T90" s="236">
        <f t="shared" si="47"/>
        <v>4.2466951831222439E-3</v>
      </c>
      <c r="U90" s="237">
        <f t="shared" si="47"/>
        <v>8.2196335022195809E-4</v>
      </c>
      <c r="V90" s="238">
        <f t="shared" si="47"/>
        <v>8.4476476187568851E-3</v>
      </c>
      <c r="W90" s="239">
        <f t="shared" si="47"/>
        <v>1.0357930172006911E-3</v>
      </c>
      <c r="X90" s="236">
        <f t="shared" si="47"/>
        <v>2.7594124318791667E-3</v>
      </c>
      <c r="Y90" s="237">
        <f t="shared" si="47"/>
        <v>1.129255659761052E-3</v>
      </c>
      <c r="Z90" s="238">
        <f t="shared" si="47"/>
        <v>1.2166865408292859E-3</v>
      </c>
      <c r="AA90" s="236">
        <f t="shared" si="47"/>
        <v>2.3457723547080189E-3</v>
      </c>
      <c r="AB90" s="242">
        <f t="shared" si="47"/>
        <v>5.2942862816390381E-3</v>
      </c>
      <c r="AC90" s="243">
        <f t="shared" si="47"/>
        <v>1.0668089140154376E-2</v>
      </c>
      <c r="AD90" s="18"/>
    </row>
    <row r="91" spans="1:30" s="8" customFormat="1" x14ac:dyDescent="0.25">
      <c r="A91" s="244" t="s">
        <v>36</v>
      </c>
      <c r="B91" s="245">
        <f>B27/B31</f>
        <v>0</v>
      </c>
      <c r="C91" s="246">
        <f t="shared" ref="C91:AC91" si="48">C27/C31</f>
        <v>1.1652394057165575E-6</v>
      </c>
      <c r="D91" s="247">
        <f t="shared" si="48"/>
        <v>0</v>
      </c>
      <c r="E91" s="248">
        <f t="shared" si="48"/>
        <v>0</v>
      </c>
      <c r="F91" s="245">
        <f t="shared" si="48"/>
        <v>0</v>
      </c>
      <c r="G91" s="246">
        <f t="shared" si="48"/>
        <v>0</v>
      </c>
      <c r="H91" s="247">
        <f t="shared" si="48"/>
        <v>3.9378683137457199E-6</v>
      </c>
      <c r="I91" s="248">
        <f t="shared" si="48"/>
        <v>3.4787338600830993E-6</v>
      </c>
      <c r="J91" s="245">
        <f t="shared" si="48"/>
        <v>0</v>
      </c>
      <c r="K91" s="246">
        <f t="shared" si="48"/>
        <v>0</v>
      </c>
      <c r="L91" s="247">
        <f t="shared" si="48"/>
        <v>0</v>
      </c>
      <c r="M91" s="245">
        <f t="shared" si="48"/>
        <v>0</v>
      </c>
      <c r="N91" s="249">
        <f t="shared" si="48"/>
        <v>9.6137114598324713E-7</v>
      </c>
      <c r="O91" s="250">
        <f t="shared" si="48"/>
        <v>0</v>
      </c>
      <c r="P91" s="245">
        <f t="shared" si="48"/>
        <v>0</v>
      </c>
      <c r="Q91" s="246">
        <f t="shared" si="48"/>
        <v>0</v>
      </c>
      <c r="R91" s="247">
        <f t="shared" si="48"/>
        <v>0</v>
      </c>
      <c r="S91" s="248">
        <f t="shared" si="48"/>
        <v>0</v>
      </c>
      <c r="T91" s="245">
        <f t="shared" si="48"/>
        <v>0</v>
      </c>
      <c r="U91" s="246">
        <f t="shared" si="48"/>
        <v>0</v>
      </c>
      <c r="V91" s="247">
        <f t="shared" si="48"/>
        <v>0</v>
      </c>
      <c r="W91" s="248">
        <f t="shared" si="48"/>
        <v>0</v>
      </c>
      <c r="X91" s="245">
        <f t="shared" si="48"/>
        <v>0</v>
      </c>
      <c r="Y91" s="246">
        <f t="shared" si="48"/>
        <v>0</v>
      </c>
      <c r="Z91" s="247">
        <f t="shared" si="48"/>
        <v>0</v>
      </c>
      <c r="AA91" s="245">
        <f t="shared" si="48"/>
        <v>0</v>
      </c>
      <c r="AB91" s="242">
        <f t="shared" si="48"/>
        <v>5.618949164355499E-7</v>
      </c>
      <c r="AC91" s="243">
        <f t="shared" si="48"/>
        <v>5.634361682094507E-7</v>
      </c>
      <c r="AD91" s="18"/>
    </row>
    <row r="92" spans="1:30" s="8" customFormat="1" x14ac:dyDescent="0.25">
      <c r="A92" s="235" t="s">
        <v>37</v>
      </c>
      <c r="B92" s="236">
        <f>B28/B31</f>
        <v>0</v>
      </c>
      <c r="C92" s="237">
        <f t="shared" ref="C92:AC92" si="49">C28/C31</f>
        <v>0</v>
      </c>
      <c r="D92" s="238">
        <f t="shared" si="49"/>
        <v>0</v>
      </c>
      <c r="E92" s="239">
        <f t="shared" si="49"/>
        <v>0</v>
      </c>
      <c r="F92" s="236">
        <f t="shared" si="49"/>
        <v>0</v>
      </c>
      <c r="G92" s="237">
        <f t="shared" si="49"/>
        <v>0</v>
      </c>
      <c r="H92" s="238">
        <f t="shared" si="49"/>
        <v>0</v>
      </c>
      <c r="I92" s="239">
        <f t="shared" si="49"/>
        <v>0</v>
      </c>
      <c r="J92" s="236">
        <f t="shared" si="49"/>
        <v>0</v>
      </c>
      <c r="K92" s="237">
        <f t="shared" si="49"/>
        <v>0</v>
      </c>
      <c r="L92" s="238">
        <f t="shared" si="49"/>
        <v>0</v>
      </c>
      <c r="M92" s="236">
        <f t="shared" si="49"/>
        <v>0</v>
      </c>
      <c r="N92" s="240">
        <f t="shared" si="49"/>
        <v>0</v>
      </c>
      <c r="O92" s="241">
        <f t="shared" si="49"/>
        <v>0</v>
      </c>
      <c r="P92" s="236">
        <f t="shared" si="49"/>
        <v>0</v>
      </c>
      <c r="Q92" s="237">
        <f t="shared" si="49"/>
        <v>0</v>
      </c>
      <c r="R92" s="238">
        <f t="shared" si="49"/>
        <v>0</v>
      </c>
      <c r="S92" s="239">
        <f t="shared" si="49"/>
        <v>0</v>
      </c>
      <c r="T92" s="236">
        <f t="shared" si="49"/>
        <v>0</v>
      </c>
      <c r="U92" s="237">
        <f t="shared" si="49"/>
        <v>0</v>
      </c>
      <c r="V92" s="238">
        <f t="shared" si="49"/>
        <v>0</v>
      </c>
      <c r="W92" s="239">
        <f t="shared" si="49"/>
        <v>0</v>
      </c>
      <c r="X92" s="236">
        <f t="shared" si="49"/>
        <v>0</v>
      </c>
      <c r="Y92" s="237">
        <f t="shared" si="49"/>
        <v>0</v>
      </c>
      <c r="Z92" s="238">
        <f t="shared" si="49"/>
        <v>0</v>
      </c>
      <c r="AA92" s="236">
        <f t="shared" si="49"/>
        <v>0</v>
      </c>
      <c r="AB92" s="242">
        <f t="shared" si="49"/>
        <v>0</v>
      </c>
      <c r="AC92" s="243">
        <f t="shared" si="49"/>
        <v>0</v>
      </c>
      <c r="AD92" s="18"/>
    </row>
    <row r="93" spans="1:30" s="8" customFormat="1" x14ac:dyDescent="0.25">
      <c r="A93" s="244" t="s">
        <v>38</v>
      </c>
      <c r="B93" s="245">
        <f>B29/B31</f>
        <v>0</v>
      </c>
      <c r="C93" s="246">
        <f t="shared" ref="C93:AC93" si="50">C29/C31</f>
        <v>0</v>
      </c>
      <c r="D93" s="247">
        <f t="shared" si="50"/>
        <v>0</v>
      </c>
      <c r="E93" s="248">
        <f t="shared" si="50"/>
        <v>0</v>
      </c>
      <c r="F93" s="245">
        <f t="shared" si="50"/>
        <v>0</v>
      </c>
      <c r="G93" s="246">
        <f t="shared" si="50"/>
        <v>0</v>
      </c>
      <c r="H93" s="247">
        <f t="shared" si="50"/>
        <v>0</v>
      </c>
      <c r="I93" s="248">
        <f t="shared" si="50"/>
        <v>0</v>
      </c>
      <c r="J93" s="245">
        <f t="shared" si="50"/>
        <v>0</v>
      </c>
      <c r="K93" s="246">
        <f t="shared" si="50"/>
        <v>0</v>
      </c>
      <c r="L93" s="247">
        <f t="shared" si="50"/>
        <v>0</v>
      </c>
      <c r="M93" s="245">
        <f t="shared" si="50"/>
        <v>0</v>
      </c>
      <c r="N93" s="249">
        <f t="shared" si="50"/>
        <v>0</v>
      </c>
      <c r="O93" s="250">
        <f t="shared" si="50"/>
        <v>0</v>
      </c>
      <c r="P93" s="245">
        <f t="shared" si="50"/>
        <v>0</v>
      </c>
      <c r="Q93" s="246">
        <f t="shared" si="50"/>
        <v>0</v>
      </c>
      <c r="R93" s="247">
        <f t="shared" si="50"/>
        <v>0</v>
      </c>
      <c r="S93" s="248">
        <f t="shared" si="50"/>
        <v>0</v>
      </c>
      <c r="T93" s="245">
        <f t="shared" si="50"/>
        <v>0</v>
      </c>
      <c r="U93" s="246">
        <f t="shared" si="50"/>
        <v>0</v>
      </c>
      <c r="V93" s="247">
        <f t="shared" si="50"/>
        <v>0</v>
      </c>
      <c r="W93" s="248">
        <f t="shared" si="50"/>
        <v>0</v>
      </c>
      <c r="X93" s="245">
        <f t="shared" si="50"/>
        <v>0</v>
      </c>
      <c r="Y93" s="246">
        <f t="shared" si="50"/>
        <v>0</v>
      </c>
      <c r="Z93" s="247">
        <f t="shared" si="50"/>
        <v>0</v>
      </c>
      <c r="AA93" s="245">
        <f t="shared" si="50"/>
        <v>0</v>
      </c>
      <c r="AB93" s="242">
        <f t="shared" si="50"/>
        <v>0</v>
      </c>
      <c r="AC93" s="243">
        <f t="shared" si="50"/>
        <v>0</v>
      </c>
      <c r="AD93" s="18"/>
    </row>
    <row r="94" spans="1:30" s="8" customFormat="1" ht="13.8" thickBot="1" x14ac:dyDescent="0.3">
      <c r="A94" s="235" t="s">
        <v>39</v>
      </c>
      <c r="B94" s="236">
        <f>B30/B31</f>
        <v>0</v>
      </c>
      <c r="C94" s="237">
        <f t="shared" ref="C94:AC94" si="51">C30/C31</f>
        <v>0</v>
      </c>
      <c r="D94" s="238">
        <f t="shared" si="51"/>
        <v>0</v>
      </c>
      <c r="E94" s="239">
        <f t="shared" si="51"/>
        <v>0</v>
      </c>
      <c r="F94" s="236">
        <f t="shared" si="51"/>
        <v>0</v>
      </c>
      <c r="G94" s="237">
        <f t="shared" si="51"/>
        <v>0</v>
      </c>
      <c r="H94" s="238">
        <f t="shared" si="51"/>
        <v>0</v>
      </c>
      <c r="I94" s="239">
        <f t="shared" si="51"/>
        <v>0</v>
      </c>
      <c r="J94" s="236">
        <f t="shared" si="51"/>
        <v>0</v>
      </c>
      <c r="K94" s="237">
        <f t="shared" si="51"/>
        <v>0</v>
      </c>
      <c r="L94" s="238">
        <f t="shared" si="51"/>
        <v>0</v>
      </c>
      <c r="M94" s="236">
        <f t="shared" si="51"/>
        <v>0</v>
      </c>
      <c r="N94" s="240">
        <f t="shared" si="51"/>
        <v>0</v>
      </c>
      <c r="O94" s="241">
        <f t="shared" si="51"/>
        <v>0</v>
      </c>
      <c r="P94" s="236">
        <f t="shared" si="51"/>
        <v>0</v>
      </c>
      <c r="Q94" s="237">
        <f t="shared" si="51"/>
        <v>0</v>
      </c>
      <c r="R94" s="238">
        <f t="shared" si="51"/>
        <v>0</v>
      </c>
      <c r="S94" s="239">
        <f t="shared" si="51"/>
        <v>0</v>
      </c>
      <c r="T94" s="236">
        <f t="shared" si="51"/>
        <v>0</v>
      </c>
      <c r="U94" s="237">
        <f t="shared" si="51"/>
        <v>0</v>
      </c>
      <c r="V94" s="238">
        <f t="shared" si="51"/>
        <v>0</v>
      </c>
      <c r="W94" s="239">
        <f t="shared" si="51"/>
        <v>0</v>
      </c>
      <c r="X94" s="236">
        <f t="shared" si="51"/>
        <v>0</v>
      </c>
      <c r="Y94" s="237">
        <f t="shared" si="51"/>
        <v>0</v>
      </c>
      <c r="Z94" s="238">
        <f t="shared" si="51"/>
        <v>0</v>
      </c>
      <c r="AA94" s="236">
        <f t="shared" si="51"/>
        <v>0</v>
      </c>
      <c r="AB94" s="242">
        <f t="shared" si="51"/>
        <v>0</v>
      </c>
      <c r="AC94" s="243">
        <f t="shared" si="51"/>
        <v>0</v>
      </c>
      <c r="AD94" s="18"/>
    </row>
    <row r="95" spans="1:30" s="8" customFormat="1" ht="14.4" thickTop="1" thickBot="1" x14ac:dyDescent="0.3">
      <c r="A95" s="9" t="s">
        <v>13</v>
      </c>
      <c r="B95" s="77">
        <f>SUM(B71:B94)</f>
        <v>1</v>
      </c>
      <c r="C95" s="78">
        <f t="shared" ref="C95:AC95" si="52">SUM(C71:C94)</f>
        <v>1</v>
      </c>
      <c r="D95" s="77">
        <f t="shared" si="52"/>
        <v>0.99999999999999989</v>
      </c>
      <c r="E95" s="78">
        <f t="shared" si="52"/>
        <v>1.0000000000000002</v>
      </c>
      <c r="F95" s="77">
        <f t="shared" si="52"/>
        <v>0.99999999999999989</v>
      </c>
      <c r="G95" s="78">
        <f t="shared" si="52"/>
        <v>1</v>
      </c>
      <c r="H95" s="77">
        <f t="shared" si="52"/>
        <v>1</v>
      </c>
      <c r="I95" s="78">
        <f t="shared" si="52"/>
        <v>0.99999999999999989</v>
      </c>
      <c r="J95" s="77">
        <f t="shared" si="52"/>
        <v>1</v>
      </c>
      <c r="K95" s="77">
        <f t="shared" si="52"/>
        <v>1.0000000000000002</v>
      </c>
      <c r="L95" s="77">
        <f t="shared" si="52"/>
        <v>0.99999999999999989</v>
      </c>
      <c r="M95" s="78">
        <f t="shared" si="52"/>
        <v>1</v>
      </c>
      <c r="N95" s="77">
        <f t="shared" si="52"/>
        <v>1</v>
      </c>
      <c r="O95" s="78">
        <f t="shared" si="52"/>
        <v>1</v>
      </c>
      <c r="P95" s="77">
        <f t="shared" si="52"/>
        <v>0.99999999999999989</v>
      </c>
      <c r="Q95" s="78">
        <f t="shared" si="52"/>
        <v>1</v>
      </c>
      <c r="R95" s="77">
        <f t="shared" si="52"/>
        <v>1</v>
      </c>
      <c r="S95" s="78">
        <f t="shared" si="52"/>
        <v>1.0000000000000002</v>
      </c>
      <c r="T95" s="77">
        <f t="shared" si="52"/>
        <v>1</v>
      </c>
      <c r="U95" s="78">
        <f t="shared" si="52"/>
        <v>0.99999999999999989</v>
      </c>
      <c r="V95" s="77">
        <f t="shared" si="52"/>
        <v>1</v>
      </c>
      <c r="W95" s="78">
        <f t="shared" si="52"/>
        <v>0.99999999999999989</v>
      </c>
      <c r="X95" s="77">
        <f t="shared" si="52"/>
        <v>1</v>
      </c>
      <c r="Y95" s="78">
        <f t="shared" si="52"/>
        <v>1.0000000000000002</v>
      </c>
      <c r="Z95" s="77">
        <f t="shared" si="52"/>
        <v>1</v>
      </c>
      <c r="AA95" s="77">
        <f t="shared" si="52"/>
        <v>1</v>
      </c>
      <c r="AB95" s="77">
        <f t="shared" si="52"/>
        <v>1.0000000000000002</v>
      </c>
      <c r="AC95" s="79">
        <f t="shared" si="52"/>
        <v>1.0000000000000002</v>
      </c>
      <c r="AD95" s="80"/>
    </row>
    <row r="96" spans="1:30" ht="13.8" thickTop="1" x14ac:dyDescent="0.25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8671875" defaultRowHeight="13.2" x14ac:dyDescent="0.25"/>
  <cols>
    <col min="1" max="1" width="15.44140625" style="88" customWidth="1"/>
    <col min="2" max="27" width="7.6640625" customWidth="1"/>
    <col min="28" max="28" width="10.109375" style="88" bestFit="1" customWidth="1"/>
    <col min="29" max="29" width="10" style="88" bestFit="1" customWidth="1"/>
    <col min="31" max="31" width="16.44140625" customWidth="1"/>
    <col min="33" max="33" width="10.33203125" customWidth="1"/>
    <col min="35" max="35" width="11.33203125" customWidth="1"/>
  </cols>
  <sheetData>
    <row r="2" spans="1:29" ht="15.6" x14ac:dyDescent="0.3">
      <c r="A2" s="306" t="s">
        <v>44</v>
      </c>
      <c r="B2" s="306"/>
      <c r="C2" s="306"/>
      <c r="D2" s="306"/>
      <c r="E2" s="306"/>
      <c r="F2" s="306"/>
      <c r="G2" s="306"/>
      <c r="H2" s="306"/>
      <c r="I2" s="306"/>
      <c r="J2" s="306"/>
      <c r="K2" s="306"/>
      <c r="L2" s="306"/>
      <c r="M2" s="306"/>
      <c r="N2" s="306"/>
      <c r="O2" s="306"/>
      <c r="P2" s="306" t="s">
        <v>44</v>
      </c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</row>
    <row r="3" spans="1:29" ht="15.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8" thickBot="1" x14ac:dyDescent="0.3"/>
    <row r="5" spans="1:29" ht="14.4" thickTop="1" thickBot="1" x14ac:dyDescent="0.3">
      <c r="A5" s="296" t="s">
        <v>0</v>
      </c>
      <c r="B5" s="298" t="s">
        <v>1</v>
      </c>
      <c r="C5" s="299"/>
      <c r="D5" s="298" t="s">
        <v>2</v>
      </c>
      <c r="E5" s="299"/>
      <c r="F5" s="298" t="s">
        <v>3</v>
      </c>
      <c r="G5" s="299"/>
      <c r="H5" s="298" t="s">
        <v>4</v>
      </c>
      <c r="I5" s="299"/>
      <c r="J5" s="298" t="s">
        <v>5</v>
      </c>
      <c r="K5" s="299"/>
      <c r="L5" s="298" t="s">
        <v>6</v>
      </c>
      <c r="M5" s="299"/>
      <c r="N5" s="298" t="s">
        <v>7</v>
      </c>
      <c r="O5" s="299"/>
      <c r="P5" s="298" t="s">
        <v>8</v>
      </c>
      <c r="Q5" s="299"/>
      <c r="R5" s="298" t="s">
        <v>9</v>
      </c>
      <c r="S5" s="299"/>
      <c r="T5" s="298" t="s">
        <v>10</v>
      </c>
      <c r="U5" s="299"/>
      <c r="V5" s="298" t="s">
        <v>11</v>
      </c>
      <c r="W5" s="299"/>
      <c r="X5" s="298" t="s">
        <v>12</v>
      </c>
      <c r="Y5" s="299"/>
      <c r="Z5" s="298" t="s">
        <v>40</v>
      </c>
      <c r="AA5" s="299"/>
      <c r="AB5" s="298" t="s">
        <v>41</v>
      </c>
      <c r="AC5" s="299"/>
    </row>
    <row r="6" spans="1:29" ht="15" thickTop="1" thickBot="1" x14ac:dyDescent="0.35">
      <c r="A6" s="297"/>
      <c r="B6" s="31" t="s">
        <v>14</v>
      </c>
      <c r="C6" s="32" t="s">
        <v>15</v>
      </c>
      <c r="D6" s="48" t="s">
        <v>14</v>
      </c>
      <c r="E6" s="49" t="s">
        <v>15</v>
      </c>
      <c r="F6" s="31" t="s">
        <v>14</v>
      </c>
      <c r="G6" s="32" t="s">
        <v>15</v>
      </c>
      <c r="H6" s="48" t="s">
        <v>14</v>
      </c>
      <c r="I6" s="49" t="s">
        <v>15</v>
      </c>
      <c r="J6" s="31" t="s">
        <v>14</v>
      </c>
      <c r="K6" s="32" t="s">
        <v>15</v>
      </c>
      <c r="L6" s="48" t="s">
        <v>14</v>
      </c>
      <c r="M6" s="49" t="s">
        <v>15</v>
      </c>
      <c r="N6" s="36" t="s">
        <v>14</v>
      </c>
      <c r="O6" s="38" t="s">
        <v>15</v>
      </c>
      <c r="P6" s="47" t="s">
        <v>14</v>
      </c>
      <c r="Q6" s="37" t="s">
        <v>15</v>
      </c>
      <c r="R6" s="34" t="s">
        <v>14</v>
      </c>
      <c r="S6" s="35" t="s">
        <v>15</v>
      </c>
      <c r="T6" s="47" t="s">
        <v>14</v>
      </c>
      <c r="U6" s="37" t="s">
        <v>15</v>
      </c>
      <c r="V6" s="34" t="s">
        <v>14</v>
      </c>
      <c r="W6" s="35" t="s">
        <v>15</v>
      </c>
      <c r="X6" s="47" t="s">
        <v>14</v>
      </c>
      <c r="Y6" s="37" t="s">
        <v>15</v>
      </c>
      <c r="Z6" s="34" t="s">
        <v>14</v>
      </c>
      <c r="AA6" s="31" t="s">
        <v>15</v>
      </c>
      <c r="AB6" s="36" t="s">
        <v>14</v>
      </c>
      <c r="AC6" s="38" t="s">
        <v>15</v>
      </c>
    </row>
    <row r="7" spans="1:29" ht="14.4" thickTop="1" thickBot="1" x14ac:dyDescent="0.3">
      <c r="A7" s="89" t="s">
        <v>16</v>
      </c>
      <c r="B7" s="33">
        <f>SUM(Daily!B164,Daily!B381,Daily!B598,Daily!B815)</f>
        <v>0</v>
      </c>
      <c r="C7" s="33">
        <f>SUM(Daily!C164,Daily!C381,Daily!C598,Daily!C815)</f>
        <v>0</v>
      </c>
      <c r="D7" s="33">
        <f>SUM(Daily!D164,Daily!D381,Daily!D598,Daily!D815)</f>
        <v>0</v>
      </c>
      <c r="E7" s="33">
        <f>SUM(Daily!E164,Daily!E381,Daily!E598,Daily!E815)</f>
        <v>0</v>
      </c>
      <c r="F7" s="33">
        <f>SUM(Daily!F164,Daily!F381,Daily!F598,Daily!F815)</f>
        <v>0</v>
      </c>
      <c r="G7" s="33">
        <f>SUM(Daily!G164,Daily!G381,Daily!G598,Daily!G815)</f>
        <v>0</v>
      </c>
      <c r="H7" s="33">
        <f>SUM(Daily!H164,Daily!H381,Daily!H598,Daily!H815)</f>
        <v>0</v>
      </c>
      <c r="I7" s="33">
        <f>SUM(Daily!I164,Daily!I381,Daily!I598,Daily!I815)</f>
        <v>0</v>
      </c>
      <c r="J7" s="33">
        <f>SUM(Daily!J164,Daily!J381,Daily!J598,Daily!J815)</f>
        <v>0</v>
      </c>
      <c r="K7" s="33">
        <f>SUM(Daily!K164,Daily!K381,Daily!K598,Daily!K815)</f>
        <v>0</v>
      </c>
      <c r="L7" s="33">
        <f>SUM(Daily!L164,Daily!L381,Daily!L598,Daily!L815)</f>
        <v>0</v>
      </c>
      <c r="M7" s="33">
        <f>SUM(Daily!M164,Daily!M381,Daily!M598,Daily!M815)</f>
        <v>0</v>
      </c>
      <c r="N7" s="33">
        <f>SUM(Daily!N164,Daily!N381,Daily!N598,Daily!N815)</f>
        <v>0</v>
      </c>
      <c r="O7" s="33">
        <f>SUM(Daily!O164,Daily!O381,Daily!O598,Daily!O815)</f>
        <v>0</v>
      </c>
      <c r="P7" s="33">
        <f>SUM(Daily!P164,Daily!P381,Daily!P598,Daily!P815)</f>
        <v>0</v>
      </c>
      <c r="Q7" s="33">
        <f>SUM(Daily!Q164,Daily!Q381,Daily!Q598,Daily!Q815)</f>
        <v>0</v>
      </c>
      <c r="R7" s="33">
        <f>SUM(Daily!R164,Daily!R381,Daily!R598,Daily!R815)</f>
        <v>0</v>
      </c>
      <c r="S7" s="33">
        <f>SUM(Daily!S164,Daily!S381,Daily!S598,Daily!S815)</f>
        <v>0</v>
      </c>
      <c r="T7" s="33">
        <f>SUM(Daily!T164,Daily!T381,Daily!T598,Daily!T815)</f>
        <v>0</v>
      </c>
      <c r="U7" s="33">
        <f>SUM(Daily!U164,Daily!U381,Daily!U598,Daily!U815)</f>
        <v>0</v>
      </c>
      <c r="V7" s="33">
        <f>SUM(Daily!V164,Daily!V381,Daily!V598,Daily!V815)</f>
        <v>0</v>
      </c>
      <c r="W7" s="33">
        <f>SUM(Daily!W164,Daily!W381,Daily!W598,Daily!W815)</f>
        <v>0</v>
      </c>
      <c r="X7" s="33">
        <f>SUM(Daily!X164,Daily!X381,Daily!X598,Daily!X815)</f>
        <v>0</v>
      </c>
      <c r="Y7" s="33">
        <f>SUM(Daily!Y164,Daily!Y381,Daily!Y598,Daily!Y815)</f>
        <v>0</v>
      </c>
      <c r="Z7" s="33">
        <f>SUM(Daily!Z164,Daily!Z381,Daily!Z598,Daily!Z815)</f>
        <v>0</v>
      </c>
      <c r="AA7" s="33">
        <f>SUM(Daily!AA164,Daily!AA381,Daily!AA598,Daily!AA815)</f>
        <v>0</v>
      </c>
      <c r="AB7" s="96">
        <f>B7+D7+F7+H7+J7+L7+N7+P7+R7+T7+V7+X7+Z7</f>
        <v>0</v>
      </c>
      <c r="AC7" s="97">
        <f>C7+E7+G7+I7+K7+M7+O7+Q7+S7+U7+W7+Y7+AA7</f>
        <v>0</v>
      </c>
    </row>
    <row r="8" spans="1:29" ht="14.4" thickTop="1" thickBot="1" x14ac:dyDescent="0.3">
      <c r="A8" s="90" t="s">
        <v>17</v>
      </c>
      <c r="B8" s="33">
        <f>SUM(Daily!B165,Daily!B382,Daily!B599,Daily!B816)</f>
        <v>813</v>
      </c>
      <c r="C8" s="33">
        <f>SUM(Daily!C165,Daily!C382,Daily!C599,Daily!C816)</f>
        <v>0</v>
      </c>
      <c r="D8" s="33">
        <f>SUM(Daily!D165,Daily!D382,Daily!D599,Daily!D816)</f>
        <v>616</v>
      </c>
      <c r="E8" s="33">
        <f>SUM(Daily!E165,Daily!E382,Daily!E599,Daily!E816)</f>
        <v>3</v>
      </c>
      <c r="F8" s="33">
        <f>SUM(Daily!F165,Daily!F382,Daily!F599,Daily!F816)</f>
        <v>1150</v>
      </c>
      <c r="G8" s="33">
        <f>SUM(Daily!G165,Daily!G382,Daily!G599,Daily!G816)</f>
        <v>21</v>
      </c>
      <c r="H8" s="33">
        <f>SUM(Daily!H165,Daily!H382,Daily!H599,Daily!H816)</f>
        <v>1006</v>
      </c>
      <c r="I8" s="33">
        <f>SUM(Daily!I165,Daily!I382,Daily!I599,Daily!I816)</f>
        <v>75</v>
      </c>
      <c r="J8" s="33">
        <f>SUM(Daily!J165,Daily!J382,Daily!J599,Daily!J816)</f>
        <v>28</v>
      </c>
      <c r="K8" s="33">
        <f>SUM(Daily!K165,Daily!K382,Daily!K599,Daily!K816)</f>
        <v>72</v>
      </c>
      <c r="L8" s="33">
        <f>SUM(Daily!L165,Daily!L382,Daily!L599,Daily!L816)</f>
        <v>76</v>
      </c>
      <c r="M8" s="33">
        <f>SUM(Daily!M165,Daily!M382,Daily!M599,Daily!M816)</f>
        <v>165</v>
      </c>
      <c r="N8" s="33">
        <f>SUM(Daily!N165,Daily!N382,Daily!N599,Daily!N816)</f>
        <v>590</v>
      </c>
      <c r="O8" s="33">
        <f>SUM(Daily!O165,Daily!O382,Daily!O599,Daily!O816)</f>
        <v>291</v>
      </c>
      <c r="P8" s="33">
        <f>SUM(Daily!P165,Daily!P382,Daily!P599,Daily!P816)</f>
        <v>195</v>
      </c>
      <c r="Q8" s="33">
        <f>SUM(Daily!Q165,Daily!Q382,Daily!Q599,Daily!Q816)</f>
        <v>128</v>
      </c>
      <c r="R8" s="33">
        <f>SUM(Daily!R165,Daily!R382,Daily!R599,Daily!R816)</f>
        <v>113</v>
      </c>
      <c r="S8" s="33">
        <f>SUM(Daily!S165,Daily!S382,Daily!S599,Daily!S816)</f>
        <v>219</v>
      </c>
      <c r="T8" s="33">
        <f>SUM(Daily!T165,Daily!T382,Daily!T599,Daily!T816)</f>
        <v>4</v>
      </c>
      <c r="U8" s="33">
        <f>SUM(Daily!U165,Daily!U382,Daily!U599,Daily!U816)</f>
        <v>34</v>
      </c>
      <c r="V8" s="33">
        <f>SUM(Daily!V165,Daily!V382,Daily!V599,Daily!V816)</f>
        <v>36</v>
      </c>
      <c r="W8" s="33">
        <f>SUM(Daily!W165,Daily!W382,Daily!W599,Daily!W816)</f>
        <v>20</v>
      </c>
      <c r="X8" s="33">
        <f>SUM(Daily!X165,Daily!X382,Daily!X599,Daily!X816)</f>
        <v>14</v>
      </c>
      <c r="Y8" s="33">
        <f>SUM(Daily!Y165,Daily!Y382,Daily!Y599,Daily!Y816)</f>
        <v>0</v>
      </c>
      <c r="Z8" s="33">
        <f>SUM(Daily!Z165,Daily!Z382,Daily!Z599,Daily!Z816)</f>
        <v>0</v>
      </c>
      <c r="AA8" s="33">
        <f>SUM(Daily!AA165,Daily!AA382,Daily!AA599,Daily!AA816)</f>
        <v>0</v>
      </c>
      <c r="AB8" s="11">
        <f>B8+D8+F8+H8+J8+L8+N8+P8+R8+T8+V8+X8+Z8</f>
        <v>4641</v>
      </c>
      <c r="AC8" s="7">
        <f t="shared" ref="AB8:AC30" si="0">C8+E8+G8+I8+K8+M8+O8+Q8+S8+U8+W8+Y8+AA8</f>
        <v>1028</v>
      </c>
    </row>
    <row r="9" spans="1:29" ht="14.4" thickTop="1" thickBot="1" x14ac:dyDescent="0.3">
      <c r="A9" s="91" t="s">
        <v>18</v>
      </c>
      <c r="B9" s="33">
        <f>SUM(Daily!B166,Daily!B383,Daily!B600,Daily!B817)</f>
        <v>2720</v>
      </c>
      <c r="C9" s="33">
        <f>SUM(Daily!C166,Daily!C383,Daily!C600,Daily!C817)</f>
        <v>990.1</v>
      </c>
      <c r="D9" s="33">
        <f>SUM(Daily!D166,Daily!D383,Daily!D600,Daily!D817)</f>
        <v>1858</v>
      </c>
      <c r="E9" s="33">
        <f>SUM(Daily!E166,Daily!E383,Daily!E600,Daily!E817)</f>
        <v>599</v>
      </c>
      <c r="F9" s="33">
        <f>SUM(Daily!F166,Daily!F383,Daily!F600,Daily!F817)</f>
        <v>3907</v>
      </c>
      <c r="G9" s="33">
        <f>SUM(Daily!G166,Daily!G383,Daily!G600,Daily!G817)</f>
        <v>1268.0999999999999</v>
      </c>
      <c r="H9" s="33">
        <f>SUM(Daily!H166,Daily!H383,Daily!H600,Daily!H817)</f>
        <v>4299</v>
      </c>
      <c r="I9" s="33">
        <f>SUM(Daily!I166,Daily!I383,Daily!I600,Daily!I817)</f>
        <v>2171.1</v>
      </c>
      <c r="J9" s="33">
        <f>SUM(Daily!J166,Daily!J383,Daily!J600,Daily!J817)</f>
        <v>213</v>
      </c>
      <c r="K9" s="33">
        <f>SUM(Daily!K166,Daily!K383,Daily!K600,Daily!K817)</f>
        <v>598</v>
      </c>
      <c r="L9" s="33">
        <f>SUM(Daily!L166,Daily!L383,Daily!L600,Daily!L817)</f>
        <v>811</v>
      </c>
      <c r="M9" s="33">
        <f>SUM(Daily!M166,Daily!M383,Daily!M600,Daily!M817)</f>
        <v>1766.1</v>
      </c>
      <c r="N9" s="33">
        <f>SUM(Daily!N166,Daily!N383,Daily!N600,Daily!N817)</f>
        <v>3629</v>
      </c>
      <c r="O9" s="33">
        <f>SUM(Daily!O166,Daily!O383,Daily!O600,Daily!O817)</f>
        <v>3081.1</v>
      </c>
      <c r="P9" s="33">
        <f>SUM(Daily!P166,Daily!P383,Daily!P600,Daily!P817)</f>
        <v>1496</v>
      </c>
      <c r="Q9" s="33">
        <f>SUM(Daily!Q166,Daily!Q383,Daily!Q600,Daily!Q817)</f>
        <v>1732.1</v>
      </c>
      <c r="R9" s="33">
        <f>SUM(Daily!R166,Daily!R383,Daily!R600,Daily!R817)</f>
        <v>2797</v>
      </c>
      <c r="S9" s="33">
        <f>SUM(Daily!S166,Daily!S383,Daily!S600,Daily!S817)</f>
        <v>2262.1</v>
      </c>
      <c r="T9" s="33">
        <f>SUM(Daily!T166,Daily!T383,Daily!T600,Daily!T817)</f>
        <v>352</v>
      </c>
      <c r="U9" s="33">
        <f>SUM(Daily!U166,Daily!U383,Daily!U600,Daily!U817)</f>
        <v>1045</v>
      </c>
      <c r="V9" s="33">
        <f>SUM(Daily!V166,Daily!V383,Daily!V600,Daily!V817)</f>
        <v>1507</v>
      </c>
      <c r="W9" s="33">
        <f>SUM(Daily!W166,Daily!W383,Daily!W600,Daily!W817)</f>
        <v>2498.1</v>
      </c>
      <c r="X9" s="33">
        <f>SUM(Daily!X166,Daily!X383,Daily!X600,Daily!X817)</f>
        <v>1991</v>
      </c>
      <c r="Y9" s="33">
        <f>SUM(Daily!Y166,Daily!Y383,Daily!Y600,Daily!Y817)</f>
        <v>1221</v>
      </c>
      <c r="Z9" s="33">
        <f>SUM(Daily!Z166,Daily!Z383,Daily!Z600,Daily!Z817)</f>
        <v>5380</v>
      </c>
      <c r="AA9" s="33">
        <f>SUM(Daily!AA166,Daily!AA383,Daily!AA600,Daily!AA817)</f>
        <v>4033.2</v>
      </c>
      <c r="AB9" s="11">
        <f t="shared" si="0"/>
        <v>30960</v>
      </c>
      <c r="AC9" s="7">
        <f t="shared" si="0"/>
        <v>23265</v>
      </c>
    </row>
    <row r="10" spans="1:29" ht="14.4" thickTop="1" thickBot="1" x14ac:dyDescent="0.3">
      <c r="A10" s="90" t="s">
        <v>19</v>
      </c>
      <c r="B10" s="33">
        <f>SUM(Daily!B167,Daily!B384,Daily!B601,Daily!B818)</f>
        <v>3627</v>
      </c>
      <c r="C10" s="33">
        <f>SUM(Daily!C167,Daily!C384,Daily!C601,Daily!C818)</f>
        <v>3395.3</v>
      </c>
      <c r="D10" s="33">
        <f>SUM(Daily!D167,Daily!D384,Daily!D601,Daily!D818)</f>
        <v>1974</v>
      </c>
      <c r="E10" s="33">
        <f>SUM(Daily!E167,Daily!E384,Daily!E601,Daily!E818)</f>
        <v>1497.2</v>
      </c>
      <c r="F10" s="33">
        <f>SUM(Daily!F167,Daily!F384,Daily!F601,Daily!F818)</f>
        <v>4467</v>
      </c>
      <c r="G10" s="33">
        <f>SUM(Daily!G167,Daily!G384,Daily!G601,Daily!G818)</f>
        <v>3444.3</v>
      </c>
      <c r="H10" s="33">
        <f>SUM(Daily!H167,Daily!H384,Daily!H601,Daily!H818)</f>
        <v>5886</v>
      </c>
      <c r="I10" s="33">
        <f>SUM(Daily!I167,Daily!I384,Daily!I601,Daily!I818)</f>
        <v>5296.6</v>
      </c>
      <c r="J10" s="33">
        <f>SUM(Daily!J167,Daily!J384,Daily!J601,Daily!J818)</f>
        <v>378</v>
      </c>
      <c r="K10" s="33">
        <f>SUM(Daily!K167,Daily!K384,Daily!K601,Daily!K818)</f>
        <v>914.1</v>
      </c>
      <c r="L10" s="33">
        <f>SUM(Daily!L167,Daily!L384,Daily!L601,Daily!L818)</f>
        <v>1669</v>
      </c>
      <c r="M10" s="33">
        <f>SUM(Daily!M167,Daily!M384,Daily!M601,Daily!M818)</f>
        <v>2555.1999999999998</v>
      </c>
      <c r="N10" s="33">
        <f>SUM(Daily!N167,Daily!N384,Daily!N601,Daily!N818)</f>
        <v>5472</v>
      </c>
      <c r="O10" s="33">
        <f>SUM(Daily!O167,Daily!O384,Daily!O601,Daily!O818)</f>
        <v>5219.5</v>
      </c>
      <c r="P10" s="33">
        <f>SUM(Daily!P167,Daily!P384,Daily!P601,Daily!P818)</f>
        <v>2796</v>
      </c>
      <c r="Q10" s="33">
        <f>SUM(Daily!Q167,Daily!Q384,Daily!Q601,Daily!Q818)</f>
        <v>3193.3</v>
      </c>
      <c r="R10" s="33">
        <f>SUM(Daily!R167,Daily!R384,Daily!R601,Daily!R818)</f>
        <v>4373</v>
      </c>
      <c r="S10" s="33">
        <f>SUM(Daily!S167,Daily!S384,Daily!S601,Daily!S818)</f>
        <v>3421.3</v>
      </c>
      <c r="T10" s="33">
        <f>SUM(Daily!T167,Daily!T384,Daily!T601,Daily!T818)</f>
        <v>886</v>
      </c>
      <c r="U10" s="33">
        <f>SUM(Daily!U167,Daily!U384,Daily!U601,Daily!U818)</f>
        <v>1042.0999999999999</v>
      </c>
      <c r="V10" s="33">
        <f>SUM(Daily!V167,Daily!V384,Daily!V601,Daily!V818)</f>
        <v>2097</v>
      </c>
      <c r="W10" s="33">
        <f>SUM(Daily!W167,Daily!W384,Daily!W601,Daily!W818)</f>
        <v>3678.3</v>
      </c>
      <c r="X10" s="33">
        <f>SUM(Daily!X167,Daily!X384,Daily!X601,Daily!X818)</f>
        <v>2707</v>
      </c>
      <c r="Y10" s="33">
        <f>SUM(Daily!Y167,Daily!Y384,Daily!Y601,Daily!Y818)</f>
        <v>1767.2</v>
      </c>
      <c r="Z10" s="33">
        <f>SUM(Daily!Z167,Daily!Z384,Daily!Z601,Daily!Z818)</f>
        <v>6821</v>
      </c>
      <c r="AA10" s="33">
        <f>SUM(Daily!AA167,Daily!AA384,Daily!AA601,Daily!AA818)</f>
        <v>5929.5</v>
      </c>
      <c r="AB10" s="11">
        <f t="shared" si="0"/>
        <v>43153</v>
      </c>
      <c r="AC10" s="7">
        <f t="shared" si="0"/>
        <v>41353.899999999994</v>
      </c>
    </row>
    <row r="11" spans="1:29" ht="14.4" thickTop="1" thickBot="1" x14ac:dyDescent="0.3">
      <c r="A11" s="91" t="s">
        <v>20</v>
      </c>
      <c r="B11" s="33">
        <f>SUM(Daily!B168,Daily!B385,Daily!B602,Daily!B819)</f>
        <v>4311</v>
      </c>
      <c r="C11" s="33">
        <f>SUM(Daily!C168,Daily!C385,Daily!C602,Daily!C819)</f>
        <v>3542.1942180094784</v>
      </c>
      <c r="D11" s="33">
        <f>SUM(Daily!D168,Daily!D385,Daily!D602,Daily!D819)</f>
        <v>2114</v>
      </c>
      <c r="E11" s="33">
        <f>SUM(Daily!E168,Daily!E385,Daily!E602,Daily!E819)</f>
        <v>1948.7025592417062</v>
      </c>
      <c r="F11" s="33">
        <f>SUM(Daily!F168,Daily!F385,Daily!F602,Daily!F819)</f>
        <v>3939</v>
      </c>
      <c r="G11" s="33">
        <f>SUM(Daily!G168,Daily!G385,Daily!G602,Daily!G819)</f>
        <v>3554.0018957345974</v>
      </c>
      <c r="H11" s="33">
        <f>SUM(Daily!H168,Daily!H385,Daily!H602,Daily!H819)</f>
        <v>6368</v>
      </c>
      <c r="I11" s="33">
        <f>SUM(Daily!I168,Daily!I385,Daily!I602,Daily!I819)</f>
        <v>5790.1258767772515</v>
      </c>
      <c r="J11" s="33">
        <f>SUM(Daily!J168,Daily!J385,Daily!J602,Daily!J819)</f>
        <v>552</v>
      </c>
      <c r="K11" s="33">
        <f>SUM(Daily!K168,Daily!K385,Daily!K602,Daily!K819)</f>
        <v>892.32909952606644</v>
      </c>
      <c r="L11" s="33">
        <f>SUM(Daily!L168,Daily!L385,Daily!L602,Daily!L819)</f>
        <v>1602</v>
      </c>
      <c r="M11" s="33">
        <f>SUM(Daily!M168,Daily!M385,Daily!M602,Daily!M819)</f>
        <v>3216.6175355450241</v>
      </c>
      <c r="N11" s="33">
        <f>SUM(Daily!N168,Daily!N385,Daily!N602,Daily!N819)</f>
        <v>5643</v>
      </c>
      <c r="O11" s="33">
        <f>SUM(Daily!O168,Daily!O385,Daily!O602,Daily!O819)</f>
        <v>5507.3847393364931</v>
      </c>
      <c r="P11" s="33">
        <f>SUM(Daily!P168,Daily!P385,Daily!P602,Daily!P819)</f>
        <v>2979</v>
      </c>
      <c r="Q11" s="33">
        <f>SUM(Daily!Q168,Daily!Q385,Daily!Q602,Daily!Q819)</f>
        <v>2642.9781042654031</v>
      </c>
      <c r="R11" s="33">
        <f>SUM(Daily!R168,Daily!R385,Daily!R602,Daily!R819)</f>
        <v>4980</v>
      </c>
      <c r="S11" s="33">
        <f>SUM(Daily!S168,Daily!S385,Daily!S602,Daily!S819)</f>
        <v>3494.116587677725</v>
      </c>
      <c r="T11" s="33">
        <f>SUM(Daily!T168,Daily!T385,Daily!T602,Daily!T819)</f>
        <v>981</v>
      </c>
      <c r="U11" s="33">
        <f>SUM(Daily!U168,Daily!U385,Daily!U602,Daily!U819)</f>
        <v>944.66180094786739</v>
      </c>
      <c r="V11" s="33">
        <f>SUM(Daily!V168,Daily!V385,Daily!V602,Daily!V819)</f>
        <v>2791</v>
      </c>
      <c r="W11" s="33">
        <f>SUM(Daily!W168,Daily!W385,Daily!W602,Daily!W819)</f>
        <v>4259.2330805687197</v>
      </c>
      <c r="X11" s="33">
        <f>SUM(Daily!X168,Daily!X385,Daily!X602,Daily!X819)</f>
        <v>2724</v>
      </c>
      <c r="Y11" s="33">
        <f>SUM(Daily!Y168,Daily!Y385,Daily!Y602,Daily!Y819)</f>
        <v>1534.8817061611376</v>
      </c>
      <c r="Z11" s="33">
        <f>SUM(Daily!Z168,Daily!Z385,Daily!Z602,Daily!Z819)</f>
        <v>7722</v>
      </c>
      <c r="AA11" s="33">
        <f>SUM(Daily!AA168,Daily!AA385,Daily!AA602,Daily!AA819)</f>
        <v>7923.8727962085304</v>
      </c>
      <c r="AB11" s="11">
        <f t="shared" si="0"/>
        <v>46706</v>
      </c>
      <c r="AC11" s="7">
        <f t="shared" si="0"/>
        <v>45251.100000000006</v>
      </c>
    </row>
    <row r="12" spans="1:29" ht="14.4" thickTop="1" thickBot="1" x14ac:dyDescent="0.3">
      <c r="A12" s="90" t="s">
        <v>21</v>
      </c>
      <c r="B12" s="33">
        <f>SUM(Daily!B169,Daily!B386,Daily!B603,Daily!B820)</f>
        <v>5941</v>
      </c>
      <c r="C12" s="33">
        <f>SUM(Daily!C169,Daily!C386,Daily!C603,Daily!C820)</f>
        <v>4014.1738560994036</v>
      </c>
      <c r="D12" s="33">
        <f>SUM(Daily!D169,Daily!D386,Daily!D603,Daily!D820)</f>
        <v>2760</v>
      </c>
      <c r="E12" s="33">
        <f>SUM(Daily!E169,Daily!E386,Daily!E603,Daily!E820)</f>
        <v>1816.2055578876671</v>
      </c>
      <c r="F12" s="33">
        <f>SUM(Daily!F169,Daily!F386,Daily!F603,Daily!F820)</f>
        <v>4940</v>
      </c>
      <c r="G12" s="33">
        <f>SUM(Daily!G169,Daily!G386,Daily!G603,Daily!G820)</f>
        <v>3205.0636890269498</v>
      </c>
      <c r="H12" s="33">
        <f>SUM(Daily!H169,Daily!H386,Daily!H603,Daily!H820)</f>
        <v>7460</v>
      </c>
      <c r="I12" s="33">
        <f>SUM(Daily!I169,Daily!I386,Daily!I603,Daily!I820)</f>
        <v>6217.150810175468</v>
      </c>
      <c r="J12" s="33">
        <f>SUM(Daily!J169,Daily!J386,Daily!J603,Daily!J820)</f>
        <v>497</v>
      </c>
      <c r="K12" s="33">
        <f>SUM(Daily!K169,Daily!K386,Daily!K603,Daily!K820)</f>
        <v>1080.2162874653682</v>
      </c>
      <c r="L12" s="33">
        <f>SUM(Daily!L169,Daily!L386,Daily!L603,Daily!L820)</f>
        <v>1553</v>
      </c>
      <c r="M12" s="33">
        <f>SUM(Daily!M169,Daily!M386,Daily!M603,Daily!M820)</f>
        <v>3858.047326001175</v>
      </c>
      <c r="N12" s="33">
        <f>SUM(Daily!N169,Daily!N386,Daily!N603,Daily!N820)</f>
        <v>5701</v>
      </c>
      <c r="O12" s="33">
        <f>SUM(Daily!O169,Daily!O386,Daily!O603,Daily!O820)</f>
        <v>7217.6472504407684</v>
      </c>
      <c r="P12" s="33">
        <f>SUM(Daily!P169,Daily!P386,Daily!P603,Daily!P820)</f>
        <v>3485</v>
      </c>
      <c r="Q12" s="33">
        <f>SUM(Daily!Q169,Daily!Q386,Daily!Q603,Daily!Q820)</f>
        <v>2410.9157501469231</v>
      </c>
      <c r="R12" s="33">
        <f>SUM(Daily!R169,Daily!R386,Daily!R603,Daily!R820)</f>
        <v>5924</v>
      </c>
      <c r="S12" s="33">
        <f>SUM(Daily!S169,Daily!S386,Daily!S603,Daily!S820)</f>
        <v>3765.821820166233</v>
      </c>
      <c r="T12" s="33">
        <f>SUM(Daily!T169,Daily!T386,Daily!T603,Daily!T820)</f>
        <v>587</v>
      </c>
      <c r="U12" s="33">
        <f>SUM(Daily!U169,Daily!U386,Daily!U603,Daily!U820)</f>
        <v>719.38007723952649</v>
      </c>
      <c r="V12" s="33">
        <f>SUM(Daily!V169,Daily!V386,Daily!V603,Daily!V820)</f>
        <v>2207</v>
      </c>
      <c r="W12" s="33">
        <f>SUM(Daily!W169,Daily!W386,Daily!W603,Daily!W820)</f>
        <v>5299.1911678280576</v>
      </c>
      <c r="X12" s="33">
        <f>SUM(Daily!X169,Daily!X386,Daily!X603,Daily!X820)</f>
        <v>2925</v>
      </c>
      <c r="Y12" s="33">
        <f>SUM(Daily!Y169,Daily!Y386,Daily!Y603,Daily!Y820)</f>
        <v>1533.667811266896</v>
      </c>
      <c r="Z12" s="33">
        <f>SUM(Daily!Z169,Daily!Z386,Daily!Z603,Daily!Z820)</f>
        <v>8971</v>
      </c>
      <c r="AA12" s="33">
        <f>SUM(Daily!AA169,Daily!AA386,Daily!AA603,Daily!AA820)</f>
        <v>8791.4185962555621</v>
      </c>
      <c r="AB12" s="11">
        <f t="shared" si="0"/>
        <v>52951</v>
      </c>
      <c r="AC12" s="7">
        <f t="shared" si="0"/>
        <v>49928.9</v>
      </c>
    </row>
    <row r="13" spans="1:29" ht="14.4" thickTop="1" thickBot="1" x14ac:dyDescent="0.3">
      <c r="A13" s="91" t="s">
        <v>22</v>
      </c>
      <c r="B13" s="33">
        <f>SUM(Daily!B170,Daily!B387,Daily!B604,Daily!B821)</f>
        <v>6626</v>
      </c>
      <c r="C13" s="33">
        <f>SUM(Daily!C170,Daily!C387,Daily!C604,Daily!C821)</f>
        <v>4814.6000000000004</v>
      </c>
      <c r="D13" s="33">
        <f>SUM(Daily!D170,Daily!D387,Daily!D604,Daily!D821)</f>
        <v>3119</v>
      </c>
      <c r="E13" s="33">
        <f>SUM(Daily!E170,Daily!E387,Daily!E604,Daily!E821)</f>
        <v>1850.2</v>
      </c>
      <c r="F13" s="33">
        <f>SUM(Daily!F170,Daily!F387,Daily!F604,Daily!F821)</f>
        <v>5320</v>
      </c>
      <c r="G13" s="33">
        <f>SUM(Daily!G170,Daily!G387,Daily!G604,Daily!G821)</f>
        <v>2816.3</v>
      </c>
      <c r="H13" s="33">
        <f>SUM(Daily!H170,Daily!H387,Daily!H604,Daily!H821)</f>
        <v>9054</v>
      </c>
      <c r="I13" s="33">
        <f>SUM(Daily!I170,Daily!I387,Daily!I604,Daily!I821)</f>
        <v>6977.7</v>
      </c>
      <c r="J13" s="33">
        <f>SUM(Daily!J170,Daily!J387,Daily!J604,Daily!J821)</f>
        <v>585</v>
      </c>
      <c r="K13" s="33">
        <f>SUM(Daily!K170,Daily!K387,Daily!K604,Daily!K821)</f>
        <v>1847.2</v>
      </c>
      <c r="L13" s="33">
        <f>SUM(Daily!L170,Daily!L387,Daily!L604,Daily!L821)</f>
        <v>1343</v>
      </c>
      <c r="M13" s="33">
        <f>SUM(Daily!M170,Daily!M387,Daily!M604,Daily!M821)</f>
        <v>5467.6</v>
      </c>
      <c r="N13" s="33">
        <f>SUM(Daily!N170,Daily!N387,Daily!N604,Daily!N821)</f>
        <v>5865</v>
      </c>
      <c r="O13" s="33">
        <f>SUM(Daily!O170,Daily!O387,Daily!O604,Daily!O821)</f>
        <v>9121.9</v>
      </c>
      <c r="P13" s="33">
        <f>SUM(Daily!P170,Daily!P387,Daily!P604,Daily!P821)</f>
        <v>3922</v>
      </c>
      <c r="Q13" s="33">
        <f>SUM(Daily!Q170,Daily!Q387,Daily!Q604,Daily!Q821)</f>
        <v>2623.3</v>
      </c>
      <c r="R13" s="33">
        <f>SUM(Daily!R170,Daily!R387,Daily!R604,Daily!R821)</f>
        <v>6889</v>
      </c>
      <c r="S13" s="33">
        <f>SUM(Daily!S170,Daily!S387,Daily!S604,Daily!S821)</f>
        <v>3988.4</v>
      </c>
      <c r="T13" s="33">
        <f>SUM(Daily!T170,Daily!T387,Daily!T604,Daily!T821)</f>
        <v>463</v>
      </c>
      <c r="U13" s="33">
        <f>SUM(Daily!U170,Daily!U387,Daily!U604,Daily!U821)</f>
        <v>753.1</v>
      </c>
      <c r="V13" s="33">
        <f>SUM(Daily!V170,Daily!V387,Daily!V604,Daily!V821)</f>
        <v>2233</v>
      </c>
      <c r="W13" s="33">
        <f>SUM(Daily!W170,Daily!W387,Daily!W604,Daily!W821)</f>
        <v>7638.7</v>
      </c>
      <c r="X13" s="33">
        <f>SUM(Daily!X170,Daily!X387,Daily!X604,Daily!X821)</f>
        <v>3129</v>
      </c>
      <c r="Y13" s="33">
        <f>SUM(Daily!Y170,Daily!Y387,Daily!Y604,Daily!Y821)</f>
        <v>1444.1</v>
      </c>
      <c r="Z13" s="33">
        <f>SUM(Daily!Z170,Daily!Z387,Daily!Z604,Daily!Z821)</f>
        <v>10221</v>
      </c>
      <c r="AA13" s="33">
        <f>SUM(Daily!AA170,Daily!AA387,Daily!AA604,Daily!AA821)</f>
        <v>9230</v>
      </c>
      <c r="AB13" s="11">
        <f t="shared" si="0"/>
        <v>58769</v>
      </c>
      <c r="AC13" s="7">
        <f t="shared" si="0"/>
        <v>58573.1</v>
      </c>
    </row>
    <row r="14" spans="1:29" ht="14.4" thickTop="1" thickBot="1" x14ac:dyDescent="0.3">
      <c r="A14" s="90" t="s">
        <v>23</v>
      </c>
      <c r="B14" s="33">
        <f>SUM(Daily!B171,Daily!B388,Daily!B605,Daily!B822)</f>
        <v>6154</v>
      </c>
      <c r="C14" s="33">
        <f>SUM(Daily!C171,Daily!C388,Daily!C605,Daily!C822)</f>
        <v>5538.9</v>
      </c>
      <c r="D14" s="33">
        <f>SUM(Daily!D171,Daily!D388,Daily!D605,Daily!D822)</f>
        <v>2723</v>
      </c>
      <c r="E14" s="33">
        <f>SUM(Daily!E171,Daily!E388,Daily!E605,Daily!E822)</f>
        <v>1723.3</v>
      </c>
      <c r="F14" s="33">
        <f>SUM(Daily!F171,Daily!F388,Daily!F605,Daily!F822)</f>
        <v>4821</v>
      </c>
      <c r="G14" s="33">
        <f>SUM(Daily!G171,Daily!G388,Daily!G605,Daily!G822)</f>
        <v>2553.4</v>
      </c>
      <c r="H14" s="33">
        <f>SUM(Daily!H171,Daily!H388,Daily!H605,Daily!H822)</f>
        <v>8455</v>
      </c>
      <c r="I14" s="33">
        <f>SUM(Daily!I171,Daily!I388,Daily!I605,Daily!I822)</f>
        <v>6967.3</v>
      </c>
      <c r="J14" s="33">
        <f>SUM(Daily!J171,Daily!J388,Daily!J605,Daily!J822)</f>
        <v>614</v>
      </c>
      <c r="K14" s="33">
        <f>SUM(Daily!K171,Daily!K388,Daily!K605,Daily!K822)</f>
        <v>1596.2</v>
      </c>
      <c r="L14" s="33">
        <f>SUM(Daily!L171,Daily!L388,Daily!L605,Daily!L822)</f>
        <v>1342</v>
      </c>
      <c r="M14" s="33">
        <f>SUM(Daily!M171,Daily!M388,Daily!M605,Daily!M822)</f>
        <v>4782.8</v>
      </c>
      <c r="N14" s="33">
        <f>SUM(Daily!N171,Daily!N388,Daily!N605,Daily!N822)</f>
        <v>5612</v>
      </c>
      <c r="O14" s="33">
        <f>SUM(Daily!O171,Daily!O388,Daily!O605,Daily!O822)</f>
        <v>7432.2</v>
      </c>
      <c r="P14" s="33">
        <f>SUM(Daily!P171,Daily!P388,Daily!P605,Daily!P822)</f>
        <v>4582</v>
      </c>
      <c r="Q14" s="33">
        <f>SUM(Daily!Q171,Daily!Q388,Daily!Q605,Daily!Q822)</f>
        <v>2242.4</v>
      </c>
      <c r="R14" s="33">
        <f>SUM(Daily!R171,Daily!R388,Daily!R605,Daily!R822)</f>
        <v>6323</v>
      </c>
      <c r="S14" s="33">
        <f>SUM(Daily!S171,Daily!S388,Daily!S605,Daily!S822)</f>
        <v>3975.6</v>
      </c>
      <c r="T14" s="33">
        <f>SUM(Daily!T171,Daily!T388,Daily!T605,Daily!T822)</f>
        <v>578</v>
      </c>
      <c r="U14" s="33">
        <f>SUM(Daily!U171,Daily!U388,Daily!U605,Daily!U822)</f>
        <v>625.1</v>
      </c>
      <c r="V14" s="33">
        <f>SUM(Daily!V171,Daily!V388,Daily!V605,Daily!V822)</f>
        <v>2148</v>
      </c>
      <c r="W14" s="33">
        <f>SUM(Daily!W171,Daily!W388,Daily!W605,Daily!W822)</f>
        <v>6840.1</v>
      </c>
      <c r="X14" s="33">
        <f>SUM(Daily!X171,Daily!X388,Daily!X605,Daily!X822)</f>
        <v>2796</v>
      </c>
      <c r="Y14" s="33">
        <f>SUM(Daily!Y171,Daily!Y388,Daily!Y605,Daily!Y822)</f>
        <v>1132.2</v>
      </c>
      <c r="Z14" s="33">
        <f>SUM(Daily!Z171,Daily!Z388,Daily!Z605,Daily!Z822)</f>
        <v>9781</v>
      </c>
      <c r="AA14" s="33">
        <f>SUM(Daily!AA171,Daily!AA388,Daily!AA605,Daily!AA822)</f>
        <v>9542.6</v>
      </c>
      <c r="AB14" s="11">
        <f t="shared" si="0"/>
        <v>55929</v>
      </c>
      <c r="AC14" s="7">
        <f t="shared" si="0"/>
        <v>54952.099999999991</v>
      </c>
    </row>
    <row r="15" spans="1:29" ht="14.4" thickTop="1" thickBot="1" x14ac:dyDescent="0.3">
      <c r="A15" s="91" t="s">
        <v>24</v>
      </c>
      <c r="B15" s="33">
        <f>SUM(Daily!B172,Daily!B389,Daily!B606,Daily!B823)</f>
        <v>7326</v>
      </c>
      <c r="C15" s="33">
        <f>SUM(Daily!C172,Daily!C389,Daily!C606,Daily!C823)</f>
        <v>6585.7</v>
      </c>
      <c r="D15" s="33">
        <f>SUM(Daily!D172,Daily!D389,Daily!D606,Daily!D823)</f>
        <v>3083</v>
      </c>
      <c r="E15" s="33">
        <f>SUM(Daily!E172,Daily!E389,Daily!E606,Daily!E823)</f>
        <v>1827.2</v>
      </c>
      <c r="F15" s="33">
        <f>SUM(Daily!F172,Daily!F389,Daily!F606,Daily!F823)</f>
        <v>5072</v>
      </c>
      <c r="G15" s="33">
        <f>SUM(Daily!G172,Daily!G389,Daily!G606,Daily!G823)</f>
        <v>2703.3</v>
      </c>
      <c r="H15" s="33">
        <f>SUM(Daily!H172,Daily!H389,Daily!H606,Daily!H823)</f>
        <v>9658</v>
      </c>
      <c r="I15" s="33">
        <f>SUM(Daily!I172,Daily!I389,Daily!I606,Daily!I823)</f>
        <v>7689.8</v>
      </c>
      <c r="J15" s="33">
        <f>SUM(Daily!J172,Daily!J389,Daily!J606,Daily!J823)</f>
        <v>678</v>
      </c>
      <c r="K15" s="33">
        <f>SUM(Daily!K172,Daily!K389,Daily!K606,Daily!K823)</f>
        <v>1444.1</v>
      </c>
      <c r="L15" s="33">
        <f>SUM(Daily!L172,Daily!L389,Daily!L606,Daily!L823)</f>
        <v>1435</v>
      </c>
      <c r="M15" s="33">
        <f>SUM(Daily!M172,Daily!M389,Daily!M606,Daily!M823)</f>
        <v>5086.5</v>
      </c>
      <c r="N15" s="33">
        <f>SUM(Daily!N172,Daily!N389,Daily!N606,Daily!N823)</f>
        <v>6802</v>
      </c>
      <c r="O15" s="33">
        <f>SUM(Daily!O172,Daily!O389,Daily!O606,Daily!O823)</f>
        <v>8467.7999999999993</v>
      </c>
      <c r="P15" s="33">
        <f>SUM(Daily!P172,Daily!P389,Daily!P606,Daily!P823)</f>
        <v>4644</v>
      </c>
      <c r="Q15" s="33">
        <f>SUM(Daily!Q172,Daily!Q389,Daily!Q606,Daily!Q823)</f>
        <v>2247.1999999999998</v>
      </c>
      <c r="R15" s="33">
        <f>SUM(Daily!R172,Daily!R389,Daily!R606,Daily!R823)</f>
        <v>6914</v>
      </c>
      <c r="S15" s="33">
        <f>SUM(Daily!S172,Daily!S389,Daily!S606,Daily!S823)</f>
        <v>4394.5</v>
      </c>
      <c r="T15" s="33">
        <f>SUM(Daily!T172,Daily!T389,Daily!T606,Daily!T823)</f>
        <v>455</v>
      </c>
      <c r="U15" s="33">
        <f>SUM(Daily!U172,Daily!U389,Daily!U606,Daily!U823)</f>
        <v>664.1</v>
      </c>
      <c r="V15" s="33">
        <f>SUM(Daily!V172,Daily!V389,Daily!V606,Daily!V823)</f>
        <v>2562</v>
      </c>
      <c r="W15" s="33">
        <f>SUM(Daily!W172,Daily!W389,Daily!W606,Daily!W823)</f>
        <v>7258.7</v>
      </c>
      <c r="X15" s="33">
        <f>SUM(Daily!X172,Daily!X389,Daily!X606,Daily!X823)</f>
        <v>2982</v>
      </c>
      <c r="Y15" s="33">
        <f>SUM(Daily!Y172,Daily!Y389,Daily!Y606,Daily!Y823)</f>
        <v>1206.0999999999999</v>
      </c>
      <c r="Z15" s="33">
        <f>SUM(Daily!Z172,Daily!Z389,Daily!Z606,Daily!Z823)</f>
        <v>9935</v>
      </c>
      <c r="AA15" s="33">
        <f>SUM(Daily!AA172,Daily!AA389,Daily!AA606,Daily!AA823)</f>
        <v>10586</v>
      </c>
      <c r="AB15" s="11">
        <f t="shared" si="0"/>
        <v>61546</v>
      </c>
      <c r="AC15" s="7">
        <f t="shared" si="0"/>
        <v>60160.999999999985</v>
      </c>
    </row>
    <row r="16" spans="1:29" ht="14.4" thickTop="1" thickBot="1" x14ac:dyDescent="0.3">
      <c r="A16" s="90" t="s">
        <v>25</v>
      </c>
      <c r="B16" s="33">
        <f>SUM(Daily!B173,Daily!B390,Daily!B607,Daily!B824)</f>
        <v>7245</v>
      </c>
      <c r="C16" s="33">
        <f>SUM(Daily!C173,Daily!C390,Daily!C607,Daily!C824)</f>
        <v>6632</v>
      </c>
      <c r="D16" s="33">
        <f>SUM(Daily!D173,Daily!D390,Daily!D607,Daily!D824)</f>
        <v>3372</v>
      </c>
      <c r="E16" s="33">
        <f>SUM(Daily!E173,Daily!E390,Daily!E607,Daily!E824)</f>
        <v>2001.3</v>
      </c>
      <c r="F16" s="33">
        <f>SUM(Daily!F173,Daily!F390,Daily!F607,Daily!F824)</f>
        <v>4546</v>
      </c>
      <c r="G16" s="33">
        <f>SUM(Daily!G173,Daily!G390,Daily!G607,Daily!G824)</f>
        <v>2763.4</v>
      </c>
      <c r="H16" s="33">
        <f>SUM(Daily!H173,Daily!H390,Daily!H607,Daily!H824)</f>
        <v>10164</v>
      </c>
      <c r="I16" s="33">
        <f>SUM(Daily!I173,Daily!I390,Daily!I607,Daily!I824)</f>
        <v>7582.2</v>
      </c>
      <c r="J16" s="33">
        <f>SUM(Daily!J173,Daily!J390,Daily!J607,Daily!J824)</f>
        <v>912</v>
      </c>
      <c r="K16" s="33">
        <f>SUM(Daily!K173,Daily!K390,Daily!K607,Daily!K824)</f>
        <v>1190.2</v>
      </c>
      <c r="L16" s="33">
        <f>SUM(Daily!L173,Daily!L390,Daily!L607,Daily!L824)</f>
        <v>1792</v>
      </c>
      <c r="M16" s="33">
        <f>SUM(Daily!M173,Daily!M390,Daily!M607,Daily!M824)</f>
        <v>5330.9</v>
      </c>
      <c r="N16" s="33">
        <f>SUM(Daily!N173,Daily!N390,Daily!N607,Daily!N824)</f>
        <v>6375</v>
      </c>
      <c r="O16" s="33">
        <f>SUM(Daily!O173,Daily!O390,Daily!O607,Daily!O824)</f>
        <v>7954.3</v>
      </c>
      <c r="P16" s="33">
        <f>SUM(Daily!P173,Daily!P390,Daily!P607,Daily!P824)</f>
        <v>4272</v>
      </c>
      <c r="Q16" s="33">
        <f>SUM(Daily!Q173,Daily!Q390,Daily!Q607,Daily!Q824)</f>
        <v>2553.4</v>
      </c>
      <c r="R16" s="33">
        <f>SUM(Daily!R173,Daily!R390,Daily!R607,Daily!R824)</f>
        <v>6564</v>
      </c>
      <c r="S16" s="33">
        <f>SUM(Daily!S173,Daily!S390,Daily!S607,Daily!S824)</f>
        <v>4529.7</v>
      </c>
      <c r="T16" s="33">
        <f>SUM(Daily!T173,Daily!T390,Daily!T607,Daily!T824)</f>
        <v>477</v>
      </c>
      <c r="U16" s="33">
        <f>SUM(Daily!U173,Daily!U390,Daily!U607,Daily!U824)</f>
        <v>713.1</v>
      </c>
      <c r="V16" s="33">
        <f>SUM(Daily!V173,Daily!V390,Daily!V607,Daily!V824)</f>
        <v>3025</v>
      </c>
      <c r="W16" s="33">
        <f>SUM(Daily!W173,Daily!W390,Daily!W607,Daily!W824)</f>
        <v>7383.2</v>
      </c>
      <c r="X16" s="33">
        <f>SUM(Daily!X173,Daily!X390,Daily!X607,Daily!X824)</f>
        <v>2925</v>
      </c>
      <c r="Y16" s="33">
        <f>SUM(Daily!Y173,Daily!Y390,Daily!Y607,Daily!Y824)</f>
        <v>1236.2</v>
      </c>
      <c r="Z16" s="33">
        <f>SUM(Daily!Z173,Daily!Z390,Daily!Z607,Daily!Z824)</f>
        <v>10915</v>
      </c>
      <c r="AA16" s="33">
        <f>SUM(Daily!AA173,Daily!AA390,Daily!AA607,Daily!AA824)</f>
        <v>11184.9</v>
      </c>
      <c r="AB16" s="11">
        <f t="shared" si="0"/>
        <v>62584</v>
      </c>
      <c r="AC16" s="7">
        <f t="shared" si="0"/>
        <v>61054.799999999996</v>
      </c>
    </row>
    <row r="17" spans="1:29" ht="14.4" thickTop="1" thickBot="1" x14ac:dyDescent="0.3">
      <c r="A17" s="91" t="s">
        <v>26</v>
      </c>
      <c r="B17" s="33">
        <f>SUM(Daily!B174,Daily!B391,Daily!B608,Daily!B825)</f>
        <v>6380</v>
      </c>
      <c r="C17" s="33">
        <f>SUM(Daily!C174,Daily!C391,Daily!C608,Daily!C825)</f>
        <v>6600.7</v>
      </c>
      <c r="D17" s="33">
        <f>SUM(Daily!D174,Daily!D391,Daily!D608,Daily!D825)</f>
        <v>2685</v>
      </c>
      <c r="E17" s="33">
        <f>SUM(Daily!E174,Daily!E391,Daily!E608,Daily!E825)</f>
        <v>2160.6</v>
      </c>
      <c r="F17" s="33">
        <f>SUM(Daily!F174,Daily!F391,Daily!F608,Daily!F825)</f>
        <v>4169</v>
      </c>
      <c r="G17" s="33">
        <f>SUM(Daily!G174,Daily!G391,Daily!G608,Daily!G825)</f>
        <v>3035.9</v>
      </c>
      <c r="H17" s="33">
        <f>SUM(Daily!H174,Daily!H391,Daily!H608,Daily!H825)</f>
        <v>8903</v>
      </c>
      <c r="I17" s="33">
        <f>SUM(Daily!I174,Daily!I391,Daily!I608,Daily!I825)</f>
        <v>8048.1</v>
      </c>
      <c r="J17" s="33">
        <f>SUM(Daily!J174,Daily!J391,Daily!J608,Daily!J825)</f>
        <v>837</v>
      </c>
      <c r="K17" s="33">
        <f>SUM(Daily!K174,Daily!K391,Daily!K608,Daily!K825)</f>
        <v>1085.2</v>
      </c>
      <c r="L17" s="33">
        <f>SUM(Daily!L174,Daily!L391,Daily!L608,Daily!L825)</f>
        <v>2060</v>
      </c>
      <c r="M17" s="33">
        <f>SUM(Daily!M174,Daily!M391,Daily!M608,Daily!M825)</f>
        <v>4515.2</v>
      </c>
      <c r="N17" s="33">
        <f>SUM(Daily!N174,Daily!N391,Daily!N608,Daily!N825)</f>
        <v>6579</v>
      </c>
      <c r="O17" s="33">
        <f>SUM(Daily!O174,Daily!O391,Daily!O608,Daily!O825)</f>
        <v>7592.8</v>
      </c>
      <c r="P17" s="33">
        <f>SUM(Daily!P174,Daily!P391,Daily!P608,Daily!P825)</f>
        <v>4497</v>
      </c>
      <c r="Q17" s="33">
        <f>SUM(Daily!Q174,Daily!Q391,Daily!Q608,Daily!Q825)</f>
        <v>3436</v>
      </c>
      <c r="R17" s="33">
        <f>SUM(Daily!R174,Daily!R391,Daily!R608,Daily!R825)</f>
        <v>6325</v>
      </c>
      <c r="S17" s="33">
        <f>SUM(Daily!S174,Daily!S391,Daily!S608,Daily!S825)</f>
        <v>4825.2</v>
      </c>
      <c r="T17" s="33">
        <f>SUM(Daily!T174,Daily!T391,Daily!T608,Daily!T825)</f>
        <v>437</v>
      </c>
      <c r="U17" s="33">
        <f>SUM(Daily!U174,Daily!U391,Daily!U608,Daily!U825)</f>
        <v>649.20000000000005</v>
      </c>
      <c r="V17" s="33">
        <f>SUM(Daily!V174,Daily!V391,Daily!V608,Daily!V825)</f>
        <v>3201</v>
      </c>
      <c r="W17" s="33">
        <f>SUM(Daily!W174,Daily!W391,Daily!W608,Daily!W825)</f>
        <v>6138.6</v>
      </c>
      <c r="X17" s="33">
        <f>SUM(Daily!X174,Daily!X391,Daily!X608,Daily!X825)</f>
        <v>2739</v>
      </c>
      <c r="Y17" s="33">
        <f>SUM(Daily!Y174,Daily!Y391,Daily!Y608,Daily!Y825)</f>
        <v>1370.4</v>
      </c>
      <c r="Z17" s="33">
        <f>SUM(Daily!Z174,Daily!Z391,Daily!Z608,Daily!Z825)</f>
        <v>10950</v>
      </c>
      <c r="AA17" s="33">
        <f>SUM(Daily!AA174,Daily!AA391,Daily!AA608,Daily!AA825)</f>
        <v>11482.1</v>
      </c>
      <c r="AB17" s="11">
        <f t="shared" si="0"/>
        <v>59762</v>
      </c>
      <c r="AC17" s="7">
        <f t="shared" si="0"/>
        <v>60939.999999999993</v>
      </c>
    </row>
    <row r="18" spans="1:29" ht="14.4" thickTop="1" thickBot="1" x14ac:dyDescent="0.3">
      <c r="A18" s="90" t="s">
        <v>27</v>
      </c>
      <c r="B18" s="33">
        <f>SUM(Daily!B175,Daily!B392,Daily!B609,Daily!B826)</f>
        <v>5991</v>
      </c>
      <c r="C18" s="33">
        <f>SUM(Daily!C175,Daily!C392,Daily!C609,Daily!C826)</f>
        <v>6564</v>
      </c>
      <c r="D18" s="33">
        <f>SUM(Daily!D175,Daily!D392,Daily!D609,Daily!D826)</f>
        <v>2351</v>
      </c>
      <c r="E18" s="33">
        <f>SUM(Daily!E175,Daily!E392,Daily!E609,Daily!E826)</f>
        <v>2047.3</v>
      </c>
      <c r="F18" s="33">
        <f>SUM(Daily!F175,Daily!F392,Daily!F609,Daily!F826)</f>
        <v>3777</v>
      </c>
      <c r="G18" s="33">
        <f>SUM(Daily!G175,Daily!G392,Daily!G609,Daily!G826)</f>
        <v>3285.5</v>
      </c>
      <c r="H18" s="33">
        <f>SUM(Daily!H175,Daily!H392,Daily!H609,Daily!H826)</f>
        <v>8664</v>
      </c>
      <c r="I18" s="33">
        <f>SUM(Daily!I175,Daily!I392,Daily!I609,Daily!I826)</f>
        <v>8475.2999999999993</v>
      </c>
      <c r="J18" s="33">
        <f>SUM(Daily!J175,Daily!J392,Daily!J609,Daily!J826)</f>
        <v>1059</v>
      </c>
      <c r="K18" s="33">
        <f>SUM(Daily!K175,Daily!K392,Daily!K609,Daily!K826)</f>
        <v>1085.2</v>
      </c>
      <c r="L18" s="33">
        <f>SUM(Daily!L175,Daily!L392,Daily!L609,Daily!L826)</f>
        <v>2632</v>
      </c>
      <c r="M18" s="33">
        <f>SUM(Daily!M175,Daily!M392,Daily!M609,Daily!M826)</f>
        <v>3885.6</v>
      </c>
      <c r="N18" s="33">
        <f>SUM(Daily!N175,Daily!N392,Daily!N609,Daily!N826)</f>
        <v>6703</v>
      </c>
      <c r="O18" s="33">
        <f>SUM(Daily!O175,Daily!O392,Daily!O609,Daily!O826)</f>
        <v>6451</v>
      </c>
      <c r="P18" s="33">
        <f>SUM(Daily!P175,Daily!P392,Daily!P609,Daily!P826)</f>
        <v>4518</v>
      </c>
      <c r="Q18" s="33">
        <f>SUM(Daily!Q175,Daily!Q392,Daily!Q609,Daily!Q826)</f>
        <v>3004.4</v>
      </c>
      <c r="R18" s="33">
        <f>SUM(Daily!R175,Daily!R392,Daily!R609,Daily!R826)</f>
        <v>5737</v>
      </c>
      <c r="S18" s="33">
        <f>SUM(Daily!S175,Daily!S392,Daily!S609,Daily!S826)</f>
        <v>5304.8</v>
      </c>
      <c r="T18" s="33">
        <f>SUM(Daily!T175,Daily!T392,Daily!T609,Daily!T826)</f>
        <v>555</v>
      </c>
      <c r="U18" s="33">
        <f>SUM(Daily!U175,Daily!U392,Daily!U609,Daily!U826)</f>
        <v>590.1</v>
      </c>
      <c r="V18" s="33">
        <f>SUM(Daily!V175,Daily!V392,Daily!V609,Daily!V826)</f>
        <v>4111</v>
      </c>
      <c r="W18" s="33">
        <f>SUM(Daily!W175,Daily!W392,Daily!W609,Daily!W826)</f>
        <v>5957.9</v>
      </c>
      <c r="X18" s="33">
        <f>SUM(Daily!X175,Daily!X392,Daily!X609,Daily!X826)</f>
        <v>2883</v>
      </c>
      <c r="Y18" s="33">
        <f>SUM(Daily!Y175,Daily!Y392,Daily!Y609,Daily!Y826)</f>
        <v>1295.2</v>
      </c>
      <c r="Z18" s="33">
        <f>SUM(Daily!Z175,Daily!Z392,Daily!Z609,Daily!Z826)</f>
        <v>11086</v>
      </c>
      <c r="AA18" s="33">
        <f>SUM(Daily!AA175,Daily!AA392,Daily!AA609,Daily!AA826)</f>
        <v>11759.8</v>
      </c>
      <c r="AB18" s="11">
        <f t="shared" si="0"/>
        <v>60067</v>
      </c>
      <c r="AC18" s="7">
        <f t="shared" si="0"/>
        <v>59706.099999999991</v>
      </c>
    </row>
    <row r="19" spans="1:29" ht="14.4" thickTop="1" thickBot="1" x14ac:dyDescent="0.3">
      <c r="A19" s="91" t="s">
        <v>28</v>
      </c>
      <c r="B19" s="33">
        <f>SUM(Daily!B176,Daily!B393,Daily!B610,Daily!B827)</f>
        <v>6605</v>
      </c>
      <c r="C19" s="33">
        <f>SUM(Daily!C176,Daily!C393,Daily!C610,Daily!C827)</f>
        <v>7681.3</v>
      </c>
      <c r="D19" s="33">
        <f>SUM(Daily!D176,Daily!D393,Daily!D610,Daily!D827)</f>
        <v>2318</v>
      </c>
      <c r="E19" s="33">
        <f>SUM(Daily!E176,Daily!E393,Daily!E610,Daily!E827)</f>
        <v>2429.4</v>
      </c>
      <c r="F19" s="33">
        <f>SUM(Daily!F176,Daily!F393,Daily!F610,Daily!F827)</f>
        <v>3369</v>
      </c>
      <c r="G19" s="33">
        <f>SUM(Daily!G176,Daily!G393,Daily!G610,Daily!G827)</f>
        <v>4551.7</v>
      </c>
      <c r="H19" s="33">
        <f>SUM(Daily!H176,Daily!H393,Daily!H610,Daily!H827)</f>
        <v>8833</v>
      </c>
      <c r="I19" s="33">
        <f>SUM(Daily!I176,Daily!I393,Daily!I610,Daily!I827)</f>
        <v>9604.4</v>
      </c>
      <c r="J19" s="33">
        <f>SUM(Daily!J176,Daily!J393,Daily!J610,Daily!J827)</f>
        <v>1223</v>
      </c>
      <c r="K19" s="33">
        <f>SUM(Daily!K176,Daily!K393,Daily!K610,Daily!K827)</f>
        <v>896.2</v>
      </c>
      <c r="L19" s="33">
        <f>SUM(Daily!L176,Daily!L393,Daily!L610,Daily!L827)</f>
        <v>3790</v>
      </c>
      <c r="M19" s="33">
        <f>SUM(Daily!M176,Daily!M393,Daily!M610,Daily!M827)</f>
        <v>3408.5</v>
      </c>
      <c r="N19" s="33">
        <f>SUM(Daily!N176,Daily!N393,Daily!N610,Daily!N827)</f>
        <v>8594</v>
      </c>
      <c r="O19" s="33">
        <f>SUM(Daily!O176,Daily!O393,Daily!O610,Daily!O827)</f>
        <v>6803.1</v>
      </c>
      <c r="P19" s="33">
        <f>SUM(Daily!P176,Daily!P393,Daily!P610,Daily!P827)</f>
        <v>4647</v>
      </c>
      <c r="Q19" s="33">
        <f>SUM(Daily!Q176,Daily!Q393,Daily!Q610,Daily!Q827)</f>
        <v>3295.6</v>
      </c>
      <c r="R19" s="33">
        <f>SUM(Daily!R176,Daily!R393,Daily!R610,Daily!R827)</f>
        <v>5862</v>
      </c>
      <c r="S19" s="33">
        <f>SUM(Daily!S176,Daily!S393,Daily!S610,Daily!S827)</f>
        <v>5807.9</v>
      </c>
      <c r="T19" s="33">
        <f>SUM(Daily!T176,Daily!T393,Daily!T610,Daily!T827)</f>
        <v>725</v>
      </c>
      <c r="U19" s="33">
        <f>SUM(Daily!U176,Daily!U393,Daily!U610,Daily!U827)</f>
        <v>510.1</v>
      </c>
      <c r="V19" s="33">
        <f>SUM(Daily!V176,Daily!V393,Daily!V610,Daily!V827)</f>
        <v>5279</v>
      </c>
      <c r="W19" s="33">
        <f>SUM(Daily!W176,Daily!W393,Daily!W610,Daily!W827)</f>
        <v>5542.8</v>
      </c>
      <c r="X19" s="33">
        <f>SUM(Daily!X176,Daily!X393,Daily!X610,Daily!X827)</f>
        <v>3270</v>
      </c>
      <c r="Y19" s="33">
        <f>SUM(Daily!Y176,Daily!Y393,Daily!Y610,Daily!Y827)</f>
        <v>1438.2</v>
      </c>
      <c r="Z19" s="33">
        <f>SUM(Daily!Z176,Daily!Z393,Daily!Z610,Daily!Z827)</f>
        <v>11527</v>
      </c>
      <c r="AA19" s="33">
        <f>SUM(Daily!AA176,Daily!AA393,Daily!AA610,Daily!AA827)</f>
        <v>11904.8</v>
      </c>
      <c r="AB19" s="11">
        <f t="shared" si="0"/>
        <v>66042</v>
      </c>
      <c r="AC19" s="7">
        <f t="shared" si="0"/>
        <v>63874</v>
      </c>
    </row>
    <row r="20" spans="1:29" ht="14.4" thickTop="1" thickBot="1" x14ac:dyDescent="0.3">
      <c r="A20" s="90" t="s">
        <v>29</v>
      </c>
      <c r="B20" s="33">
        <f>SUM(Daily!B177,Daily!B394,Daily!B611,Daily!B828)</f>
        <v>7677</v>
      </c>
      <c r="C20" s="33">
        <f>SUM(Daily!C177,Daily!C394,Daily!C611,Daily!C828)</f>
        <v>7815.7</v>
      </c>
      <c r="D20" s="33">
        <f>SUM(Daily!D177,Daily!D394,Daily!D611,Daily!D828)</f>
        <v>2483</v>
      </c>
      <c r="E20" s="33">
        <f>SUM(Daily!E177,Daily!E394,Daily!E611,Daily!E828)</f>
        <v>2901.6</v>
      </c>
      <c r="F20" s="33">
        <f>SUM(Daily!F177,Daily!F394,Daily!F611,Daily!F828)</f>
        <v>3855</v>
      </c>
      <c r="G20" s="33">
        <f>SUM(Daily!G177,Daily!G394,Daily!G611,Daily!G828)</f>
        <v>5607.1</v>
      </c>
      <c r="H20" s="33">
        <f>SUM(Daily!H177,Daily!H394,Daily!H611,Daily!H828)</f>
        <v>8904</v>
      </c>
      <c r="I20" s="33">
        <f>SUM(Daily!I177,Daily!I394,Daily!I611,Daily!I828)</f>
        <v>10606.1</v>
      </c>
      <c r="J20" s="33">
        <f>SUM(Daily!J177,Daily!J394,Daily!J611,Daily!J828)</f>
        <v>1591</v>
      </c>
      <c r="K20" s="33">
        <f>SUM(Daily!K177,Daily!K394,Daily!K611,Daily!K828)</f>
        <v>918.2</v>
      </c>
      <c r="L20" s="33">
        <f>SUM(Daily!L177,Daily!L394,Daily!L611,Daily!L828)</f>
        <v>4340</v>
      </c>
      <c r="M20" s="33">
        <f>SUM(Daily!M177,Daily!M394,Daily!M611,Daily!M828)</f>
        <v>3146.7</v>
      </c>
      <c r="N20" s="33">
        <f>SUM(Daily!N177,Daily!N394,Daily!N611,Daily!N828)</f>
        <v>9400</v>
      </c>
      <c r="O20" s="33">
        <f>SUM(Daily!O177,Daily!O394,Daily!O611,Daily!O828)</f>
        <v>7402.5</v>
      </c>
      <c r="P20" s="33">
        <f>SUM(Daily!P177,Daily!P394,Daily!P611,Daily!P828)</f>
        <v>4831</v>
      </c>
      <c r="Q20" s="33">
        <f>SUM(Daily!Q177,Daily!Q394,Daily!Q611,Daily!Q828)</f>
        <v>3584.7</v>
      </c>
      <c r="R20" s="33">
        <f>SUM(Daily!R177,Daily!R394,Daily!R611,Daily!R828)</f>
        <v>5831</v>
      </c>
      <c r="S20" s="33">
        <f>SUM(Daily!S177,Daily!S394,Daily!S611,Daily!S828)</f>
        <v>6889.3</v>
      </c>
      <c r="T20" s="33">
        <f>SUM(Daily!T177,Daily!T394,Daily!T611,Daily!T828)</f>
        <v>1021</v>
      </c>
      <c r="U20" s="33">
        <f>SUM(Daily!U177,Daily!U394,Daily!U611,Daily!U828)</f>
        <v>636.1</v>
      </c>
      <c r="V20" s="33">
        <f>SUM(Daily!V177,Daily!V394,Daily!V611,Daily!V828)</f>
        <v>5562</v>
      </c>
      <c r="W20" s="33">
        <f>SUM(Daily!W177,Daily!W394,Daily!W611,Daily!W828)</f>
        <v>5894.1</v>
      </c>
      <c r="X20" s="33">
        <f>SUM(Daily!X177,Daily!X394,Daily!X611,Daily!X828)</f>
        <v>3576</v>
      </c>
      <c r="Y20" s="33">
        <f>SUM(Daily!Y177,Daily!Y394,Daily!Y611,Daily!Y828)</f>
        <v>1660.4</v>
      </c>
      <c r="Z20" s="33">
        <f>SUM(Daily!Z177,Daily!Z394,Daily!Z611,Daily!Z828)</f>
        <v>11900</v>
      </c>
      <c r="AA20" s="33">
        <f>SUM(Daily!AA177,Daily!AA394,Daily!AA611,Daily!AA828)</f>
        <v>12589.7</v>
      </c>
      <c r="AB20" s="11">
        <f t="shared" si="0"/>
        <v>70971</v>
      </c>
      <c r="AC20" s="7">
        <f t="shared" si="0"/>
        <v>69652.2</v>
      </c>
    </row>
    <row r="21" spans="1:29" ht="14.4" thickTop="1" thickBot="1" x14ac:dyDescent="0.3">
      <c r="A21" s="91" t="s">
        <v>30</v>
      </c>
      <c r="B21" s="33">
        <f>SUM(Daily!B178,Daily!B395,Daily!B612,Daily!B829)</f>
        <v>7632</v>
      </c>
      <c r="C21" s="33">
        <f>SUM(Daily!C178,Daily!C395,Daily!C612,Daily!C829)</f>
        <v>7569.0999999999995</v>
      </c>
      <c r="D21" s="33">
        <f>SUM(Daily!D178,Daily!D395,Daily!D612,Daily!D829)</f>
        <v>2611</v>
      </c>
      <c r="E21" s="33">
        <f>SUM(Daily!E178,Daily!E395,Daily!E612,Daily!E829)</f>
        <v>2972.8758064516132</v>
      </c>
      <c r="F21" s="33">
        <f>SUM(Daily!F178,Daily!F395,Daily!F612,Daily!F829)</f>
        <v>4148</v>
      </c>
      <c r="G21" s="33">
        <f>SUM(Daily!G178,Daily!G395,Daily!G612,Daily!G829)</f>
        <v>5086.3741935483868</v>
      </c>
      <c r="H21" s="33">
        <f>SUM(Daily!H178,Daily!H395,Daily!H612,Daily!H829)</f>
        <v>9604</v>
      </c>
      <c r="I21" s="33">
        <f>SUM(Daily!I178,Daily!I395,Daily!I612,Daily!I829)</f>
        <v>10700.617741935484</v>
      </c>
      <c r="J21" s="33">
        <f>SUM(Daily!J178,Daily!J395,Daily!J612,Daily!J829)</f>
        <v>1282</v>
      </c>
      <c r="K21" s="33">
        <f>SUM(Daily!K178,Daily!K395,Daily!K612,Daily!K829)</f>
        <v>838.99032258064517</v>
      </c>
      <c r="L21" s="33">
        <f>SUM(Daily!L178,Daily!L395,Daily!L612,Daily!L829)</f>
        <v>4398</v>
      </c>
      <c r="M21" s="33">
        <f>SUM(Daily!M178,Daily!M395,Daily!M612,Daily!M829)</f>
        <v>3093.75</v>
      </c>
      <c r="N21" s="33">
        <f>SUM(Daily!N178,Daily!N395,Daily!N612,Daily!N829)</f>
        <v>8507</v>
      </c>
      <c r="O21" s="33">
        <f>SUM(Daily!O178,Daily!O395,Daily!O612,Daily!O829)</f>
        <v>7396.808064516129</v>
      </c>
      <c r="P21" s="33">
        <f>SUM(Daily!P178,Daily!P395,Daily!P612,Daily!P829)</f>
        <v>4273</v>
      </c>
      <c r="Q21" s="33">
        <f>SUM(Daily!Q178,Daily!Q395,Daily!Q612,Daily!Q829)</f>
        <v>4176.5241935483864</v>
      </c>
      <c r="R21" s="33">
        <f>SUM(Daily!R178,Daily!R395,Daily!R612,Daily!R829)</f>
        <v>5396</v>
      </c>
      <c r="S21" s="33">
        <f>SUM(Daily!S178,Daily!S395,Daily!S612,Daily!S829)</f>
        <v>7669.2548387096776</v>
      </c>
      <c r="T21" s="33">
        <f>SUM(Daily!T178,Daily!T395,Daily!T612,Daily!T829)</f>
        <v>931</v>
      </c>
      <c r="U21" s="33">
        <f>SUM(Daily!U178,Daily!U395,Daily!U612,Daily!U829)</f>
        <v>928.00483870967741</v>
      </c>
      <c r="V21" s="33">
        <f>SUM(Daily!V178,Daily!V395,Daily!V612,Daily!V829)</f>
        <v>5870</v>
      </c>
      <c r="W21" s="33">
        <f>SUM(Daily!W178,Daily!W395,Daily!W612,Daily!W829)</f>
        <v>5876.4370967741943</v>
      </c>
      <c r="X21" s="33">
        <f>SUM(Daily!X178,Daily!X395,Daily!X612,Daily!X829)</f>
        <v>3333</v>
      </c>
      <c r="Y21" s="33">
        <f>SUM(Daily!Y178,Daily!Y395,Daily!Y612,Daily!Y829)</f>
        <v>1929.5806451612905</v>
      </c>
      <c r="Z21" s="33">
        <f>SUM(Daily!Z178,Daily!Z395,Daily!Z612,Daily!Z829)</f>
        <v>12548</v>
      </c>
      <c r="AA21" s="33">
        <f>SUM(Daily!AA178,Daily!AA395,Daily!AA612,Daily!AA829)</f>
        <v>12171.682258064517</v>
      </c>
      <c r="AB21" s="11">
        <f t="shared" si="0"/>
        <v>70533</v>
      </c>
      <c r="AC21" s="7">
        <f t="shared" si="0"/>
        <v>70410</v>
      </c>
    </row>
    <row r="22" spans="1:29" ht="14.4" thickTop="1" thickBot="1" x14ac:dyDescent="0.3">
      <c r="A22" s="90" t="s">
        <v>31</v>
      </c>
      <c r="B22" s="33">
        <f>SUM(Daily!B179,Daily!B396,Daily!B613,Daily!B830)</f>
        <v>7773</v>
      </c>
      <c r="C22" s="33">
        <f>SUM(Daily!C179,Daily!C396,Daily!C613,Daily!C830)</f>
        <v>7749.3951265898013</v>
      </c>
      <c r="D22" s="33">
        <f>SUM(Daily!D179,Daily!D396,Daily!D613,Daily!D830)</f>
        <v>2426</v>
      </c>
      <c r="E22" s="33">
        <f>SUM(Daily!E179,Daily!E396,Daily!E613,Daily!E830)</f>
        <v>2818.8915131344347</v>
      </c>
      <c r="F22" s="33">
        <f>SUM(Daily!F179,Daily!F396,Daily!F613,Daily!F830)</f>
        <v>3599</v>
      </c>
      <c r="G22" s="33">
        <f>SUM(Daily!G179,Daily!G396,Daily!G613,Daily!G830)</f>
        <v>4953.6717698799475</v>
      </c>
      <c r="H22" s="33">
        <f>SUM(Daily!H179,Daily!H396,Daily!H613,Daily!H830)</f>
        <v>9261</v>
      </c>
      <c r="I22" s="33">
        <f>SUM(Daily!I179,Daily!I396,Daily!I613,Daily!I830)</f>
        <v>10569.874147153216</v>
      </c>
      <c r="J22" s="33">
        <f>SUM(Daily!J179,Daily!J396,Daily!J613,Daily!J830)</f>
        <v>1459</v>
      </c>
      <c r="K22" s="33">
        <f>SUM(Daily!K179,Daily!K396,Daily!K613,Daily!K830)</f>
        <v>746.48211101866161</v>
      </c>
      <c r="L22" s="33">
        <f>SUM(Daily!L179,Daily!L396,Daily!L613,Daily!L830)</f>
        <v>5126</v>
      </c>
      <c r="M22" s="33">
        <f>SUM(Daily!M179,Daily!M396,Daily!M613,Daily!M830)</f>
        <v>2622.2994532271482</v>
      </c>
      <c r="N22" s="33">
        <f>SUM(Daily!N179,Daily!N396,Daily!N613,Daily!N830)</f>
        <v>8774</v>
      </c>
      <c r="O22" s="33">
        <f>SUM(Daily!O179,Daily!O396,Daily!O613,Daily!O830)</f>
        <v>7611.8485558064904</v>
      </c>
      <c r="P22" s="33">
        <f>SUM(Daily!P179,Daily!P396,Daily!P613,Daily!P830)</f>
        <v>3367</v>
      </c>
      <c r="Q22" s="33">
        <f>SUM(Daily!Q179,Daily!Q396,Daily!Q613,Daily!Q830)</f>
        <v>4779.4635207417095</v>
      </c>
      <c r="R22" s="33">
        <f>SUM(Daily!R179,Daily!R396,Daily!R613,Daily!R830)</f>
        <v>4847</v>
      </c>
      <c r="S22" s="33">
        <f>SUM(Daily!S179,Daily!S396,Daily!S613,Daily!S830)</f>
        <v>7778.7116248662787</v>
      </c>
      <c r="T22" s="33">
        <f>SUM(Daily!T179,Daily!T396,Daily!T613,Daily!T830)</f>
        <v>893</v>
      </c>
      <c r="U22" s="33">
        <f>SUM(Daily!U179,Daily!U396,Daily!U613,Daily!U830)</f>
        <v>831.65898014976824</v>
      </c>
      <c r="V22" s="33">
        <f>SUM(Daily!V179,Daily!V396,Daily!V613,Daily!V830)</f>
        <v>6563</v>
      </c>
      <c r="W22" s="33">
        <f>SUM(Daily!W179,Daily!W396,Daily!W613,Daily!W830)</f>
        <v>5408.1253536193981</v>
      </c>
      <c r="X22" s="33">
        <f>SUM(Daily!X179,Daily!X396,Daily!X613,Daily!X830)</f>
        <v>3152</v>
      </c>
      <c r="Y22" s="33">
        <f>SUM(Daily!Y179,Daily!Y396,Daily!Y613,Daily!Y830)</f>
        <v>2002.6262094377748</v>
      </c>
      <c r="Z22" s="33">
        <f>SUM(Daily!Z179,Daily!Z396,Daily!Z613,Daily!Z830)</f>
        <v>11785</v>
      </c>
      <c r="AA22" s="33">
        <f>SUM(Daily!AA179,Daily!AA396,Daily!AA613,Daily!AA830)</f>
        <v>11326.75163437537</v>
      </c>
      <c r="AB22" s="11">
        <f t="shared" si="0"/>
        <v>69025</v>
      </c>
      <c r="AC22" s="7">
        <f t="shared" si="0"/>
        <v>69199.8</v>
      </c>
    </row>
    <row r="23" spans="1:29" ht="14.4" thickTop="1" thickBot="1" x14ac:dyDescent="0.3">
      <c r="A23" s="91" t="s">
        <v>32</v>
      </c>
      <c r="B23" s="33">
        <f>SUM(Daily!B180,Daily!B397,Daily!B614,Daily!B831)</f>
        <v>7837</v>
      </c>
      <c r="C23" s="33">
        <f>SUM(Daily!C180,Daily!C397,Daily!C614,Daily!C831)</f>
        <v>7010.5</v>
      </c>
      <c r="D23" s="33">
        <f>SUM(Daily!D180,Daily!D397,Daily!D614,Daily!D831)</f>
        <v>2086</v>
      </c>
      <c r="E23" s="33">
        <f>SUM(Daily!E180,Daily!E397,Daily!E614,Daily!E831)</f>
        <v>3079.2</v>
      </c>
      <c r="F23" s="33">
        <f>SUM(Daily!F180,Daily!F397,Daily!F614,Daily!F831)</f>
        <v>3274</v>
      </c>
      <c r="G23" s="33">
        <f>SUM(Daily!G180,Daily!G397,Daily!G614,Daily!G831)</f>
        <v>5566.4</v>
      </c>
      <c r="H23" s="33">
        <f>SUM(Daily!H180,Daily!H397,Daily!H614,Daily!H831)</f>
        <v>8295</v>
      </c>
      <c r="I23" s="33">
        <f>SUM(Daily!I180,Daily!I397,Daily!I614,Daily!I831)</f>
        <v>10908.9</v>
      </c>
      <c r="J23" s="33">
        <f>SUM(Daily!J180,Daily!J397,Daily!J614,Daily!J831)</f>
        <v>1384</v>
      </c>
      <c r="K23" s="33">
        <f>SUM(Daily!K180,Daily!K397,Daily!K614,Daily!K831)</f>
        <v>702</v>
      </c>
      <c r="L23" s="33">
        <f>SUM(Daily!L180,Daily!L397,Daily!L614,Daily!L831)</f>
        <v>4998</v>
      </c>
      <c r="M23" s="33">
        <f>SUM(Daily!M180,Daily!M397,Daily!M614,Daily!M831)</f>
        <v>2181.1999999999998</v>
      </c>
      <c r="N23" s="33">
        <f>SUM(Daily!N180,Daily!N397,Daily!N614,Daily!N831)</f>
        <v>8580</v>
      </c>
      <c r="O23" s="33">
        <f>SUM(Daily!O180,Daily!O397,Daily!O614,Daily!O831)</f>
        <v>7278.5</v>
      </c>
      <c r="P23" s="33">
        <f>SUM(Daily!P180,Daily!P397,Daily!P614,Daily!P831)</f>
        <v>2556</v>
      </c>
      <c r="Q23" s="33">
        <f>SUM(Daily!Q180,Daily!Q397,Daily!Q614,Daily!Q831)</f>
        <v>4950.3999999999996</v>
      </c>
      <c r="R23" s="33">
        <f>SUM(Daily!R180,Daily!R397,Daily!R614,Daily!R831)</f>
        <v>4470</v>
      </c>
      <c r="S23" s="33">
        <f>SUM(Daily!S180,Daily!S397,Daily!S614,Daily!S831)</f>
        <v>7453.5</v>
      </c>
      <c r="T23" s="33">
        <f>SUM(Daily!T180,Daily!T397,Daily!T614,Daily!T831)</f>
        <v>902</v>
      </c>
      <c r="U23" s="33">
        <f>SUM(Daily!U180,Daily!U397,Daily!U614,Daily!U831)</f>
        <v>887.1</v>
      </c>
      <c r="V23" s="33">
        <f>SUM(Daily!V180,Daily!V397,Daily!V614,Daily!V831)</f>
        <v>7189</v>
      </c>
      <c r="W23" s="33">
        <f>SUM(Daily!W180,Daily!W397,Daily!W614,Daily!W831)</f>
        <v>4436.3</v>
      </c>
      <c r="X23" s="33">
        <f>SUM(Daily!X180,Daily!X397,Daily!X614,Daily!X831)</f>
        <v>2782</v>
      </c>
      <c r="Y23" s="33">
        <f>SUM(Daily!Y180,Daily!Y397,Daily!Y614,Daily!Y831)</f>
        <v>1900.1</v>
      </c>
      <c r="Z23" s="33">
        <f>SUM(Daily!Z180,Daily!Z397,Daily!Z614,Daily!Z831)</f>
        <v>10678</v>
      </c>
      <c r="AA23" s="33">
        <f>SUM(Daily!AA180,Daily!AA397,Daily!AA614,Daily!AA831)</f>
        <v>11050.8</v>
      </c>
      <c r="AB23" s="11">
        <f t="shared" si="0"/>
        <v>65031</v>
      </c>
      <c r="AC23" s="7">
        <f t="shared" si="0"/>
        <v>67404.899999999994</v>
      </c>
    </row>
    <row r="24" spans="1:29" ht="14.4" thickTop="1" thickBot="1" x14ac:dyDescent="0.3">
      <c r="A24" s="90" t="s">
        <v>33</v>
      </c>
      <c r="B24" s="33">
        <f>SUM(Daily!B181,Daily!B398,Daily!B615,Daily!B832)</f>
        <v>7353</v>
      </c>
      <c r="C24" s="33">
        <f>SUM(Daily!C181,Daily!C398,Daily!C615,Daily!C832)</f>
        <v>5646.5</v>
      </c>
      <c r="D24" s="33">
        <f>SUM(Daily!D181,Daily!D398,Daily!D615,Daily!D832)</f>
        <v>1805</v>
      </c>
      <c r="E24" s="33">
        <f>SUM(Daily!E181,Daily!E398,Daily!E615,Daily!E832)</f>
        <v>2772.3</v>
      </c>
      <c r="F24" s="33">
        <f>SUM(Daily!F181,Daily!F398,Daily!F615,Daily!F832)</f>
        <v>3007</v>
      </c>
      <c r="G24" s="33">
        <f>SUM(Daily!G181,Daily!G398,Daily!G615,Daily!G832)</f>
        <v>4764.3999999999996</v>
      </c>
      <c r="H24" s="33">
        <f>SUM(Daily!H181,Daily!H398,Daily!H615,Daily!H832)</f>
        <v>7758</v>
      </c>
      <c r="I24" s="33">
        <f>SUM(Daily!I181,Daily!I398,Daily!I615,Daily!I832)</f>
        <v>8919.7000000000007</v>
      </c>
      <c r="J24" s="33">
        <f>SUM(Daily!J181,Daily!J398,Daily!J615,Daily!J832)</f>
        <v>1248</v>
      </c>
      <c r="K24" s="33">
        <f>SUM(Daily!K181,Daily!K398,Daily!K615,Daily!K832)</f>
        <v>536</v>
      </c>
      <c r="L24" s="33">
        <f>SUM(Daily!L181,Daily!L398,Daily!L615,Daily!L832)</f>
        <v>4127</v>
      </c>
      <c r="M24" s="33">
        <f>SUM(Daily!M181,Daily!M398,Daily!M615,Daily!M832)</f>
        <v>1937.2</v>
      </c>
      <c r="N24" s="33">
        <f>SUM(Daily!N181,Daily!N398,Daily!N615,Daily!N832)</f>
        <v>7621</v>
      </c>
      <c r="O24" s="33">
        <f>SUM(Daily!O181,Daily!O398,Daily!O615,Daily!O832)</f>
        <v>6581.6</v>
      </c>
      <c r="P24" s="33">
        <f>SUM(Daily!P181,Daily!P398,Daily!P615,Daily!P832)</f>
        <v>2103</v>
      </c>
      <c r="Q24" s="33">
        <f>SUM(Daily!Q181,Daily!Q398,Daily!Q615,Daily!Q832)</f>
        <v>4659.3999999999996</v>
      </c>
      <c r="R24" s="33">
        <f>SUM(Daily!R181,Daily!R398,Daily!R615,Daily!R832)</f>
        <v>3890</v>
      </c>
      <c r="S24" s="33">
        <f>SUM(Daily!S181,Daily!S398,Daily!S615,Daily!S832)</f>
        <v>6519.5</v>
      </c>
      <c r="T24" s="33">
        <f>SUM(Daily!T181,Daily!T398,Daily!T615,Daily!T832)</f>
        <v>474</v>
      </c>
      <c r="U24" s="33">
        <f>SUM(Daily!U181,Daily!U398,Daily!U615,Daily!U832)</f>
        <v>848.1</v>
      </c>
      <c r="V24" s="33">
        <f>SUM(Daily!V181,Daily!V398,Daily!V615,Daily!V832)</f>
        <v>6525</v>
      </c>
      <c r="W24" s="33">
        <f>SUM(Daily!W181,Daily!W398,Daily!W615,Daily!W832)</f>
        <v>4019.3</v>
      </c>
      <c r="X24" s="33">
        <f>SUM(Daily!X181,Daily!X398,Daily!X615,Daily!X832)</f>
        <v>2135</v>
      </c>
      <c r="Y24" s="33">
        <f>SUM(Daily!Y181,Daily!Y398,Daily!Y615,Daily!Y832)</f>
        <v>1779.2</v>
      </c>
      <c r="Z24" s="33">
        <f>SUM(Daily!Z181,Daily!Z398,Daily!Z615,Daily!Z832)</f>
        <v>9114</v>
      </c>
      <c r="AA24" s="33">
        <f>SUM(Daily!AA181,Daily!AA398,Daily!AA615,Daily!AA832)</f>
        <v>9920.9</v>
      </c>
      <c r="AB24" s="11">
        <f t="shared" si="0"/>
        <v>57160</v>
      </c>
      <c r="AC24" s="7">
        <f t="shared" si="0"/>
        <v>58904.100000000006</v>
      </c>
    </row>
    <row r="25" spans="1:29" ht="14.4" thickTop="1" thickBot="1" x14ac:dyDescent="0.3">
      <c r="A25" s="91" t="s">
        <v>34</v>
      </c>
      <c r="B25" s="33">
        <f>SUM(Daily!B182,Daily!B399,Daily!B616,Daily!B833)</f>
        <v>3103</v>
      </c>
      <c r="C25" s="33">
        <f>SUM(Daily!C182,Daily!C399,Daily!C616,Daily!C833)</f>
        <v>5169.7</v>
      </c>
      <c r="D25" s="33">
        <f>SUM(Daily!D182,Daily!D399,Daily!D616,Daily!D833)</f>
        <v>896</v>
      </c>
      <c r="E25" s="33">
        <f>SUM(Daily!E182,Daily!E399,Daily!E616,Daily!E833)</f>
        <v>2580.3000000000002</v>
      </c>
      <c r="F25" s="33">
        <f>SUM(Daily!F182,Daily!F399,Daily!F616,Daily!F833)</f>
        <v>1211</v>
      </c>
      <c r="G25" s="33">
        <f>SUM(Daily!G182,Daily!G399,Daily!G616,Daily!G833)</f>
        <v>4705.7</v>
      </c>
      <c r="H25" s="33">
        <f>SUM(Daily!H182,Daily!H399,Daily!H616,Daily!H833)</f>
        <v>3934</v>
      </c>
      <c r="I25" s="33">
        <f>SUM(Daily!I182,Daily!I399,Daily!I616,Daily!I833)</f>
        <v>7885.1</v>
      </c>
      <c r="J25" s="33">
        <f>SUM(Daily!J182,Daily!J399,Daily!J616,Daily!J833)</f>
        <v>1235</v>
      </c>
      <c r="K25" s="33">
        <f>SUM(Daily!K182,Daily!K399,Daily!K616,Daily!K833)</f>
        <v>367.1</v>
      </c>
      <c r="L25" s="33">
        <f>SUM(Daily!L182,Daily!L399,Daily!L616,Daily!L833)</f>
        <v>3609</v>
      </c>
      <c r="M25" s="33">
        <f>SUM(Daily!M182,Daily!M399,Daily!M616,Daily!M833)</f>
        <v>1384.2</v>
      </c>
      <c r="N25" s="33">
        <f>SUM(Daily!N182,Daily!N399,Daily!N616,Daily!N833)</f>
        <v>6932</v>
      </c>
      <c r="O25" s="33">
        <f>SUM(Daily!O182,Daily!O399,Daily!O616,Daily!O833)</f>
        <v>5244.7</v>
      </c>
      <c r="P25" s="33">
        <f>SUM(Daily!P182,Daily!P399,Daily!P616,Daily!P833)</f>
        <v>1449</v>
      </c>
      <c r="Q25" s="33">
        <f>SUM(Daily!Q182,Daily!Q399,Daily!Q616,Daily!Q833)</f>
        <v>4195.5</v>
      </c>
      <c r="R25" s="33">
        <f>SUM(Daily!R182,Daily!R399,Daily!R616,Daily!R833)</f>
        <v>3023</v>
      </c>
      <c r="S25" s="33">
        <f>SUM(Daily!S182,Daily!S399,Daily!S616,Daily!S833)</f>
        <v>5829.8</v>
      </c>
      <c r="T25" s="33">
        <f>SUM(Daily!T182,Daily!T399,Daily!T616,Daily!T833)</f>
        <v>526</v>
      </c>
      <c r="U25" s="33">
        <f>SUM(Daily!U182,Daily!U399,Daily!U616,Daily!U833)</f>
        <v>719.1</v>
      </c>
      <c r="V25" s="33">
        <f>SUM(Daily!V182,Daily!V399,Daily!V616,Daily!V833)</f>
        <v>6515</v>
      </c>
      <c r="W25" s="33">
        <f>SUM(Daily!W182,Daily!W399,Daily!W616,Daily!W833)</f>
        <v>3081.4</v>
      </c>
      <c r="X25" s="33">
        <f>SUM(Daily!X182,Daily!X399,Daily!X616,Daily!X833)</f>
        <v>1533</v>
      </c>
      <c r="Y25" s="33">
        <f>SUM(Daily!Y182,Daily!Y399,Daily!Y616,Daily!Y833)</f>
        <v>1460.2</v>
      </c>
      <c r="Z25" s="33">
        <f>SUM(Daily!Z182,Daily!Z399,Daily!Z616,Daily!Z833)</f>
        <v>6723</v>
      </c>
      <c r="AA25" s="33">
        <f>SUM(Daily!AA182,Daily!AA399,Daily!AA616,Daily!AA833)</f>
        <v>8255.1</v>
      </c>
      <c r="AB25" s="11">
        <f t="shared" si="0"/>
        <v>40689</v>
      </c>
      <c r="AC25" s="7">
        <f t="shared" si="0"/>
        <v>50877.9</v>
      </c>
    </row>
    <row r="26" spans="1:29" ht="14.4" thickTop="1" thickBot="1" x14ac:dyDescent="0.3">
      <c r="A26" s="90" t="s">
        <v>35</v>
      </c>
      <c r="B26" s="33">
        <f>SUM(Daily!B183,Daily!B400,Daily!B617,Daily!B834)</f>
        <v>0</v>
      </c>
      <c r="C26" s="33">
        <f>SUM(Daily!C183,Daily!C400,Daily!C617,Daily!C834)</f>
        <v>2843.5</v>
      </c>
      <c r="D26" s="33">
        <f>SUM(Daily!D183,Daily!D400,Daily!D617,Daily!D834)</f>
        <v>10</v>
      </c>
      <c r="E26" s="33">
        <f>SUM(Daily!E183,Daily!E400,Daily!E617,Daily!E834)</f>
        <v>1542.3</v>
      </c>
      <c r="F26" s="33">
        <f>SUM(Daily!F183,Daily!F400,Daily!F617,Daily!F834)</f>
        <v>62</v>
      </c>
      <c r="G26" s="33">
        <f>SUM(Daily!G183,Daily!G400,Daily!G617,Daily!G834)</f>
        <v>2735.3</v>
      </c>
      <c r="H26" s="33">
        <f>SUM(Daily!H183,Daily!H400,Daily!H617,Daily!H834)</f>
        <v>368</v>
      </c>
      <c r="I26" s="33">
        <f>SUM(Daily!I183,Daily!I400,Daily!I617,Daily!I834)</f>
        <v>3538.9</v>
      </c>
      <c r="J26" s="33">
        <f>SUM(Daily!J183,Daily!J400,Daily!J617,Daily!J834)</f>
        <v>281</v>
      </c>
      <c r="K26" s="33">
        <f>SUM(Daily!K183,Daily!K400,Daily!K617,Daily!K834)</f>
        <v>183.1</v>
      </c>
      <c r="L26" s="33">
        <f>SUM(Daily!L183,Daily!L400,Daily!L617,Daily!L834)</f>
        <v>2711</v>
      </c>
      <c r="M26" s="33">
        <f>SUM(Daily!M183,Daily!M400,Daily!M617,Daily!M834)</f>
        <v>342.3</v>
      </c>
      <c r="N26" s="33">
        <f>SUM(Daily!N183,Daily!N400,Daily!N617,Daily!N834)</f>
        <v>1629</v>
      </c>
      <c r="O26" s="33">
        <f>SUM(Daily!O183,Daily!O400,Daily!O617,Daily!O834)</f>
        <v>933.8</v>
      </c>
      <c r="P26" s="33">
        <f>SUM(Daily!P183,Daily!P400,Daily!P617,Daily!P834)</f>
        <v>318</v>
      </c>
      <c r="Q26" s="33">
        <f>SUM(Daily!Q183,Daily!Q400,Daily!Q617,Daily!Q834)</f>
        <v>709.6</v>
      </c>
      <c r="R26" s="33">
        <f>SUM(Daily!R183,Daily!R400,Daily!R617,Daily!R834)</f>
        <v>499</v>
      </c>
      <c r="S26" s="33">
        <f>SUM(Daily!S183,Daily!S400,Daily!S617,Daily!S834)</f>
        <v>605.70000000000005</v>
      </c>
      <c r="T26" s="33">
        <f>SUM(Daily!T183,Daily!T400,Daily!T617,Daily!T834)</f>
        <v>76</v>
      </c>
      <c r="U26" s="33">
        <f>SUM(Daily!U183,Daily!U400,Daily!U617,Daily!U834)</f>
        <v>23</v>
      </c>
      <c r="V26" s="33">
        <f>SUM(Daily!V183,Daily!V400,Daily!V617,Daily!V834)</f>
        <v>1487</v>
      </c>
      <c r="W26" s="33">
        <f>SUM(Daily!W183,Daily!W400,Daily!W617,Daily!W834)</f>
        <v>69.099999999999994</v>
      </c>
      <c r="X26" s="33">
        <f>SUM(Daily!X183,Daily!X400,Daily!X617,Daily!X834)</f>
        <v>115</v>
      </c>
      <c r="Y26" s="33">
        <f>SUM(Daily!Y183,Daily!Y400,Daily!Y617,Daily!Y834)</f>
        <v>26</v>
      </c>
      <c r="Z26" s="33">
        <f>SUM(Daily!Z183,Daily!Z400,Daily!Z617,Daily!Z834)</f>
        <v>245</v>
      </c>
      <c r="AA26" s="33">
        <f>SUM(Daily!AA183,Daily!AA400,Daily!AA617,Daily!AA834)</f>
        <v>436.4</v>
      </c>
      <c r="AB26" s="11">
        <f t="shared" si="0"/>
        <v>7801</v>
      </c>
      <c r="AC26" s="7">
        <f t="shared" si="0"/>
        <v>13989</v>
      </c>
    </row>
    <row r="27" spans="1:29" ht="14.4" thickTop="1" thickBot="1" x14ac:dyDescent="0.3">
      <c r="A27" s="91" t="s">
        <v>36</v>
      </c>
      <c r="B27" s="33">
        <f>SUM(Daily!B184,Daily!B401,Daily!B618,Daily!B835)</f>
        <v>0</v>
      </c>
      <c r="C27" s="33">
        <f>SUM(Daily!C184,Daily!C401,Daily!C618,Daily!C835)</f>
        <v>0</v>
      </c>
      <c r="D27" s="33">
        <f>SUM(Daily!D184,Daily!D401,Daily!D618,Daily!D835)</f>
        <v>0</v>
      </c>
      <c r="E27" s="33">
        <f>SUM(Daily!E184,Daily!E401,Daily!E618,Daily!E835)</f>
        <v>0</v>
      </c>
      <c r="F27" s="33">
        <f>SUM(Daily!F184,Daily!F401,Daily!F618,Daily!F835)</f>
        <v>0</v>
      </c>
      <c r="G27" s="33">
        <f>SUM(Daily!G184,Daily!G401,Daily!G618,Daily!G835)</f>
        <v>0</v>
      </c>
      <c r="H27" s="33">
        <f>SUM(Daily!H184,Daily!H401,Daily!H618,Daily!H835)</f>
        <v>4</v>
      </c>
      <c r="I27" s="33">
        <f>SUM(Daily!I184,Daily!I401,Daily!I618,Daily!I835)</f>
        <v>4</v>
      </c>
      <c r="J27" s="33">
        <f>SUM(Daily!J184,Daily!J401,Daily!J618,Daily!J835)</f>
        <v>1</v>
      </c>
      <c r="K27" s="33">
        <f>SUM(Daily!K184,Daily!K401,Daily!K618,Daily!K835)</f>
        <v>1</v>
      </c>
      <c r="L27" s="33">
        <f>SUM(Daily!L184,Daily!L401,Daily!L618,Daily!L835)</f>
        <v>0</v>
      </c>
      <c r="M27" s="33">
        <f>SUM(Daily!M184,Daily!M401,Daily!M618,Daily!M835)</f>
        <v>0</v>
      </c>
      <c r="N27" s="33">
        <f>SUM(Daily!N184,Daily!N401,Daily!N618,Daily!N835)</f>
        <v>0</v>
      </c>
      <c r="O27" s="33">
        <f>SUM(Daily!O184,Daily!O401,Daily!O618,Daily!O835)</f>
        <v>0</v>
      </c>
      <c r="P27" s="33">
        <f>SUM(Daily!P184,Daily!P401,Daily!P618,Daily!P835)</f>
        <v>0</v>
      </c>
      <c r="Q27" s="33">
        <f>SUM(Daily!Q184,Daily!Q401,Daily!Q618,Daily!Q835)</f>
        <v>0</v>
      </c>
      <c r="R27" s="33">
        <f>SUM(Daily!R184,Daily!R401,Daily!R618,Daily!R835)</f>
        <v>0</v>
      </c>
      <c r="S27" s="33">
        <f>SUM(Daily!S184,Daily!S401,Daily!S618,Daily!S835)</f>
        <v>0</v>
      </c>
      <c r="T27" s="33">
        <f>SUM(Daily!T184,Daily!T401,Daily!T618,Daily!T835)</f>
        <v>0</v>
      </c>
      <c r="U27" s="33">
        <f>SUM(Daily!U184,Daily!U401,Daily!U618,Daily!U835)</f>
        <v>0</v>
      </c>
      <c r="V27" s="33">
        <f>SUM(Daily!V184,Daily!V401,Daily!V618,Daily!V835)</f>
        <v>0</v>
      </c>
      <c r="W27" s="33">
        <f>SUM(Daily!W184,Daily!W401,Daily!W618,Daily!W835)</f>
        <v>0</v>
      </c>
      <c r="X27" s="33">
        <f>SUM(Daily!X184,Daily!X401,Daily!X618,Daily!X835)</f>
        <v>0</v>
      </c>
      <c r="Y27" s="33">
        <f>SUM(Daily!Y184,Daily!Y401,Daily!Y618,Daily!Y835)</f>
        <v>0</v>
      </c>
      <c r="Z27" s="33">
        <f>SUM(Daily!Z184,Daily!Z401,Daily!Z618,Daily!Z835)</f>
        <v>0</v>
      </c>
      <c r="AA27" s="33">
        <f>SUM(Daily!AA184,Daily!AA401,Daily!AA618,Daily!AA835)</f>
        <v>0</v>
      </c>
      <c r="AB27" s="11">
        <f t="shared" si="0"/>
        <v>5</v>
      </c>
      <c r="AC27" s="7">
        <f t="shared" si="0"/>
        <v>5</v>
      </c>
    </row>
    <row r="28" spans="1:29" ht="14.4" thickTop="1" thickBot="1" x14ac:dyDescent="0.3">
      <c r="A28" s="90" t="s">
        <v>37</v>
      </c>
      <c r="B28" s="33">
        <f>SUM(Daily!B185,Daily!B402,Daily!B619,Daily!B836)</f>
        <v>0</v>
      </c>
      <c r="C28" s="33">
        <f>SUM(Daily!C185,Daily!C402,Daily!C619,Daily!C836)</f>
        <v>0</v>
      </c>
      <c r="D28" s="33">
        <f>SUM(Daily!D185,Daily!D402,Daily!D619,Daily!D836)</f>
        <v>0</v>
      </c>
      <c r="E28" s="33">
        <f>SUM(Daily!E185,Daily!E402,Daily!E619,Daily!E836)</f>
        <v>0</v>
      </c>
      <c r="F28" s="33">
        <f>SUM(Daily!F185,Daily!F402,Daily!F619,Daily!F836)</f>
        <v>0</v>
      </c>
      <c r="G28" s="33">
        <f>SUM(Daily!G185,Daily!G402,Daily!G619,Daily!G836)</f>
        <v>0</v>
      </c>
      <c r="H28" s="33">
        <f>SUM(Daily!H185,Daily!H402,Daily!H619,Daily!H836)</f>
        <v>0</v>
      </c>
      <c r="I28" s="33">
        <f>SUM(Daily!I185,Daily!I402,Daily!I619,Daily!I836)</f>
        <v>0</v>
      </c>
      <c r="J28" s="33">
        <f>SUM(Daily!J185,Daily!J402,Daily!J619,Daily!J836)</f>
        <v>0</v>
      </c>
      <c r="K28" s="33">
        <f>SUM(Daily!K185,Daily!K402,Daily!K619,Daily!K836)</f>
        <v>0</v>
      </c>
      <c r="L28" s="33">
        <f>SUM(Daily!L185,Daily!L402,Daily!L619,Daily!L836)</f>
        <v>0</v>
      </c>
      <c r="M28" s="33">
        <f>SUM(Daily!M185,Daily!M402,Daily!M619,Daily!M836)</f>
        <v>0</v>
      </c>
      <c r="N28" s="33">
        <f>SUM(Daily!N185,Daily!N402,Daily!N619,Daily!N836)</f>
        <v>0</v>
      </c>
      <c r="O28" s="33">
        <f>SUM(Daily!O185,Daily!O402,Daily!O619,Daily!O836)</f>
        <v>0</v>
      </c>
      <c r="P28" s="33">
        <f>SUM(Daily!P185,Daily!P402,Daily!P619,Daily!P836)</f>
        <v>0</v>
      </c>
      <c r="Q28" s="33">
        <f>SUM(Daily!Q185,Daily!Q402,Daily!Q619,Daily!Q836)</f>
        <v>0</v>
      </c>
      <c r="R28" s="33">
        <f>SUM(Daily!R185,Daily!R402,Daily!R619,Daily!R836)</f>
        <v>0</v>
      </c>
      <c r="S28" s="33">
        <f>SUM(Daily!S185,Daily!S402,Daily!S619,Daily!S836)</f>
        <v>0</v>
      </c>
      <c r="T28" s="33">
        <f>SUM(Daily!T185,Daily!T402,Daily!T619,Daily!T836)</f>
        <v>0</v>
      </c>
      <c r="U28" s="33">
        <f>SUM(Daily!U185,Daily!U402,Daily!U619,Daily!U836)</f>
        <v>0</v>
      </c>
      <c r="V28" s="33">
        <f>SUM(Daily!V185,Daily!V402,Daily!V619,Daily!V836)</f>
        <v>0</v>
      </c>
      <c r="W28" s="33">
        <f>SUM(Daily!W185,Daily!W402,Daily!W619,Daily!W836)</f>
        <v>0</v>
      </c>
      <c r="X28" s="33">
        <f>SUM(Daily!X185,Daily!X402,Daily!X619,Daily!X836)</f>
        <v>0</v>
      </c>
      <c r="Y28" s="33">
        <f>SUM(Daily!Y185,Daily!Y402,Daily!Y619,Daily!Y836)</f>
        <v>0</v>
      </c>
      <c r="Z28" s="33">
        <f>SUM(Daily!Z185,Daily!Z402,Daily!Z619,Daily!Z836)</f>
        <v>0</v>
      </c>
      <c r="AA28" s="33">
        <f>SUM(Daily!AA185,Daily!AA402,Daily!AA619,Daily!AA836)</f>
        <v>0</v>
      </c>
      <c r="AB28" s="11">
        <f t="shared" si="0"/>
        <v>0</v>
      </c>
      <c r="AC28" s="7">
        <f t="shared" si="0"/>
        <v>0</v>
      </c>
    </row>
    <row r="29" spans="1:29" ht="14.4" thickTop="1" thickBot="1" x14ac:dyDescent="0.3">
      <c r="A29" s="91" t="s">
        <v>38</v>
      </c>
      <c r="B29" s="33">
        <f>SUM(Daily!B186,Daily!B403,Daily!B620,Daily!B837)</f>
        <v>0</v>
      </c>
      <c r="C29" s="33">
        <f>SUM(Daily!C186,Daily!C403,Daily!C620,Daily!C837)</f>
        <v>0</v>
      </c>
      <c r="D29" s="33">
        <f>SUM(Daily!D186,Daily!D403,Daily!D620,Daily!D837)</f>
        <v>0</v>
      </c>
      <c r="E29" s="33">
        <f>SUM(Daily!E186,Daily!E403,Daily!E620,Daily!E837)</f>
        <v>0</v>
      </c>
      <c r="F29" s="33">
        <f>SUM(Daily!F186,Daily!F403,Daily!F620,Daily!F837)</f>
        <v>0</v>
      </c>
      <c r="G29" s="33">
        <f>SUM(Daily!G186,Daily!G403,Daily!G620,Daily!G837)</f>
        <v>0</v>
      </c>
      <c r="H29" s="33">
        <f>SUM(Daily!H186,Daily!H403,Daily!H620,Daily!H837)</f>
        <v>0</v>
      </c>
      <c r="I29" s="33">
        <f>SUM(Daily!I186,Daily!I403,Daily!I620,Daily!I837)</f>
        <v>0</v>
      </c>
      <c r="J29" s="33">
        <f>SUM(Daily!J186,Daily!J403,Daily!J620,Daily!J837)</f>
        <v>0</v>
      </c>
      <c r="K29" s="33">
        <f>SUM(Daily!K186,Daily!K403,Daily!K620,Daily!K837)</f>
        <v>0</v>
      </c>
      <c r="L29" s="33">
        <f>SUM(Daily!L186,Daily!L403,Daily!L620,Daily!L837)</f>
        <v>0</v>
      </c>
      <c r="M29" s="33">
        <f>SUM(Daily!M186,Daily!M403,Daily!M620,Daily!M837)</f>
        <v>0</v>
      </c>
      <c r="N29" s="33">
        <f>SUM(Daily!N186,Daily!N403,Daily!N620,Daily!N837)</f>
        <v>0</v>
      </c>
      <c r="O29" s="33">
        <f>SUM(Daily!O186,Daily!O403,Daily!O620,Daily!O837)</f>
        <v>0</v>
      </c>
      <c r="P29" s="33">
        <f>SUM(Daily!P186,Daily!P403,Daily!P620,Daily!P837)</f>
        <v>0</v>
      </c>
      <c r="Q29" s="33">
        <f>SUM(Daily!Q186,Daily!Q403,Daily!Q620,Daily!Q837)</f>
        <v>0</v>
      </c>
      <c r="R29" s="33">
        <f>SUM(Daily!R186,Daily!R403,Daily!R620,Daily!R837)</f>
        <v>0</v>
      </c>
      <c r="S29" s="33">
        <f>SUM(Daily!S186,Daily!S403,Daily!S620,Daily!S837)</f>
        <v>0</v>
      </c>
      <c r="T29" s="33">
        <f>SUM(Daily!T186,Daily!T403,Daily!T620,Daily!T837)</f>
        <v>0</v>
      </c>
      <c r="U29" s="33">
        <f>SUM(Daily!U186,Daily!U403,Daily!U620,Daily!U837)</f>
        <v>0</v>
      </c>
      <c r="V29" s="33">
        <f>SUM(Daily!V186,Daily!V403,Daily!V620,Daily!V837)</f>
        <v>0</v>
      </c>
      <c r="W29" s="33">
        <f>SUM(Daily!W186,Daily!W403,Daily!W620,Daily!W837)</f>
        <v>0</v>
      </c>
      <c r="X29" s="33">
        <f>SUM(Daily!X186,Daily!X403,Daily!X620,Daily!X837)</f>
        <v>0</v>
      </c>
      <c r="Y29" s="33">
        <f>SUM(Daily!Y186,Daily!Y403,Daily!Y620,Daily!Y837)</f>
        <v>0</v>
      </c>
      <c r="Z29" s="33">
        <f>SUM(Daily!Z186,Daily!Z403,Daily!Z620,Daily!Z837)</f>
        <v>0</v>
      </c>
      <c r="AA29" s="33">
        <f>SUM(Daily!AA186,Daily!AA403,Daily!AA620,Daily!AA837)</f>
        <v>0</v>
      </c>
      <c r="AB29" s="11">
        <f t="shared" si="0"/>
        <v>0</v>
      </c>
      <c r="AC29" s="7">
        <f t="shared" si="0"/>
        <v>0</v>
      </c>
    </row>
    <row r="30" spans="1:29" ht="14.4" thickTop="1" thickBot="1" x14ac:dyDescent="0.3">
      <c r="A30" s="86" t="s">
        <v>39</v>
      </c>
      <c r="B30" s="33">
        <f>SUM(Daily!B187,Daily!B404,Daily!B621,Daily!B838)</f>
        <v>0</v>
      </c>
      <c r="C30" s="33">
        <f>SUM(Daily!C187,Daily!C404,Daily!C621,Daily!C838)</f>
        <v>0</v>
      </c>
      <c r="D30" s="33">
        <f>SUM(Daily!D187,Daily!D404,Daily!D621,Daily!D838)</f>
        <v>0</v>
      </c>
      <c r="E30" s="33">
        <f>SUM(Daily!E187,Daily!E404,Daily!E621,Daily!E838)</f>
        <v>0</v>
      </c>
      <c r="F30" s="33">
        <f>SUM(Daily!F187,Daily!F404,Daily!F621,Daily!F838)</f>
        <v>0</v>
      </c>
      <c r="G30" s="33">
        <f>SUM(Daily!G187,Daily!G404,Daily!G621,Daily!G838)</f>
        <v>0</v>
      </c>
      <c r="H30" s="33">
        <f>SUM(Daily!H187,Daily!H404,Daily!H621,Daily!H838)</f>
        <v>0</v>
      </c>
      <c r="I30" s="33">
        <f>SUM(Daily!I187,Daily!I404,Daily!I621,Daily!I838)</f>
        <v>0</v>
      </c>
      <c r="J30" s="33">
        <f>SUM(Daily!J187,Daily!J404,Daily!J621,Daily!J838)</f>
        <v>0</v>
      </c>
      <c r="K30" s="33">
        <f>SUM(Daily!K187,Daily!K404,Daily!K621,Daily!K838)</f>
        <v>0</v>
      </c>
      <c r="L30" s="33">
        <f>SUM(Daily!L187,Daily!L404,Daily!L621,Daily!L838)</f>
        <v>0</v>
      </c>
      <c r="M30" s="33">
        <f>SUM(Daily!M187,Daily!M404,Daily!M621,Daily!M838)</f>
        <v>0</v>
      </c>
      <c r="N30" s="33">
        <f>SUM(Daily!N187,Daily!N404,Daily!N621,Daily!N838)</f>
        <v>0</v>
      </c>
      <c r="O30" s="33">
        <f>SUM(Daily!O187,Daily!O404,Daily!O621,Daily!O838)</f>
        <v>0</v>
      </c>
      <c r="P30" s="33">
        <f>SUM(Daily!P187,Daily!P404,Daily!P621,Daily!P838)</f>
        <v>0</v>
      </c>
      <c r="Q30" s="33">
        <f>SUM(Daily!Q187,Daily!Q404,Daily!Q621,Daily!Q838)</f>
        <v>0</v>
      </c>
      <c r="R30" s="33">
        <f>SUM(Daily!R187,Daily!R404,Daily!R621,Daily!R838)</f>
        <v>0</v>
      </c>
      <c r="S30" s="33">
        <f>SUM(Daily!S187,Daily!S404,Daily!S621,Daily!S838)</f>
        <v>0</v>
      </c>
      <c r="T30" s="33">
        <f>SUM(Daily!T187,Daily!T404,Daily!T621,Daily!T838)</f>
        <v>0</v>
      </c>
      <c r="U30" s="33">
        <f>SUM(Daily!U187,Daily!U404,Daily!U621,Daily!U838)</f>
        <v>0</v>
      </c>
      <c r="V30" s="33">
        <f>SUM(Daily!V187,Daily!V404,Daily!V621,Daily!V838)</f>
        <v>0</v>
      </c>
      <c r="W30" s="33">
        <f>SUM(Daily!W187,Daily!W404,Daily!W621,Daily!W838)</f>
        <v>0</v>
      </c>
      <c r="X30" s="33">
        <f>SUM(Daily!X187,Daily!X404,Daily!X621,Daily!X838)</f>
        <v>0</v>
      </c>
      <c r="Y30" s="33">
        <f>SUM(Daily!Y187,Daily!Y404,Daily!Y621,Daily!Y838)</f>
        <v>0</v>
      </c>
      <c r="Z30" s="33">
        <f>SUM(Daily!Z187,Daily!Z404,Daily!Z621,Daily!Z838)</f>
        <v>0</v>
      </c>
      <c r="AA30" s="33">
        <f>SUM(Daily!AA187,Daily!AA404,Daily!AA621,Daily!AA838)</f>
        <v>0</v>
      </c>
      <c r="AB30" s="12">
        <f t="shared" si="0"/>
        <v>0</v>
      </c>
      <c r="AC30" s="13">
        <f t="shared" si="0"/>
        <v>0</v>
      </c>
    </row>
    <row r="31" spans="1:29" ht="14.4" thickTop="1" thickBot="1" x14ac:dyDescent="0.3">
      <c r="A31" s="52" t="s">
        <v>13</v>
      </c>
      <c r="B31" s="53">
        <f>SUM(B7:B30)</f>
        <v>105114</v>
      </c>
      <c r="C31" s="53">
        <f t="shared" ref="C31:AA31" si="1">SUM(C7:C30)</f>
        <v>100163.36320069869</v>
      </c>
      <c r="D31" s="53">
        <f t="shared" si="1"/>
        <v>41290</v>
      </c>
      <c r="E31" s="53">
        <f t="shared" si="1"/>
        <v>38570.875436715425</v>
      </c>
      <c r="F31" s="53">
        <f t="shared" si="1"/>
        <v>68633</v>
      </c>
      <c r="G31" s="53">
        <f t="shared" si="1"/>
        <v>66620.911548189877</v>
      </c>
      <c r="H31" s="53">
        <f t="shared" si="1"/>
        <v>136878</v>
      </c>
      <c r="I31" s="53">
        <f t="shared" si="1"/>
        <v>138027.9685760414</v>
      </c>
      <c r="J31" s="53">
        <f t="shared" si="1"/>
        <v>16057</v>
      </c>
      <c r="K31" s="53">
        <f t="shared" si="1"/>
        <v>16993.817820590742</v>
      </c>
      <c r="L31" s="53">
        <f t="shared" si="1"/>
        <v>49414</v>
      </c>
      <c r="M31" s="53">
        <f t="shared" si="1"/>
        <v>58745.71431477333</v>
      </c>
      <c r="N31" s="53">
        <f t="shared" si="1"/>
        <v>119008</v>
      </c>
      <c r="O31" s="53">
        <f t="shared" si="1"/>
        <v>117589.48861009988</v>
      </c>
      <c r="P31" s="53">
        <f t="shared" si="1"/>
        <v>60930</v>
      </c>
      <c r="Q31" s="53">
        <f t="shared" si="1"/>
        <v>56565.181568702421</v>
      </c>
      <c r="R31" s="53">
        <f t="shared" si="1"/>
        <v>90757</v>
      </c>
      <c r="S31" s="53">
        <f t="shared" si="1"/>
        <v>88734.204871419919</v>
      </c>
      <c r="T31" s="53">
        <f t="shared" si="1"/>
        <v>11323</v>
      </c>
      <c r="U31" s="53">
        <f t="shared" si="1"/>
        <v>13163.005697046843</v>
      </c>
      <c r="V31" s="53">
        <f t="shared" si="1"/>
        <v>70908</v>
      </c>
      <c r="W31" s="53">
        <f t="shared" si="1"/>
        <v>91299.586698790386</v>
      </c>
      <c r="X31" s="53">
        <f t="shared" si="1"/>
        <v>47711</v>
      </c>
      <c r="Y31" s="53">
        <f t="shared" si="1"/>
        <v>25937.256372027103</v>
      </c>
      <c r="Z31" s="53">
        <f t="shared" si="1"/>
        <v>166302</v>
      </c>
      <c r="AA31" s="53">
        <f t="shared" si="1"/>
        <v>168119.52528490397</v>
      </c>
      <c r="AB31" s="53">
        <f>SUM(AB7:AB30)</f>
        <v>984325</v>
      </c>
      <c r="AC31" s="1">
        <f>SUM(AC7:AC30)</f>
        <v>980530.9</v>
      </c>
    </row>
    <row r="32" spans="1:29" ht="15.6" thickTop="1" x14ac:dyDescent="0.25">
      <c r="AB32" s="175" t="str">
        <f>IF(AB31='Daily Total'!D46,"Correct","Wrong")</f>
        <v>Wrong</v>
      </c>
      <c r="AC32" s="175" t="str">
        <f>IF(AC31='Daily Total'!E46,"Correct","Wrong")</f>
        <v>Wrong</v>
      </c>
    </row>
    <row r="35" spans="1:29" x14ac:dyDescent="0.25">
      <c r="A35" s="43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8" thickBot="1" x14ac:dyDescent="0.3">
      <c r="A36" s="43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4" thickTop="1" thickBot="1" x14ac:dyDescent="0.3">
      <c r="A37" s="307" t="s">
        <v>0</v>
      </c>
      <c r="B37" s="300" t="s">
        <v>1</v>
      </c>
      <c r="C37" s="301"/>
      <c r="D37" s="300" t="s">
        <v>2</v>
      </c>
      <c r="E37" s="301"/>
      <c r="F37" s="300" t="s">
        <v>3</v>
      </c>
      <c r="G37" s="301"/>
      <c r="H37" s="300" t="s">
        <v>4</v>
      </c>
      <c r="I37" s="301"/>
      <c r="J37" s="300" t="s">
        <v>5</v>
      </c>
      <c r="K37" s="301"/>
      <c r="L37" s="300" t="s">
        <v>6</v>
      </c>
      <c r="M37" s="301"/>
      <c r="N37" s="300" t="s">
        <v>7</v>
      </c>
      <c r="O37" s="301"/>
      <c r="P37" s="300" t="s">
        <v>8</v>
      </c>
      <c r="Q37" s="301"/>
      <c r="R37" s="300" t="s">
        <v>9</v>
      </c>
      <c r="S37" s="301"/>
      <c r="T37" s="300" t="s">
        <v>10</v>
      </c>
      <c r="U37" s="301"/>
      <c r="V37" s="300" t="s">
        <v>11</v>
      </c>
      <c r="W37" s="301"/>
      <c r="X37" s="300" t="s">
        <v>12</v>
      </c>
      <c r="Y37" s="301"/>
      <c r="Z37" s="300" t="s">
        <v>40</v>
      </c>
      <c r="AA37" s="301"/>
      <c r="AB37" s="300" t="s">
        <v>47</v>
      </c>
      <c r="AC37" s="301"/>
    </row>
    <row r="38" spans="1:29" ht="15" thickTop="1" thickBot="1" x14ac:dyDescent="0.35">
      <c r="A38" s="308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8" thickTop="1" x14ac:dyDescent="0.25">
      <c r="A39" s="85" t="s">
        <v>16</v>
      </c>
      <c r="B39" s="33">
        <f>+B7/$B$65</f>
        <v>0</v>
      </c>
      <c r="C39" s="39">
        <f t="shared" ref="C39:AA39" si="2">+C7/$B$65</f>
        <v>0</v>
      </c>
      <c r="D39" s="33">
        <f t="shared" si="2"/>
        <v>0</v>
      </c>
      <c r="E39" s="39">
        <f t="shared" si="2"/>
        <v>0</v>
      </c>
      <c r="F39" s="33">
        <f t="shared" si="2"/>
        <v>0</v>
      </c>
      <c r="G39" s="39">
        <f t="shared" si="2"/>
        <v>0</v>
      </c>
      <c r="H39" s="33">
        <f t="shared" si="2"/>
        <v>0</v>
      </c>
      <c r="I39" s="39">
        <f t="shared" si="2"/>
        <v>0</v>
      </c>
      <c r="J39" s="33">
        <f t="shared" si="2"/>
        <v>0</v>
      </c>
      <c r="K39" s="39">
        <f t="shared" si="2"/>
        <v>0</v>
      </c>
      <c r="L39" s="33">
        <f t="shared" si="2"/>
        <v>0</v>
      </c>
      <c r="M39" s="39">
        <f t="shared" si="2"/>
        <v>0</v>
      </c>
      <c r="N39" s="33">
        <f t="shared" si="2"/>
        <v>0</v>
      </c>
      <c r="O39" s="39">
        <f t="shared" si="2"/>
        <v>0</v>
      </c>
      <c r="P39" s="33">
        <f t="shared" si="2"/>
        <v>0</v>
      </c>
      <c r="Q39" s="39">
        <f t="shared" si="2"/>
        <v>0</v>
      </c>
      <c r="R39" s="33">
        <f t="shared" si="2"/>
        <v>0</v>
      </c>
      <c r="S39" s="39">
        <f t="shared" si="2"/>
        <v>0</v>
      </c>
      <c r="T39" s="33">
        <f t="shared" si="2"/>
        <v>0</v>
      </c>
      <c r="U39" s="39">
        <f t="shared" si="2"/>
        <v>0</v>
      </c>
      <c r="V39" s="33">
        <f t="shared" si="2"/>
        <v>0</v>
      </c>
      <c r="W39" s="39">
        <f t="shared" si="2"/>
        <v>0</v>
      </c>
      <c r="X39" s="33">
        <f t="shared" si="2"/>
        <v>0</v>
      </c>
      <c r="Y39" s="39">
        <f t="shared" si="2"/>
        <v>0</v>
      </c>
      <c r="Z39" s="33">
        <f t="shared" si="2"/>
        <v>0</v>
      </c>
      <c r="AA39" s="39">
        <f t="shared" si="2"/>
        <v>0</v>
      </c>
      <c r="AB39" s="96">
        <f>B39+D39+F39+H39+J39+L39+N39+P39+R39+T39+V39+X39+Z39</f>
        <v>0</v>
      </c>
      <c r="AC39" s="104">
        <f>C39+E39+G39+I39+K39+M39+O39+Q39+S39+U39+W39+Y39+AA39</f>
        <v>0</v>
      </c>
    </row>
    <row r="40" spans="1:29" x14ac:dyDescent="0.25">
      <c r="A40" s="86" t="s">
        <v>17</v>
      </c>
      <c r="B40" s="3">
        <f t="shared" ref="B40:AA49" si="3">+B8/$B$65</f>
        <v>203.25</v>
      </c>
      <c r="C40" s="30">
        <f t="shared" si="3"/>
        <v>0</v>
      </c>
      <c r="D40" s="3">
        <f t="shared" si="3"/>
        <v>154</v>
      </c>
      <c r="E40" s="30">
        <f t="shared" si="3"/>
        <v>0.75</v>
      </c>
      <c r="F40" s="3">
        <f t="shared" si="3"/>
        <v>287.5</v>
      </c>
      <c r="G40" s="30">
        <f t="shared" si="3"/>
        <v>5.25</v>
      </c>
      <c r="H40" s="3">
        <f t="shared" si="3"/>
        <v>251.5</v>
      </c>
      <c r="I40" s="30">
        <f t="shared" si="3"/>
        <v>18.75</v>
      </c>
      <c r="J40" s="3">
        <f t="shared" si="3"/>
        <v>7</v>
      </c>
      <c r="K40" s="30">
        <f t="shared" si="3"/>
        <v>18</v>
      </c>
      <c r="L40" s="3">
        <f t="shared" si="3"/>
        <v>19</v>
      </c>
      <c r="M40" s="30">
        <f t="shared" si="3"/>
        <v>41.25</v>
      </c>
      <c r="N40" s="3">
        <f t="shared" si="3"/>
        <v>147.5</v>
      </c>
      <c r="O40" s="30">
        <f t="shared" si="3"/>
        <v>72.75</v>
      </c>
      <c r="P40" s="3">
        <f t="shared" si="3"/>
        <v>48.75</v>
      </c>
      <c r="Q40" s="30">
        <f t="shared" si="3"/>
        <v>32</v>
      </c>
      <c r="R40" s="3">
        <f t="shared" si="3"/>
        <v>28.25</v>
      </c>
      <c r="S40" s="30">
        <f t="shared" si="3"/>
        <v>54.75</v>
      </c>
      <c r="T40" s="3">
        <f t="shared" si="3"/>
        <v>1</v>
      </c>
      <c r="U40" s="30">
        <f t="shared" si="3"/>
        <v>8.5</v>
      </c>
      <c r="V40" s="3">
        <f t="shared" si="3"/>
        <v>9</v>
      </c>
      <c r="W40" s="30">
        <f t="shared" si="3"/>
        <v>5</v>
      </c>
      <c r="X40" s="3">
        <f t="shared" si="3"/>
        <v>3.5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1">
        <f>B40+D40+F40+H40+J40+L40+N40+P40+R40+T40+V40+X40+Z40</f>
        <v>1160.25</v>
      </c>
      <c r="AC40" s="15">
        <f t="shared" ref="AC40:AC62" si="4">C40+E40+G40+I40+K40+M40+O40+Q40+S40+U40+W40+Y40+AA40</f>
        <v>257</v>
      </c>
    </row>
    <row r="41" spans="1:29" x14ac:dyDescent="0.25">
      <c r="A41" s="87" t="s">
        <v>18</v>
      </c>
      <c r="B41" s="3">
        <f t="shared" si="3"/>
        <v>680</v>
      </c>
      <c r="C41" s="30">
        <f t="shared" si="3"/>
        <v>247.52500000000001</v>
      </c>
      <c r="D41" s="3">
        <f t="shared" si="3"/>
        <v>464.5</v>
      </c>
      <c r="E41" s="30">
        <f t="shared" si="3"/>
        <v>149.75</v>
      </c>
      <c r="F41" s="3">
        <f t="shared" si="3"/>
        <v>976.75</v>
      </c>
      <c r="G41" s="30">
        <f t="shared" si="3"/>
        <v>317.02499999999998</v>
      </c>
      <c r="H41" s="3">
        <f t="shared" si="3"/>
        <v>1074.75</v>
      </c>
      <c r="I41" s="30">
        <f t="shared" si="3"/>
        <v>542.77499999999998</v>
      </c>
      <c r="J41" s="3">
        <f t="shared" si="3"/>
        <v>53.25</v>
      </c>
      <c r="K41" s="30">
        <f t="shared" si="3"/>
        <v>149.5</v>
      </c>
      <c r="L41" s="3">
        <f t="shared" si="3"/>
        <v>202.75</v>
      </c>
      <c r="M41" s="30">
        <f t="shared" si="3"/>
        <v>441.52499999999998</v>
      </c>
      <c r="N41" s="3">
        <f t="shared" si="3"/>
        <v>907.25</v>
      </c>
      <c r="O41" s="30">
        <f t="shared" si="3"/>
        <v>770.27499999999998</v>
      </c>
      <c r="P41" s="3">
        <f t="shared" si="3"/>
        <v>374</v>
      </c>
      <c r="Q41" s="30">
        <f t="shared" si="3"/>
        <v>433.02499999999998</v>
      </c>
      <c r="R41" s="3">
        <f t="shared" si="3"/>
        <v>699.25</v>
      </c>
      <c r="S41" s="30">
        <f t="shared" si="3"/>
        <v>565.52499999999998</v>
      </c>
      <c r="T41" s="3">
        <f t="shared" si="3"/>
        <v>88</v>
      </c>
      <c r="U41" s="30">
        <f t="shared" si="3"/>
        <v>261.25</v>
      </c>
      <c r="V41" s="3">
        <f t="shared" si="3"/>
        <v>376.75</v>
      </c>
      <c r="W41" s="30">
        <f t="shared" si="3"/>
        <v>624.52499999999998</v>
      </c>
      <c r="X41" s="3">
        <f t="shared" si="3"/>
        <v>497.75</v>
      </c>
      <c r="Y41" s="30">
        <f t="shared" si="3"/>
        <v>305.25</v>
      </c>
      <c r="Z41" s="3">
        <f t="shared" si="3"/>
        <v>1345</v>
      </c>
      <c r="AA41" s="30">
        <f t="shared" si="3"/>
        <v>1008.3</v>
      </c>
      <c r="AB41" s="11">
        <f t="shared" ref="AB41:AB62" si="5">B41+D41+F41+H41+J41+L41+N41+P41+R41+T41+V41+X41+Z41</f>
        <v>7740</v>
      </c>
      <c r="AC41" s="15">
        <f t="shared" si="4"/>
        <v>5816.25</v>
      </c>
    </row>
    <row r="42" spans="1:29" x14ac:dyDescent="0.25">
      <c r="A42" s="86" t="s">
        <v>19</v>
      </c>
      <c r="B42" s="3">
        <f t="shared" si="3"/>
        <v>906.75</v>
      </c>
      <c r="C42" s="30">
        <f t="shared" si="3"/>
        <v>848.82500000000005</v>
      </c>
      <c r="D42" s="3">
        <f t="shared" si="3"/>
        <v>493.5</v>
      </c>
      <c r="E42" s="30">
        <f t="shared" si="3"/>
        <v>374.3</v>
      </c>
      <c r="F42" s="3">
        <f t="shared" si="3"/>
        <v>1116.75</v>
      </c>
      <c r="G42" s="30">
        <f t="shared" si="3"/>
        <v>861.07500000000005</v>
      </c>
      <c r="H42" s="3">
        <f t="shared" si="3"/>
        <v>1471.5</v>
      </c>
      <c r="I42" s="30">
        <f t="shared" si="3"/>
        <v>1324.15</v>
      </c>
      <c r="J42" s="3">
        <f t="shared" si="3"/>
        <v>94.5</v>
      </c>
      <c r="K42" s="30">
        <f t="shared" si="3"/>
        <v>228.52500000000001</v>
      </c>
      <c r="L42" s="3">
        <f t="shared" si="3"/>
        <v>417.25</v>
      </c>
      <c r="M42" s="30">
        <f t="shared" si="3"/>
        <v>638.79999999999995</v>
      </c>
      <c r="N42" s="3">
        <f t="shared" si="3"/>
        <v>1368</v>
      </c>
      <c r="O42" s="30">
        <f t="shared" si="3"/>
        <v>1304.875</v>
      </c>
      <c r="P42" s="3">
        <f t="shared" si="3"/>
        <v>699</v>
      </c>
      <c r="Q42" s="30">
        <f t="shared" si="3"/>
        <v>798.32500000000005</v>
      </c>
      <c r="R42" s="3">
        <f t="shared" si="3"/>
        <v>1093.25</v>
      </c>
      <c r="S42" s="30">
        <f t="shared" si="3"/>
        <v>855.32500000000005</v>
      </c>
      <c r="T42" s="3">
        <f t="shared" si="3"/>
        <v>221.5</v>
      </c>
      <c r="U42" s="30">
        <f t="shared" si="3"/>
        <v>260.52499999999998</v>
      </c>
      <c r="V42" s="3">
        <f t="shared" si="3"/>
        <v>524.25</v>
      </c>
      <c r="W42" s="30">
        <f t="shared" si="3"/>
        <v>919.57500000000005</v>
      </c>
      <c r="X42" s="3">
        <f t="shared" si="3"/>
        <v>676.75</v>
      </c>
      <c r="Y42" s="30">
        <f t="shared" si="3"/>
        <v>441.8</v>
      </c>
      <c r="Z42" s="3">
        <f t="shared" si="3"/>
        <v>1705.25</v>
      </c>
      <c r="AA42" s="30">
        <f t="shared" si="3"/>
        <v>1482.375</v>
      </c>
      <c r="AB42" s="11">
        <f t="shared" si="5"/>
        <v>10788.25</v>
      </c>
      <c r="AC42" s="15">
        <f t="shared" si="4"/>
        <v>10338.474999999999</v>
      </c>
    </row>
    <row r="43" spans="1:29" x14ac:dyDescent="0.25">
      <c r="A43" s="87" t="s">
        <v>20</v>
      </c>
      <c r="B43" s="3">
        <f t="shared" si="3"/>
        <v>1077.75</v>
      </c>
      <c r="C43" s="30">
        <f t="shared" si="3"/>
        <v>885.5485545023696</v>
      </c>
      <c r="D43" s="3">
        <f t="shared" si="3"/>
        <v>528.5</v>
      </c>
      <c r="E43" s="30">
        <f t="shared" si="3"/>
        <v>487.17563981042656</v>
      </c>
      <c r="F43" s="3">
        <f t="shared" si="3"/>
        <v>984.75</v>
      </c>
      <c r="G43" s="30">
        <f t="shared" si="3"/>
        <v>888.50047393364935</v>
      </c>
      <c r="H43" s="3">
        <f t="shared" si="3"/>
        <v>1592</v>
      </c>
      <c r="I43" s="30">
        <f t="shared" si="3"/>
        <v>1447.5314691943129</v>
      </c>
      <c r="J43" s="3">
        <f t="shared" si="3"/>
        <v>138</v>
      </c>
      <c r="K43" s="30">
        <f t="shared" si="3"/>
        <v>223.08227488151661</v>
      </c>
      <c r="L43" s="3">
        <f t="shared" si="3"/>
        <v>400.5</v>
      </c>
      <c r="M43" s="30">
        <f t="shared" si="3"/>
        <v>804.15438388625603</v>
      </c>
      <c r="N43" s="3">
        <f t="shared" si="3"/>
        <v>1410.75</v>
      </c>
      <c r="O43" s="30">
        <f t="shared" si="3"/>
        <v>1376.8461848341233</v>
      </c>
      <c r="P43" s="3">
        <f t="shared" si="3"/>
        <v>744.75</v>
      </c>
      <c r="Q43" s="30">
        <f t="shared" si="3"/>
        <v>660.74452606635077</v>
      </c>
      <c r="R43" s="3">
        <f t="shared" si="3"/>
        <v>1245</v>
      </c>
      <c r="S43" s="30">
        <f t="shared" si="3"/>
        <v>873.52914691943124</v>
      </c>
      <c r="T43" s="3">
        <f t="shared" si="3"/>
        <v>245.25</v>
      </c>
      <c r="U43" s="30">
        <f t="shared" si="3"/>
        <v>236.16545023696685</v>
      </c>
      <c r="V43" s="3">
        <f t="shared" si="3"/>
        <v>697.75</v>
      </c>
      <c r="W43" s="30">
        <f t="shared" si="3"/>
        <v>1064.8082701421799</v>
      </c>
      <c r="X43" s="3">
        <f t="shared" si="3"/>
        <v>681</v>
      </c>
      <c r="Y43" s="30">
        <f t="shared" si="3"/>
        <v>383.72042654028439</v>
      </c>
      <c r="Z43" s="3">
        <f t="shared" si="3"/>
        <v>1930.5</v>
      </c>
      <c r="AA43" s="30">
        <f t="shared" si="3"/>
        <v>1980.9681990521326</v>
      </c>
      <c r="AB43" s="11">
        <f t="shared" si="5"/>
        <v>11676.5</v>
      </c>
      <c r="AC43" s="15">
        <f t="shared" si="4"/>
        <v>11312.775000000001</v>
      </c>
    </row>
    <row r="44" spans="1:29" x14ac:dyDescent="0.25">
      <c r="A44" s="86" t="s">
        <v>21</v>
      </c>
      <c r="B44" s="3">
        <f t="shared" si="3"/>
        <v>1485.25</v>
      </c>
      <c r="C44" s="30">
        <f t="shared" si="3"/>
        <v>1003.5434640248509</v>
      </c>
      <c r="D44" s="3">
        <f t="shared" si="3"/>
        <v>690</v>
      </c>
      <c r="E44" s="30">
        <f t="shared" si="3"/>
        <v>454.05138947191676</v>
      </c>
      <c r="F44" s="3">
        <f t="shared" si="3"/>
        <v>1235</v>
      </c>
      <c r="G44" s="30">
        <f t="shared" si="3"/>
        <v>801.26592225673744</v>
      </c>
      <c r="H44" s="3">
        <f t="shared" si="3"/>
        <v>1865</v>
      </c>
      <c r="I44" s="30">
        <f t="shared" si="3"/>
        <v>1554.287702543867</v>
      </c>
      <c r="J44" s="3">
        <f t="shared" si="3"/>
        <v>124.25</v>
      </c>
      <c r="K44" s="30">
        <f t="shared" si="3"/>
        <v>270.05407186634204</v>
      </c>
      <c r="L44" s="3">
        <f t="shared" si="3"/>
        <v>388.25</v>
      </c>
      <c r="M44" s="30">
        <f t="shared" si="3"/>
        <v>964.51183150029374</v>
      </c>
      <c r="N44" s="3">
        <f t="shared" si="3"/>
        <v>1425.25</v>
      </c>
      <c r="O44" s="30">
        <f t="shared" si="3"/>
        <v>1804.4118126101921</v>
      </c>
      <c r="P44" s="3">
        <f t="shared" si="3"/>
        <v>871.25</v>
      </c>
      <c r="Q44" s="30">
        <f t="shared" si="3"/>
        <v>602.72893753673077</v>
      </c>
      <c r="R44" s="3">
        <f t="shared" si="3"/>
        <v>1481</v>
      </c>
      <c r="S44" s="30">
        <f t="shared" si="3"/>
        <v>941.45545504155825</v>
      </c>
      <c r="T44" s="3">
        <f t="shared" si="3"/>
        <v>146.75</v>
      </c>
      <c r="U44" s="30">
        <f t="shared" si="3"/>
        <v>179.84501930988162</v>
      </c>
      <c r="V44" s="3">
        <f t="shared" si="3"/>
        <v>551.75</v>
      </c>
      <c r="W44" s="30">
        <f t="shared" si="3"/>
        <v>1324.7977919570144</v>
      </c>
      <c r="X44" s="3">
        <f t="shared" si="3"/>
        <v>731.25</v>
      </c>
      <c r="Y44" s="30">
        <f t="shared" si="3"/>
        <v>383.41695281672401</v>
      </c>
      <c r="Z44" s="3">
        <f t="shared" si="3"/>
        <v>2242.75</v>
      </c>
      <c r="AA44" s="30">
        <f t="shared" si="3"/>
        <v>2197.8546490638905</v>
      </c>
      <c r="AB44" s="11">
        <f t="shared" si="5"/>
        <v>13237.75</v>
      </c>
      <c r="AC44" s="15">
        <f t="shared" si="4"/>
        <v>12482.225</v>
      </c>
    </row>
    <row r="45" spans="1:29" x14ac:dyDescent="0.25">
      <c r="A45" s="87" t="s">
        <v>22</v>
      </c>
      <c r="B45" s="3">
        <f t="shared" si="3"/>
        <v>1656.5</v>
      </c>
      <c r="C45" s="30">
        <f t="shared" si="3"/>
        <v>1203.6500000000001</v>
      </c>
      <c r="D45" s="3">
        <f t="shared" si="3"/>
        <v>779.75</v>
      </c>
      <c r="E45" s="30">
        <f t="shared" si="3"/>
        <v>462.55</v>
      </c>
      <c r="F45" s="3">
        <f t="shared" si="3"/>
        <v>1330</v>
      </c>
      <c r="G45" s="30">
        <f t="shared" si="3"/>
        <v>704.07500000000005</v>
      </c>
      <c r="H45" s="3">
        <f t="shared" si="3"/>
        <v>2263.5</v>
      </c>
      <c r="I45" s="30">
        <f t="shared" si="3"/>
        <v>1744.425</v>
      </c>
      <c r="J45" s="3">
        <f t="shared" si="3"/>
        <v>146.25</v>
      </c>
      <c r="K45" s="30">
        <f t="shared" si="3"/>
        <v>461.8</v>
      </c>
      <c r="L45" s="3">
        <f t="shared" si="3"/>
        <v>335.75</v>
      </c>
      <c r="M45" s="30">
        <f t="shared" si="3"/>
        <v>1366.9</v>
      </c>
      <c r="N45" s="3">
        <f t="shared" si="3"/>
        <v>1466.25</v>
      </c>
      <c r="O45" s="30">
        <f t="shared" si="3"/>
        <v>2280.4749999999999</v>
      </c>
      <c r="P45" s="3">
        <f t="shared" si="3"/>
        <v>980.5</v>
      </c>
      <c r="Q45" s="30">
        <f t="shared" si="3"/>
        <v>655.82500000000005</v>
      </c>
      <c r="R45" s="3">
        <f t="shared" si="3"/>
        <v>1722.25</v>
      </c>
      <c r="S45" s="30">
        <f t="shared" si="3"/>
        <v>997.1</v>
      </c>
      <c r="T45" s="3">
        <f t="shared" si="3"/>
        <v>115.75</v>
      </c>
      <c r="U45" s="30">
        <f t="shared" si="3"/>
        <v>188.27500000000001</v>
      </c>
      <c r="V45" s="3">
        <f t="shared" si="3"/>
        <v>558.25</v>
      </c>
      <c r="W45" s="30">
        <f t="shared" si="3"/>
        <v>1909.675</v>
      </c>
      <c r="X45" s="3">
        <f t="shared" si="3"/>
        <v>782.25</v>
      </c>
      <c r="Y45" s="30">
        <f t="shared" si="3"/>
        <v>361.02499999999998</v>
      </c>
      <c r="Z45" s="3">
        <f t="shared" si="3"/>
        <v>2555.25</v>
      </c>
      <c r="AA45" s="30">
        <f t="shared" si="3"/>
        <v>2307.5</v>
      </c>
      <c r="AB45" s="11">
        <f t="shared" si="5"/>
        <v>14692.25</v>
      </c>
      <c r="AC45" s="15">
        <f t="shared" si="4"/>
        <v>14643.275</v>
      </c>
    </row>
    <row r="46" spans="1:29" x14ac:dyDescent="0.25">
      <c r="A46" s="86" t="s">
        <v>23</v>
      </c>
      <c r="B46" s="3">
        <f t="shared" si="3"/>
        <v>1538.5</v>
      </c>
      <c r="C46" s="30">
        <f t="shared" si="3"/>
        <v>1384.7249999999999</v>
      </c>
      <c r="D46" s="3">
        <f t="shared" si="3"/>
        <v>680.75</v>
      </c>
      <c r="E46" s="30">
        <f t="shared" si="3"/>
        <v>430.82499999999999</v>
      </c>
      <c r="F46" s="3">
        <f t="shared" si="3"/>
        <v>1205.25</v>
      </c>
      <c r="G46" s="30">
        <f t="shared" si="3"/>
        <v>638.35</v>
      </c>
      <c r="H46" s="3">
        <f t="shared" si="3"/>
        <v>2113.75</v>
      </c>
      <c r="I46" s="30">
        <f t="shared" si="3"/>
        <v>1741.825</v>
      </c>
      <c r="J46" s="3">
        <f t="shared" si="3"/>
        <v>153.5</v>
      </c>
      <c r="K46" s="30">
        <f t="shared" si="3"/>
        <v>399.05</v>
      </c>
      <c r="L46" s="3">
        <f t="shared" si="3"/>
        <v>335.5</v>
      </c>
      <c r="M46" s="30">
        <f t="shared" si="3"/>
        <v>1195.7</v>
      </c>
      <c r="N46" s="3">
        <f t="shared" si="3"/>
        <v>1403</v>
      </c>
      <c r="O46" s="30">
        <f t="shared" si="3"/>
        <v>1858.05</v>
      </c>
      <c r="P46" s="3">
        <f t="shared" si="3"/>
        <v>1145.5</v>
      </c>
      <c r="Q46" s="30">
        <f t="shared" si="3"/>
        <v>560.6</v>
      </c>
      <c r="R46" s="3">
        <f t="shared" si="3"/>
        <v>1580.75</v>
      </c>
      <c r="S46" s="30">
        <f t="shared" si="3"/>
        <v>993.9</v>
      </c>
      <c r="T46" s="3">
        <f t="shared" si="3"/>
        <v>144.5</v>
      </c>
      <c r="U46" s="30">
        <f t="shared" si="3"/>
        <v>156.27500000000001</v>
      </c>
      <c r="V46" s="3">
        <f t="shared" si="3"/>
        <v>537</v>
      </c>
      <c r="W46" s="30">
        <f t="shared" si="3"/>
        <v>1710.0250000000001</v>
      </c>
      <c r="X46" s="3">
        <f t="shared" si="3"/>
        <v>699</v>
      </c>
      <c r="Y46" s="30">
        <f t="shared" si="3"/>
        <v>283.05</v>
      </c>
      <c r="Z46" s="3">
        <f t="shared" si="3"/>
        <v>2445.25</v>
      </c>
      <c r="AA46" s="30">
        <f t="shared" si="3"/>
        <v>2385.65</v>
      </c>
      <c r="AB46" s="11">
        <f t="shared" si="5"/>
        <v>13982.25</v>
      </c>
      <c r="AC46" s="15">
        <f t="shared" si="4"/>
        <v>13738.024999999998</v>
      </c>
    </row>
    <row r="47" spans="1:29" x14ac:dyDescent="0.25">
      <c r="A47" s="87" t="s">
        <v>24</v>
      </c>
      <c r="B47" s="3">
        <f t="shared" si="3"/>
        <v>1831.5</v>
      </c>
      <c r="C47" s="30">
        <f t="shared" si="3"/>
        <v>1646.425</v>
      </c>
      <c r="D47" s="3">
        <f t="shared" si="3"/>
        <v>770.75</v>
      </c>
      <c r="E47" s="30">
        <f t="shared" si="3"/>
        <v>456.8</v>
      </c>
      <c r="F47" s="3">
        <f t="shared" si="3"/>
        <v>1268</v>
      </c>
      <c r="G47" s="30">
        <f t="shared" si="3"/>
        <v>675.82500000000005</v>
      </c>
      <c r="H47" s="3">
        <f t="shared" si="3"/>
        <v>2414.5</v>
      </c>
      <c r="I47" s="30">
        <f t="shared" si="3"/>
        <v>1922.45</v>
      </c>
      <c r="J47" s="3">
        <f t="shared" si="3"/>
        <v>169.5</v>
      </c>
      <c r="K47" s="30">
        <f t="shared" si="3"/>
        <v>361.02499999999998</v>
      </c>
      <c r="L47" s="3">
        <f t="shared" si="3"/>
        <v>358.75</v>
      </c>
      <c r="M47" s="30">
        <f t="shared" si="3"/>
        <v>1271.625</v>
      </c>
      <c r="N47" s="3">
        <f t="shared" si="3"/>
        <v>1700.5</v>
      </c>
      <c r="O47" s="30">
        <f t="shared" si="3"/>
        <v>2116.9499999999998</v>
      </c>
      <c r="P47" s="3">
        <f t="shared" si="3"/>
        <v>1161</v>
      </c>
      <c r="Q47" s="30">
        <f t="shared" si="3"/>
        <v>561.79999999999995</v>
      </c>
      <c r="R47" s="3">
        <f t="shared" si="3"/>
        <v>1728.5</v>
      </c>
      <c r="S47" s="30">
        <f t="shared" si="3"/>
        <v>1098.625</v>
      </c>
      <c r="T47" s="3">
        <f t="shared" si="3"/>
        <v>113.75</v>
      </c>
      <c r="U47" s="30">
        <f t="shared" si="3"/>
        <v>166.02500000000001</v>
      </c>
      <c r="V47" s="3">
        <f t="shared" si="3"/>
        <v>640.5</v>
      </c>
      <c r="W47" s="30">
        <f t="shared" si="3"/>
        <v>1814.675</v>
      </c>
      <c r="X47" s="3">
        <f t="shared" si="3"/>
        <v>745.5</v>
      </c>
      <c r="Y47" s="30">
        <f t="shared" si="3"/>
        <v>301.52499999999998</v>
      </c>
      <c r="Z47" s="3">
        <f t="shared" si="3"/>
        <v>2483.75</v>
      </c>
      <c r="AA47" s="30">
        <f t="shared" si="3"/>
        <v>2646.5</v>
      </c>
      <c r="AB47" s="11">
        <f t="shared" si="5"/>
        <v>15386.5</v>
      </c>
      <c r="AC47" s="15">
        <f t="shared" si="4"/>
        <v>15040.249999999996</v>
      </c>
    </row>
    <row r="48" spans="1:29" x14ac:dyDescent="0.25">
      <c r="A48" s="86" t="s">
        <v>25</v>
      </c>
      <c r="B48" s="3">
        <f t="shared" si="3"/>
        <v>1811.25</v>
      </c>
      <c r="C48" s="30">
        <f t="shared" si="3"/>
        <v>1658</v>
      </c>
      <c r="D48" s="3">
        <f t="shared" si="3"/>
        <v>843</v>
      </c>
      <c r="E48" s="30">
        <f t="shared" si="3"/>
        <v>500.32499999999999</v>
      </c>
      <c r="F48" s="3">
        <f t="shared" si="3"/>
        <v>1136.5</v>
      </c>
      <c r="G48" s="30">
        <f t="shared" si="3"/>
        <v>690.85</v>
      </c>
      <c r="H48" s="3">
        <f t="shared" si="3"/>
        <v>2541</v>
      </c>
      <c r="I48" s="30">
        <f t="shared" si="3"/>
        <v>1895.55</v>
      </c>
      <c r="J48" s="3">
        <f t="shared" si="3"/>
        <v>228</v>
      </c>
      <c r="K48" s="30">
        <f t="shared" si="3"/>
        <v>297.55</v>
      </c>
      <c r="L48" s="3">
        <f t="shared" si="3"/>
        <v>448</v>
      </c>
      <c r="M48" s="30">
        <f t="shared" si="3"/>
        <v>1332.7249999999999</v>
      </c>
      <c r="N48" s="3">
        <f t="shared" si="3"/>
        <v>1593.75</v>
      </c>
      <c r="O48" s="30">
        <f t="shared" si="3"/>
        <v>1988.575</v>
      </c>
      <c r="P48" s="3">
        <f t="shared" si="3"/>
        <v>1068</v>
      </c>
      <c r="Q48" s="30">
        <f t="shared" si="3"/>
        <v>638.35</v>
      </c>
      <c r="R48" s="3">
        <f t="shared" si="3"/>
        <v>1641</v>
      </c>
      <c r="S48" s="30">
        <f t="shared" si="3"/>
        <v>1132.425</v>
      </c>
      <c r="T48" s="3">
        <f t="shared" si="3"/>
        <v>119.25</v>
      </c>
      <c r="U48" s="30">
        <f t="shared" si="3"/>
        <v>178.27500000000001</v>
      </c>
      <c r="V48" s="3">
        <f t="shared" si="3"/>
        <v>756.25</v>
      </c>
      <c r="W48" s="30">
        <f t="shared" si="3"/>
        <v>1845.8</v>
      </c>
      <c r="X48" s="3">
        <f t="shared" si="3"/>
        <v>731.25</v>
      </c>
      <c r="Y48" s="30">
        <f t="shared" si="3"/>
        <v>309.05</v>
      </c>
      <c r="Z48" s="3">
        <f t="shared" si="3"/>
        <v>2728.75</v>
      </c>
      <c r="AA48" s="30">
        <f t="shared" si="3"/>
        <v>2796.2249999999999</v>
      </c>
      <c r="AB48" s="11">
        <f t="shared" si="5"/>
        <v>15646</v>
      </c>
      <c r="AC48" s="15">
        <f t="shared" si="4"/>
        <v>15263.699999999999</v>
      </c>
    </row>
    <row r="49" spans="1:29" x14ac:dyDescent="0.25">
      <c r="A49" s="87" t="s">
        <v>26</v>
      </c>
      <c r="B49" s="3">
        <f t="shared" si="3"/>
        <v>1595</v>
      </c>
      <c r="C49" s="30">
        <f t="shared" si="3"/>
        <v>1650.175</v>
      </c>
      <c r="D49" s="3">
        <f t="shared" si="3"/>
        <v>671.25</v>
      </c>
      <c r="E49" s="30">
        <f t="shared" si="3"/>
        <v>540.15</v>
      </c>
      <c r="F49" s="3">
        <f t="shared" si="3"/>
        <v>1042.25</v>
      </c>
      <c r="G49" s="30">
        <f t="shared" si="3"/>
        <v>758.97500000000002</v>
      </c>
      <c r="H49" s="3">
        <f t="shared" si="3"/>
        <v>2225.75</v>
      </c>
      <c r="I49" s="30">
        <f t="shared" si="3"/>
        <v>2012.0250000000001</v>
      </c>
      <c r="J49" s="3">
        <f t="shared" si="3"/>
        <v>209.25</v>
      </c>
      <c r="K49" s="30">
        <f t="shared" si="3"/>
        <v>271.3</v>
      </c>
      <c r="L49" s="3">
        <f t="shared" si="3"/>
        <v>515</v>
      </c>
      <c r="M49" s="30">
        <f t="shared" si="3"/>
        <v>1128.8</v>
      </c>
      <c r="N49" s="3">
        <f t="shared" si="3"/>
        <v>1644.75</v>
      </c>
      <c r="O49" s="30">
        <f t="shared" si="3"/>
        <v>1898.2</v>
      </c>
      <c r="P49" s="3">
        <f t="shared" si="3"/>
        <v>1124.25</v>
      </c>
      <c r="Q49" s="30">
        <f t="shared" si="3"/>
        <v>859</v>
      </c>
      <c r="R49" s="3">
        <f t="shared" si="3"/>
        <v>1581.25</v>
      </c>
      <c r="S49" s="30">
        <f t="shared" si="3"/>
        <v>1206.3</v>
      </c>
      <c r="T49" s="3">
        <f t="shared" si="3"/>
        <v>109.25</v>
      </c>
      <c r="U49" s="30">
        <f t="shared" si="3"/>
        <v>162.30000000000001</v>
      </c>
      <c r="V49" s="3">
        <f t="shared" si="3"/>
        <v>800.25</v>
      </c>
      <c r="W49" s="30">
        <f t="shared" ref="W49:AA49" si="6">+W17/$B$65</f>
        <v>1534.65</v>
      </c>
      <c r="X49" s="3">
        <f t="shared" si="6"/>
        <v>684.75</v>
      </c>
      <c r="Y49" s="30">
        <f t="shared" si="6"/>
        <v>342.6</v>
      </c>
      <c r="Z49" s="3">
        <f t="shared" si="6"/>
        <v>2737.5</v>
      </c>
      <c r="AA49" s="30">
        <f t="shared" si="6"/>
        <v>2870.5250000000001</v>
      </c>
      <c r="AB49" s="11">
        <f t="shared" si="5"/>
        <v>14940.5</v>
      </c>
      <c r="AC49" s="15">
        <f t="shared" si="4"/>
        <v>15234.999999999998</v>
      </c>
    </row>
    <row r="50" spans="1:29" x14ac:dyDescent="0.25">
      <c r="A50" s="86" t="s">
        <v>27</v>
      </c>
      <c r="B50" s="3">
        <f t="shared" ref="B50:AA59" si="7">+B18/$B$65</f>
        <v>1497.75</v>
      </c>
      <c r="C50" s="30">
        <f t="shared" si="7"/>
        <v>1641</v>
      </c>
      <c r="D50" s="3">
        <f t="shared" si="7"/>
        <v>587.75</v>
      </c>
      <c r="E50" s="30">
        <f t="shared" si="7"/>
        <v>511.82499999999999</v>
      </c>
      <c r="F50" s="3">
        <f t="shared" si="7"/>
        <v>944.25</v>
      </c>
      <c r="G50" s="30">
        <f t="shared" si="7"/>
        <v>821.375</v>
      </c>
      <c r="H50" s="3">
        <f t="shared" si="7"/>
        <v>2166</v>
      </c>
      <c r="I50" s="30">
        <f t="shared" si="7"/>
        <v>2118.8249999999998</v>
      </c>
      <c r="J50" s="3">
        <f t="shared" si="7"/>
        <v>264.75</v>
      </c>
      <c r="K50" s="30">
        <f t="shared" si="7"/>
        <v>271.3</v>
      </c>
      <c r="L50" s="3">
        <f t="shared" si="7"/>
        <v>658</v>
      </c>
      <c r="M50" s="30">
        <f t="shared" si="7"/>
        <v>971.4</v>
      </c>
      <c r="N50" s="3">
        <f t="shared" si="7"/>
        <v>1675.75</v>
      </c>
      <c r="O50" s="30">
        <f t="shared" si="7"/>
        <v>1612.75</v>
      </c>
      <c r="P50" s="3">
        <f t="shared" si="7"/>
        <v>1129.5</v>
      </c>
      <c r="Q50" s="30">
        <f t="shared" si="7"/>
        <v>751.1</v>
      </c>
      <c r="R50" s="3">
        <f t="shared" si="7"/>
        <v>1434.25</v>
      </c>
      <c r="S50" s="30">
        <f t="shared" si="7"/>
        <v>1326.2</v>
      </c>
      <c r="T50" s="3">
        <f t="shared" si="7"/>
        <v>138.75</v>
      </c>
      <c r="U50" s="30">
        <f t="shared" si="7"/>
        <v>147.52500000000001</v>
      </c>
      <c r="V50" s="3">
        <f t="shared" si="7"/>
        <v>1027.75</v>
      </c>
      <c r="W50" s="30">
        <f t="shared" si="7"/>
        <v>1489.4749999999999</v>
      </c>
      <c r="X50" s="3">
        <f t="shared" si="7"/>
        <v>720.75</v>
      </c>
      <c r="Y50" s="30">
        <f t="shared" si="7"/>
        <v>323.8</v>
      </c>
      <c r="Z50" s="3">
        <f t="shared" si="7"/>
        <v>2771.5</v>
      </c>
      <c r="AA50" s="30">
        <f t="shared" si="7"/>
        <v>2939.95</v>
      </c>
      <c r="AB50" s="11">
        <f t="shared" si="5"/>
        <v>15016.75</v>
      </c>
      <c r="AC50" s="15">
        <f t="shared" si="4"/>
        <v>14926.524999999998</v>
      </c>
    </row>
    <row r="51" spans="1:29" x14ac:dyDescent="0.25">
      <c r="A51" s="87" t="s">
        <v>28</v>
      </c>
      <c r="B51" s="3">
        <f t="shared" si="7"/>
        <v>1651.25</v>
      </c>
      <c r="C51" s="30">
        <f t="shared" si="7"/>
        <v>1920.325</v>
      </c>
      <c r="D51" s="3">
        <f t="shared" si="7"/>
        <v>579.5</v>
      </c>
      <c r="E51" s="30">
        <f t="shared" si="7"/>
        <v>607.35</v>
      </c>
      <c r="F51" s="3">
        <f t="shared" si="7"/>
        <v>842.25</v>
      </c>
      <c r="G51" s="30">
        <f t="shared" si="7"/>
        <v>1137.925</v>
      </c>
      <c r="H51" s="3">
        <f t="shared" si="7"/>
        <v>2208.25</v>
      </c>
      <c r="I51" s="30">
        <f t="shared" si="7"/>
        <v>2401.1</v>
      </c>
      <c r="J51" s="3">
        <f t="shared" si="7"/>
        <v>305.75</v>
      </c>
      <c r="K51" s="30">
        <f t="shared" si="7"/>
        <v>224.05</v>
      </c>
      <c r="L51" s="3">
        <f t="shared" si="7"/>
        <v>947.5</v>
      </c>
      <c r="M51" s="30">
        <f t="shared" si="7"/>
        <v>852.125</v>
      </c>
      <c r="N51" s="3">
        <f t="shared" si="7"/>
        <v>2148.5</v>
      </c>
      <c r="O51" s="30">
        <f t="shared" si="7"/>
        <v>1700.7750000000001</v>
      </c>
      <c r="P51" s="3">
        <f t="shared" si="7"/>
        <v>1161.75</v>
      </c>
      <c r="Q51" s="30">
        <f t="shared" si="7"/>
        <v>823.9</v>
      </c>
      <c r="R51" s="3">
        <f t="shared" si="7"/>
        <v>1465.5</v>
      </c>
      <c r="S51" s="30">
        <f t="shared" si="7"/>
        <v>1451.9749999999999</v>
      </c>
      <c r="T51" s="3">
        <f t="shared" si="7"/>
        <v>181.25</v>
      </c>
      <c r="U51" s="30">
        <f t="shared" si="7"/>
        <v>127.52500000000001</v>
      </c>
      <c r="V51" s="3">
        <f t="shared" si="7"/>
        <v>1319.75</v>
      </c>
      <c r="W51" s="30">
        <f t="shared" si="7"/>
        <v>1385.7</v>
      </c>
      <c r="X51" s="3">
        <f t="shared" si="7"/>
        <v>817.5</v>
      </c>
      <c r="Y51" s="30">
        <f t="shared" si="7"/>
        <v>359.55</v>
      </c>
      <c r="Z51" s="3">
        <f t="shared" si="7"/>
        <v>2881.75</v>
      </c>
      <c r="AA51" s="30">
        <f t="shared" si="7"/>
        <v>2976.2</v>
      </c>
      <c r="AB51" s="11">
        <f t="shared" si="5"/>
        <v>16510.5</v>
      </c>
      <c r="AC51" s="15">
        <f t="shared" si="4"/>
        <v>15968.5</v>
      </c>
    </row>
    <row r="52" spans="1:29" x14ac:dyDescent="0.25">
      <c r="A52" s="86" t="s">
        <v>29</v>
      </c>
      <c r="B52" s="3">
        <f t="shared" si="7"/>
        <v>1919.25</v>
      </c>
      <c r="C52" s="30">
        <f t="shared" si="7"/>
        <v>1953.925</v>
      </c>
      <c r="D52" s="3">
        <f t="shared" si="7"/>
        <v>620.75</v>
      </c>
      <c r="E52" s="30">
        <f t="shared" si="7"/>
        <v>725.4</v>
      </c>
      <c r="F52" s="3">
        <f t="shared" si="7"/>
        <v>963.75</v>
      </c>
      <c r="G52" s="30">
        <f t="shared" si="7"/>
        <v>1401.7750000000001</v>
      </c>
      <c r="H52" s="3">
        <f t="shared" si="7"/>
        <v>2226</v>
      </c>
      <c r="I52" s="30">
        <f t="shared" si="7"/>
        <v>2651.5250000000001</v>
      </c>
      <c r="J52" s="3">
        <f t="shared" si="7"/>
        <v>397.75</v>
      </c>
      <c r="K52" s="30">
        <f t="shared" si="7"/>
        <v>229.55</v>
      </c>
      <c r="L52" s="3">
        <f t="shared" si="7"/>
        <v>1085</v>
      </c>
      <c r="M52" s="30">
        <f t="shared" si="7"/>
        <v>786.67499999999995</v>
      </c>
      <c r="N52" s="3">
        <f t="shared" si="7"/>
        <v>2350</v>
      </c>
      <c r="O52" s="30">
        <f t="shared" si="7"/>
        <v>1850.625</v>
      </c>
      <c r="P52" s="3">
        <f t="shared" si="7"/>
        <v>1207.75</v>
      </c>
      <c r="Q52" s="30">
        <f t="shared" si="7"/>
        <v>896.17499999999995</v>
      </c>
      <c r="R52" s="3">
        <f t="shared" si="7"/>
        <v>1457.75</v>
      </c>
      <c r="S52" s="30">
        <f t="shared" si="7"/>
        <v>1722.325</v>
      </c>
      <c r="T52" s="3">
        <f t="shared" si="7"/>
        <v>255.25</v>
      </c>
      <c r="U52" s="30">
        <f t="shared" si="7"/>
        <v>159.02500000000001</v>
      </c>
      <c r="V52" s="3">
        <f t="shared" si="7"/>
        <v>1390.5</v>
      </c>
      <c r="W52" s="30">
        <f t="shared" si="7"/>
        <v>1473.5250000000001</v>
      </c>
      <c r="X52" s="3">
        <f t="shared" si="7"/>
        <v>894</v>
      </c>
      <c r="Y52" s="30">
        <f t="shared" si="7"/>
        <v>415.1</v>
      </c>
      <c r="Z52" s="3">
        <f t="shared" si="7"/>
        <v>2975</v>
      </c>
      <c r="AA52" s="30">
        <f t="shared" si="7"/>
        <v>3147.4250000000002</v>
      </c>
      <c r="AB52" s="11">
        <f t="shared" si="5"/>
        <v>17742.75</v>
      </c>
      <c r="AC52" s="15">
        <f t="shared" si="4"/>
        <v>17413.05</v>
      </c>
    </row>
    <row r="53" spans="1:29" x14ac:dyDescent="0.25">
      <c r="A53" s="87" t="s">
        <v>30</v>
      </c>
      <c r="B53" s="3">
        <f t="shared" si="7"/>
        <v>1908</v>
      </c>
      <c r="C53" s="30">
        <f t="shared" si="7"/>
        <v>1892.2749999999999</v>
      </c>
      <c r="D53" s="3">
        <f t="shared" si="7"/>
        <v>652.75</v>
      </c>
      <c r="E53" s="30">
        <f t="shared" si="7"/>
        <v>743.21895161290331</v>
      </c>
      <c r="F53" s="3">
        <f t="shared" si="7"/>
        <v>1037</v>
      </c>
      <c r="G53" s="30">
        <f t="shared" si="7"/>
        <v>1271.5935483870967</v>
      </c>
      <c r="H53" s="3">
        <f t="shared" si="7"/>
        <v>2401</v>
      </c>
      <c r="I53" s="30">
        <f t="shared" si="7"/>
        <v>2675.1544354838711</v>
      </c>
      <c r="J53" s="3">
        <f t="shared" si="7"/>
        <v>320.5</v>
      </c>
      <c r="K53" s="30">
        <f t="shared" si="7"/>
        <v>209.74758064516129</v>
      </c>
      <c r="L53" s="3">
        <f t="shared" si="7"/>
        <v>1099.5</v>
      </c>
      <c r="M53" s="30">
        <f t="shared" si="7"/>
        <v>773.4375</v>
      </c>
      <c r="N53" s="3">
        <f t="shared" si="7"/>
        <v>2126.75</v>
      </c>
      <c r="O53" s="30">
        <f t="shared" si="7"/>
        <v>1849.2020161290322</v>
      </c>
      <c r="P53" s="3">
        <f t="shared" si="7"/>
        <v>1068.25</v>
      </c>
      <c r="Q53" s="30">
        <f t="shared" si="7"/>
        <v>1044.1310483870966</v>
      </c>
      <c r="R53" s="3">
        <f t="shared" si="7"/>
        <v>1349</v>
      </c>
      <c r="S53" s="30">
        <f t="shared" si="7"/>
        <v>1917.3137096774194</v>
      </c>
      <c r="T53" s="3">
        <f t="shared" si="7"/>
        <v>232.75</v>
      </c>
      <c r="U53" s="30">
        <f t="shared" si="7"/>
        <v>232.00120967741935</v>
      </c>
      <c r="V53" s="3">
        <f t="shared" si="7"/>
        <v>1467.5</v>
      </c>
      <c r="W53" s="30">
        <f t="shared" si="7"/>
        <v>1469.1092741935486</v>
      </c>
      <c r="X53" s="3">
        <f t="shared" si="7"/>
        <v>833.25</v>
      </c>
      <c r="Y53" s="30">
        <f t="shared" si="7"/>
        <v>482.39516129032262</v>
      </c>
      <c r="Z53" s="3">
        <f t="shared" si="7"/>
        <v>3137</v>
      </c>
      <c r="AA53" s="30">
        <f t="shared" si="7"/>
        <v>3042.9205645161292</v>
      </c>
      <c r="AB53" s="11">
        <f t="shared" si="5"/>
        <v>17633.25</v>
      </c>
      <c r="AC53" s="15">
        <f t="shared" si="4"/>
        <v>17602.5</v>
      </c>
    </row>
    <row r="54" spans="1:29" x14ac:dyDescent="0.25">
      <c r="A54" s="86" t="s">
        <v>31</v>
      </c>
      <c r="B54" s="3">
        <f t="shared" si="7"/>
        <v>1943.25</v>
      </c>
      <c r="C54" s="30">
        <f t="shared" si="7"/>
        <v>1937.3487816474503</v>
      </c>
      <c r="D54" s="3">
        <f t="shared" si="7"/>
        <v>606.5</v>
      </c>
      <c r="E54" s="30">
        <f t="shared" si="7"/>
        <v>704.72287828360868</v>
      </c>
      <c r="F54" s="3">
        <f t="shared" si="7"/>
        <v>899.75</v>
      </c>
      <c r="G54" s="30">
        <f t="shared" si="7"/>
        <v>1238.4179424699869</v>
      </c>
      <c r="H54" s="3">
        <f t="shared" si="7"/>
        <v>2315.25</v>
      </c>
      <c r="I54" s="30">
        <f t="shared" si="7"/>
        <v>2642.4685367883039</v>
      </c>
      <c r="J54" s="3">
        <f t="shared" si="7"/>
        <v>364.75</v>
      </c>
      <c r="K54" s="30">
        <f t="shared" si="7"/>
        <v>186.6205277546654</v>
      </c>
      <c r="L54" s="3">
        <f t="shared" si="7"/>
        <v>1281.5</v>
      </c>
      <c r="M54" s="30">
        <f t="shared" si="7"/>
        <v>655.57486330678705</v>
      </c>
      <c r="N54" s="3">
        <f t="shared" si="7"/>
        <v>2193.5</v>
      </c>
      <c r="O54" s="30">
        <f t="shared" si="7"/>
        <v>1902.9621389516226</v>
      </c>
      <c r="P54" s="3">
        <f t="shared" si="7"/>
        <v>841.75</v>
      </c>
      <c r="Q54" s="30">
        <f t="shared" si="7"/>
        <v>1194.8658801854274</v>
      </c>
      <c r="R54" s="3">
        <f t="shared" si="7"/>
        <v>1211.75</v>
      </c>
      <c r="S54" s="30">
        <f t="shared" si="7"/>
        <v>1944.6779062165697</v>
      </c>
      <c r="T54" s="3">
        <f t="shared" si="7"/>
        <v>223.25</v>
      </c>
      <c r="U54" s="30">
        <f t="shared" si="7"/>
        <v>207.91474503744206</v>
      </c>
      <c r="V54" s="3">
        <f t="shared" si="7"/>
        <v>1640.75</v>
      </c>
      <c r="W54" s="30">
        <f t="shared" si="7"/>
        <v>1352.0313384048495</v>
      </c>
      <c r="X54" s="3">
        <f t="shared" si="7"/>
        <v>788</v>
      </c>
      <c r="Y54" s="30">
        <f t="shared" si="7"/>
        <v>500.65655235944371</v>
      </c>
      <c r="Z54" s="3">
        <f t="shared" si="7"/>
        <v>2946.25</v>
      </c>
      <c r="AA54" s="30">
        <f t="shared" si="7"/>
        <v>2831.6879085938426</v>
      </c>
      <c r="AB54" s="11">
        <f t="shared" si="5"/>
        <v>17256.25</v>
      </c>
      <c r="AC54" s="15">
        <f t="shared" si="4"/>
        <v>17299.95</v>
      </c>
    </row>
    <row r="55" spans="1:29" x14ac:dyDescent="0.25">
      <c r="A55" s="87" t="s">
        <v>32</v>
      </c>
      <c r="B55" s="3">
        <f t="shared" si="7"/>
        <v>1959.25</v>
      </c>
      <c r="C55" s="30">
        <f t="shared" si="7"/>
        <v>1752.625</v>
      </c>
      <c r="D55" s="3">
        <f t="shared" si="7"/>
        <v>521.5</v>
      </c>
      <c r="E55" s="30">
        <f t="shared" si="7"/>
        <v>769.8</v>
      </c>
      <c r="F55" s="3">
        <f t="shared" si="7"/>
        <v>818.5</v>
      </c>
      <c r="G55" s="30">
        <f t="shared" si="7"/>
        <v>1391.6</v>
      </c>
      <c r="H55" s="3">
        <f t="shared" si="7"/>
        <v>2073.75</v>
      </c>
      <c r="I55" s="30">
        <f t="shared" si="7"/>
        <v>2727.2249999999999</v>
      </c>
      <c r="J55" s="3">
        <f t="shared" si="7"/>
        <v>346</v>
      </c>
      <c r="K55" s="30">
        <f t="shared" si="7"/>
        <v>175.5</v>
      </c>
      <c r="L55" s="3">
        <f t="shared" si="7"/>
        <v>1249.5</v>
      </c>
      <c r="M55" s="30">
        <f t="shared" si="7"/>
        <v>545.29999999999995</v>
      </c>
      <c r="N55" s="3">
        <f t="shared" si="7"/>
        <v>2145</v>
      </c>
      <c r="O55" s="30">
        <f t="shared" si="7"/>
        <v>1819.625</v>
      </c>
      <c r="P55" s="3">
        <f t="shared" si="7"/>
        <v>639</v>
      </c>
      <c r="Q55" s="30">
        <f t="shared" si="7"/>
        <v>1237.5999999999999</v>
      </c>
      <c r="R55" s="3">
        <f t="shared" si="7"/>
        <v>1117.5</v>
      </c>
      <c r="S55" s="30">
        <f t="shared" si="7"/>
        <v>1863.375</v>
      </c>
      <c r="T55" s="3">
        <f t="shared" si="7"/>
        <v>225.5</v>
      </c>
      <c r="U55" s="30">
        <f t="shared" si="7"/>
        <v>221.77500000000001</v>
      </c>
      <c r="V55" s="3">
        <f t="shared" si="7"/>
        <v>1797.25</v>
      </c>
      <c r="W55" s="30">
        <f t="shared" si="7"/>
        <v>1109.075</v>
      </c>
      <c r="X55" s="3">
        <f t="shared" si="7"/>
        <v>695.5</v>
      </c>
      <c r="Y55" s="30">
        <f t="shared" si="7"/>
        <v>475.02499999999998</v>
      </c>
      <c r="Z55" s="3">
        <f t="shared" si="7"/>
        <v>2669.5</v>
      </c>
      <c r="AA55" s="30">
        <f t="shared" si="7"/>
        <v>2762.7</v>
      </c>
      <c r="AB55" s="11">
        <f t="shared" si="5"/>
        <v>16257.75</v>
      </c>
      <c r="AC55" s="15">
        <f t="shared" si="4"/>
        <v>16851.224999999999</v>
      </c>
    </row>
    <row r="56" spans="1:29" x14ac:dyDescent="0.25">
      <c r="A56" s="86" t="s">
        <v>33</v>
      </c>
      <c r="B56" s="3">
        <f t="shared" si="7"/>
        <v>1838.25</v>
      </c>
      <c r="C56" s="30">
        <f t="shared" si="7"/>
        <v>1411.625</v>
      </c>
      <c r="D56" s="3">
        <f t="shared" si="7"/>
        <v>451.25</v>
      </c>
      <c r="E56" s="30">
        <f t="shared" si="7"/>
        <v>693.07500000000005</v>
      </c>
      <c r="F56" s="3">
        <f t="shared" si="7"/>
        <v>751.75</v>
      </c>
      <c r="G56" s="30">
        <f t="shared" si="7"/>
        <v>1191.0999999999999</v>
      </c>
      <c r="H56" s="3">
        <f t="shared" si="7"/>
        <v>1939.5</v>
      </c>
      <c r="I56" s="30">
        <f t="shared" si="7"/>
        <v>2229.9250000000002</v>
      </c>
      <c r="J56" s="3">
        <f t="shared" si="7"/>
        <v>312</v>
      </c>
      <c r="K56" s="30">
        <f t="shared" si="7"/>
        <v>134</v>
      </c>
      <c r="L56" s="3">
        <f t="shared" si="7"/>
        <v>1031.75</v>
      </c>
      <c r="M56" s="30">
        <f t="shared" si="7"/>
        <v>484.3</v>
      </c>
      <c r="N56" s="3">
        <f t="shared" si="7"/>
        <v>1905.25</v>
      </c>
      <c r="O56" s="30">
        <f t="shared" si="7"/>
        <v>1645.4</v>
      </c>
      <c r="P56" s="3">
        <f t="shared" si="7"/>
        <v>525.75</v>
      </c>
      <c r="Q56" s="30">
        <f t="shared" si="7"/>
        <v>1164.8499999999999</v>
      </c>
      <c r="R56" s="3">
        <f t="shared" si="7"/>
        <v>972.5</v>
      </c>
      <c r="S56" s="30">
        <f t="shared" si="7"/>
        <v>1629.875</v>
      </c>
      <c r="T56" s="3">
        <f t="shared" si="7"/>
        <v>118.5</v>
      </c>
      <c r="U56" s="30">
        <f t="shared" si="7"/>
        <v>212.02500000000001</v>
      </c>
      <c r="V56" s="3">
        <f t="shared" si="7"/>
        <v>1631.25</v>
      </c>
      <c r="W56" s="30">
        <f t="shared" si="7"/>
        <v>1004.825</v>
      </c>
      <c r="X56" s="3">
        <f t="shared" si="7"/>
        <v>533.75</v>
      </c>
      <c r="Y56" s="30">
        <f t="shared" si="7"/>
        <v>444.8</v>
      </c>
      <c r="Z56" s="3">
        <f t="shared" si="7"/>
        <v>2278.5</v>
      </c>
      <c r="AA56" s="30">
        <f t="shared" si="7"/>
        <v>2480.2249999999999</v>
      </c>
      <c r="AB56" s="11">
        <f t="shared" si="5"/>
        <v>14290</v>
      </c>
      <c r="AC56" s="15">
        <f t="shared" si="4"/>
        <v>14726.025000000001</v>
      </c>
    </row>
    <row r="57" spans="1:29" x14ac:dyDescent="0.25">
      <c r="A57" s="87" t="s">
        <v>34</v>
      </c>
      <c r="B57" s="3">
        <f t="shared" si="7"/>
        <v>775.75</v>
      </c>
      <c r="C57" s="30">
        <f t="shared" si="7"/>
        <v>1292.425</v>
      </c>
      <c r="D57" s="3">
        <f t="shared" si="7"/>
        <v>224</v>
      </c>
      <c r="E57" s="30">
        <f t="shared" si="7"/>
        <v>645.07500000000005</v>
      </c>
      <c r="F57" s="3">
        <f t="shared" si="7"/>
        <v>302.75</v>
      </c>
      <c r="G57" s="30">
        <f t="shared" si="7"/>
        <v>1176.425</v>
      </c>
      <c r="H57" s="3">
        <f t="shared" si="7"/>
        <v>983.5</v>
      </c>
      <c r="I57" s="30">
        <f t="shared" si="7"/>
        <v>1971.2750000000001</v>
      </c>
      <c r="J57" s="3">
        <f t="shared" si="7"/>
        <v>308.75</v>
      </c>
      <c r="K57" s="30">
        <f t="shared" si="7"/>
        <v>91.775000000000006</v>
      </c>
      <c r="L57" s="3">
        <f t="shared" si="7"/>
        <v>902.25</v>
      </c>
      <c r="M57" s="30">
        <f t="shared" si="7"/>
        <v>346.05</v>
      </c>
      <c r="N57" s="3">
        <f t="shared" si="7"/>
        <v>1733</v>
      </c>
      <c r="O57" s="30">
        <f t="shared" si="7"/>
        <v>1311.175</v>
      </c>
      <c r="P57" s="3">
        <f t="shared" si="7"/>
        <v>362.25</v>
      </c>
      <c r="Q57" s="30">
        <f t="shared" si="7"/>
        <v>1048.875</v>
      </c>
      <c r="R57" s="3">
        <f t="shared" si="7"/>
        <v>755.75</v>
      </c>
      <c r="S57" s="30">
        <f t="shared" si="7"/>
        <v>1457.45</v>
      </c>
      <c r="T57" s="3">
        <f t="shared" si="7"/>
        <v>131.5</v>
      </c>
      <c r="U57" s="30">
        <f t="shared" si="7"/>
        <v>179.77500000000001</v>
      </c>
      <c r="V57" s="3">
        <f t="shared" si="7"/>
        <v>1628.75</v>
      </c>
      <c r="W57" s="30">
        <f t="shared" si="7"/>
        <v>770.35</v>
      </c>
      <c r="X57" s="3">
        <f t="shared" si="7"/>
        <v>383.25</v>
      </c>
      <c r="Y57" s="30">
        <f t="shared" si="7"/>
        <v>365.05</v>
      </c>
      <c r="Z57" s="3">
        <f t="shared" si="7"/>
        <v>1680.75</v>
      </c>
      <c r="AA57" s="30">
        <f t="shared" si="7"/>
        <v>2063.7750000000001</v>
      </c>
      <c r="AB57" s="11">
        <f t="shared" si="5"/>
        <v>10172.25</v>
      </c>
      <c r="AC57" s="15">
        <f t="shared" si="4"/>
        <v>12719.475</v>
      </c>
    </row>
    <row r="58" spans="1:29" x14ac:dyDescent="0.25">
      <c r="A58" s="86" t="s">
        <v>35</v>
      </c>
      <c r="B58" s="3">
        <f t="shared" si="7"/>
        <v>0</v>
      </c>
      <c r="C58" s="30">
        <f t="shared" si="7"/>
        <v>710.875</v>
      </c>
      <c r="D58" s="3">
        <f t="shared" si="7"/>
        <v>2.5</v>
      </c>
      <c r="E58" s="30">
        <f t="shared" si="7"/>
        <v>385.57499999999999</v>
      </c>
      <c r="F58" s="3">
        <f t="shared" si="7"/>
        <v>15.5</v>
      </c>
      <c r="G58" s="30">
        <f t="shared" si="7"/>
        <v>683.82500000000005</v>
      </c>
      <c r="H58" s="3">
        <f t="shared" si="7"/>
        <v>92</v>
      </c>
      <c r="I58" s="30">
        <f t="shared" si="7"/>
        <v>884.72500000000002</v>
      </c>
      <c r="J58" s="3">
        <f t="shared" si="7"/>
        <v>70.25</v>
      </c>
      <c r="K58" s="30">
        <f t="shared" si="7"/>
        <v>45.774999999999999</v>
      </c>
      <c r="L58" s="3">
        <f t="shared" si="7"/>
        <v>677.75</v>
      </c>
      <c r="M58" s="30">
        <f t="shared" si="7"/>
        <v>85.575000000000003</v>
      </c>
      <c r="N58" s="3">
        <f t="shared" si="7"/>
        <v>407.25</v>
      </c>
      <c r="O58" s="30">
        <f t="shared" si="7"/>
        <v>233.45</v>
      </c>
      <c r="P58" s="3">
        <f t="shared" si="7"/>
        <v>79.5</v>
      </c>
      <c r="Q58" s="30">
        <f t="shared" si="7"/>
        <v>177.4</v>
      </c>
      <c r="R58" s="3">
        <f t="shared" si="7"/>
        <v>124.75</v>
      </c>
      <c r="S58" s="30">
        <f t="shared" si="7"/>
        <v>151.42500000000001</v>
      </c>
      <c r="T58" s="3">
        <f t="shared" si="7"/>
        <v>19</v>
      </c>
      <c r="U58" s="30">
        <f t="shared" si="7"/>
        <v>5.75</v>
      </c>
      <c r="V58" s="3">
        <f t="shared" si="7"/>
        <v>371.75</v>
      </c>
      <c r="W58" s="30">
        <f t="shared" si="7"/>
        <v>17.274999999999999</v>
      </c>
      <c r="X58" s="3">
        <f t="shared" si="7"/>
        <v>28.75</v>
      </c>
      <c r="Y58" s="30">
        <f t="shared" si="7"/>
        <v>6.5</v>
      </c>
      <c r="Z58" s="3">
        <f t="shared" si="7"/>
        <v>61.25</v>
      </c>
      <c r="AA58" s="30">
        <f t="shared" si="7"/>
        <v>109.1</v>
      </c>
      <c r="AB58" s="11">
        <f t="shared" si="5"/>
        <v>1950.25</v>
      </c>
      <c r="AC58" s="15">
        <f t="shared" si="4"/>
        <v>3497.25</v>
      </c>
    </row>
    <row r="59" spans="1:29" x14ac:dyDescent="0.25">
      <c r="A59" s="87" t="s">
        <v>36</v>
      </c>
      <c r="B59" s="3">
        <f t="shared" si="7"/>
        <v>0</v>
      </c>
      <c r="C59" s="30">
        <f t="shared" si="7"/>
        <v>0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1</v>
      </c>
      <c r="I59" s="30">
        <f t="shared" si="7"/>
        <v>1</v>
      </c>
      <c r="J59" s="3">
        <f t="shared" si="7"/>
        <v>0.25</v>
      </c>
      <c r="K59" s="30">
        <f t="shared" si="7"/>
        <v>0.25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1">
        <f t="shared" si="5"/>
        <v>1.25</v>
      </c>
      <c r="AC59" s="15">
        <f t="shared" si="4"/>
        <v>1.25</v>
      </c>
    </row>
    <row r="60" spans="1:29" x14ac:dyDescent="0.25">
      <c r="A60" s="86" t="s">
        <v>37</v>
      </c>
      <c r="B60" s="3">
        <f t="shared" ref="B60:AA62" si="9">B28/5</f>
        <v>0</v>
      </c>
      <c r="C60" s="30">
        <f t="shared" si="9"/>
        <v>0</v>
      </c>
      <c r="D60" s="3">
        <f t="shared" si="9"/>
        <v>0</v>
      </c>
      <c r="E60" s="30">
        <f t="shared" si="9"/>
        <v>0</v>
      </c>
      <c r="F60" s="3">
        <f t="shared" si="9"/>
        <v>0</v>
      </c>
      <c r="G60" s="30">
        <f t="shared" si="9"/>
        <v>0</v>
      </c>
      <c r="H60" s="3">
        <f t="shared" si="9"/>
        <v>0</v>
      </c>
      <c r="I60" s="30">
        <f t="shared" si="9"/>
        <v>0</v>
      </c>
      <c r="J60" s="3">
        <f t="shared" si="9"/>
        <v>0</v>
      </c>
      <c r="K60" s="30">
        <f t="shared" si="9"/>
        <v>0</v>
      </c>
      <c r="L60" s="3">
        <f t="shared" si="9"/>
        <v>0</v>
      </c>
      <c r="M60" s="30">
        <f t="shared" si="9"/>
        <v>0</v>
      </c>
      <c r="N60" s="3">
        <f t="shared" si="9"/>
        <v>0</v>
      </c>
      <c r="O60" s="30">
        <f t="shared" si="9"/>
        <v>0</v>
      </c>
      <c r="P60" s="3">
        <f t="shared" si="9"/>
        <v>0</v>
      </c>
      <c r="Q60" s="30">
        <f t="shared" si="9"/>
        <v>0</v>
      </c>
      <c r="R60" s="3">
        <f t="shared" si="9"/>
        <v>0</v>
      </c>
      <c r="S60" s="30">
        <f t="shared" si="9"/>
        <v>0</v>
      </c>
      <c r="T60" s="3">
        <f t="shared" si="9"/>
        <v>0</v>
      </c>
      <c r="U60" s="30">
        <f t="shared" si="9"/>
        <v>0</v>
      </c>
      <c r="V60" s="3">
        <f t="shared" si="9"/>
        <v>0</v>
      </c>
      <c r="W60" s="30">
        <f t="shared" si="9"/>
        <v>0</v>
      </c>
      <c r="X60" s="3">
        <f t="shared" si="9"/>
        <v>0</v>
      </c>
      <c r="Y60" s="30">
        <f t="shared" si="9"/>
        <v>0</v>
      </c>
      <c r="Z60" s="3">
        <f t="shared" si="9"/>
        <v>0</v>
      </c>
      <c r="AA60" s="30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5">
      <c r="A61" s="87" t="s">
        <v>38</v>
      </c>
      <c r="B61" s="3">
        <f t="shared" si="9"/>
        <v>0</v>
      </c>
      <c r="C61" s="30">
        <f t="shared" si="9"/>
        <v>0</v>
      </c>
      <c r="D61" s="3">
        <f t="shared" si="9"/>
        <v>0</v>
      </c>
      <c r="E61" s="30">
        <f t="shared" si="9"/>
        <v>0</v>
      </c>
      <c r="F61" s="3">
        <f t="shared" si="9"/>
        <v>0</v>
      </c>
      <c r="G61" s="30">
        <f t="shared" si="9"/>
        <v>0</v>
      </c>
      <c r="H61" s="3">
        <f t="shared" si="9"/>
        <v>0</v>
      </c>
      <c r="I61" s="30">
        <f t="shared" si="9"/>
        <v>0</v>
      </c>
      <c r="J61" s="3">
        <f t="shared" si="9"/>
        <v>0</v>
      </c>
      <c r="K61" s="30">
        <f t="shared" si="9"/>
        <v>0</v>
      </c>
      <c r="L61" s="3">
        <f t="shared" si="9"/>
        <v>0</v>
      </c>
      <c r="M61" s="30">
        <f t="shared" si="9"/>
        <v>0</v>
      </c>
      <c r="N61" s="3">
        <f t="shared" si="9"/>
        <v>0</v>
      </c>
      <c r="O61" s="30">
        <f t="shared" si="9"/>
        <v>0</v>
      </c>
      <c r="P61" s="3">
        <f t="shared" si="9"/>
        <v>0</v>
      </c>
      <c r="Q61" s="30">
        <f t="shared" si="9"/>
        <v>0</v>
      </c>
      <c r="R61" s="3">
        <f t="shared" si="9"/>
        <v>0</v>
      </c>
      <c r="S61" s="30">
        <f t="shared" si="9"/>
        <v>0</v>
      </c>
      <c r="T61" s="3">
        <f t="shared" si="9"/>
        <v>0</v>
      </c>
      <c r="U61" s="30">
        <f t="shared" si="9"/>
        <v>0</v>
      </c>
      <c r="V61" s="3">
        <f t="shared" si="9"/>
        <v>0</v>
      </c>
      <c r="W61" s="30">
        <f t="shared" si="9"/>
        <v>0</v>
      </c>
      <c r="X61" s="3">
        <f t="shared" si="9"/>
        <v>0</v>
      </c>
      <c r="Y61" s="30">
        <f t="shared" si="9"/>
        <v>0</v>
      </c>
      <c r="Z61" s="3">
        <f t="shared" si="9"/>
        <v>0</v>
      </c>
      <c r="AA61" s="30">
        <f t="shared" si="9"/>
        <v>0</v>
      </c>
      <c r="AB61" s="11">
        <f t="shared" si="5"/>
        <v>0</v>
      </c>
      <c r="AC61" s="15">
        <f t="shared" si="4"/>
        <v>0</v>
      </c>
    </row>
    <row r="62" spans="1:29" ht="13.8" thickBot="1" x14ac:dyDescent="0.3">
      <c r="A62" s="86" t="s">
        <v>39</v>
      </c>
      <c r="B62" s="16">
        <f t="shared" si="9"/>
        <v>0</v>
      </c>
      <c r="C62" s="40">
        <f t="shared" si="9"/>
        <v>0</v>
      </c>
      <c r="D62" s="16">
        <f t="shared" si="9"/>
        <v>0</v>
      </c>
      <c r="E62" s="40">
        <f t="shared" si="9"/>
        <v>0</v>
      </c>
      <c r="F62" s="16">
        <f t="shared" si="9"/>
        <v>0</v>
      </c>
      <c r="G62" s="40">
        <f t="shared" si="9"/>
        <v>0</v>
      </c>
      <c r="H62" s="16">
        <f t="shared" si="9"/>
        <v>0</v>
      </c>
      <c r="I62" s="40">
        <f t="shared" si="9"/>
        <v>0</v>
      </c>
      <c r="J62" s="16">
        <f t="shared" si="9"/>
        <v>0</v>
      </c>
      <c r="K62" s="40">
        <f t="shared" si="9"/>
        <v>0</v>
      </c>
      <c r="L62" s="16">
        <f t="shared" si="9"/>
        <v>0</v>
      </c>
      <c r="M62" s="40">
        <f t="shared" si="9"/>
        <v>0</v>
      </c>
      <c r="N62" s="16">
        <f t="shared" si="9"/>
        <v>0</v>
      </c>
      <c r="O62" s="40">
        <f t="shared" si="9"/>
        <v>0</v>
      </c>
      <c r="P62" s="16">
        <f t="shared" si="9"/>
        <v>0</v>
      </c>
      <c r="Q62" s="40">
        <f t="shared" si="9"/>
        <v>0</v>
      </c>
      <c r="R62" s="16">
        <f t="shared" si="9"/>
        <v>0</v>
      </c>
      <c r="S62" s="40">
        <f t="shared" si="9"/>
        <v>0</v>
      </c>
      <c r="T62" s="16">
        <f t="shared" si="9"/>
        <v>0</v>
      </c>
      <c r="U62" s="40">
        <f t="shared" si="9"/>
        <v>0</v>
      </c>
      <c r="V62" s="16">
        <f t="shared" si="9"/>
        <v>0</v>
      </c>
      <c r="W62" s="40">
        <f t="shared" si="9"/>
        <v>0</v>
      </c>
      <c r="X62" s="16">
        <f t="shared" si="9"/>
        <v>0</v>
      </c>
      <c r="Y62" s="40">
        <f t="shared" si="9"/>
        <v>0</v>
      </c>
      <c r="Z62" s="16">
        <f t="shared" si="9"/>
        <v>0</v>
      </c>
      <c r="AA62" s="40">
        <f t="shared" si="9"/>
        <v>0</v>
      </c>
      <c r="AB62" s="12">
        <f t="shared" si="5"/>
        <v>0</v>
      </c>
      <c r="AC62" s="105">
        <f t="shared" si="4"/>
        <v>0</v>
      </c>
    </row>
    <row r="63" spans="1:29" s="88" customFormat="1" ht="14.4" thickTop="1" thickBot="1" x14ac:dyDescent="0.3">
      <c r="A63" s="9" t="s">
        <v>47</v>
      </c>
      <c r="B63" s="14">
        <f>SUM(B39:B62)</f>
        <v>26278.5</v>
      </c>
      <c r="C63" s="42">
        <f>SUM(C39:C62)</f>
        <v>25040.840800174672</v>
      </c>
      <c r="D63" s="14">
        <f t="shared" ref="D63:AC63" si="10">SUM(D39:D62)</f>
        <v>10322.5</v>
      </c>
      <c r="E63" s="42">
        <f t="shared" si="10"/>
        <v>9642.7188591788563</v>
      </c>
      <c r="F63" s="14">
        <f t="shared" si="10"/>
        <v>17158.25</v>
      </c>
      <c r="G63" s="42">
        <f t="shared" si="10"/>
        <v>16655.227887047469</v>
      </c>
      <c r="H63" s="14">
        <f t="shared" si="10"/>
        <v>34219.5</v>
      </c>
      <c r="I63" s="42">
        <f t="shared" si="10"/>
        <v>34506.99214401035</v>
      </c>
      <c r="J63" s="14">
        <f t="shared" si="10"/>
        <v>4014.25</v>
      </c>
      <c r="K63" s="42">
        <f t="shared" si="10"/>
        <v>4248.4544551476856</v>
      </c>
      <c r="L63" s="14">
        <f t="shared" si="10"/>
        <v>12353.5</v>
      </c>
      <c r="M63" s="42">
        <f t="shared" si="10"/>
        <v>14686.428578693332</v>
      </c>
      <c r="N63" s="14">
        <f t="shared" si="10"/>
        <v>29752</v>
      </c>
      <c r="O63" s="42">
        <f t="shared" si="10"/>
        <v>29397.372152524971</v>
      </c>
      <c r="P63" s="14">
        <f t="shared" si="10"/>
        <v>15232.5</v>
      </c>
      <c r="Q63" s="42">
        <f t="shared" si="10"/>
        <v>14141.295392175605</v>
      </c>
      <c r="R63" s="14">
        <f t="shared" si="10"/>
        <v>22689.25</v>
      </c>
      <c r="S63" s="42">
        <f t="shared" si="10"/>
        <v>22183.55121785498</v>
      </c>
      <c r="T63" s="14">
        <f t="shared" si="10"/>
        <v>2830.75</v>
      </c>
      <c r="U63" s="42">
        <f t="shared" si="10"/>
        <v>3290.7514242617108</v>
      </c>
      <c r="V63" s="14">
        <f t="shared" si="10"/>
        <v>17727</v>
      </c>
      <c r="W63" s="42">
        <f t="shared" si="10"/>
        <v>22824.896674697597</v>
      </c>
      <c r="X63" s="14">
        <f t="shared" si="10"/>
        <v>11927.75</v>
      </c>
      <c r="Y63" s="42">
        <f t="shared" si="10"/>
        <v>6484.3140930067757</v>
      </c>
      <c r="Z63" s="14">
        <f t="shared" si="10"/>
        <v>41575.5</v>
      </c>
      <c r="AA63" s="42">
        <f t="shared" si="10"/>
        <v>42029.881321225992</v>
      </c>
      <c r="AB63" s="14">
        <f t="shared" si="10"/>
        <v>246081.25</v>
      </c>
      <c r="AC63" s="42">
        <f t="shared" si="10"/>
        <v>245132.72500000001</v>
      </c>
    </row>
    <row r="64" spans="1:29" ht="15.6" thickTop="1" x14ac:dyDescent="0.25">
      <c r="AB64" s="175" t="str">
        <f>IF(AB63='Daily Total'!D47,"Correct","Wrong")</f>
        <v>Wrong</v>
      </c>
      <c r="AC64" s="175" t="str">
        <f>IF(AC63='Daily Total'!E47,"Correct","Wrong")</f>
        <v>Wrong</v>
      </c>
    </row>
    <row r="65" spans="1:31" x14ac:dyDescent="0.25">
      <c r="A65" t="s">
        <v>82</v>
      </c>
      <c r="B65">
        <f>COUNTIF('Daily Total'!$G$7:$G$36,2)</f>
        <v>4</v>
      </c>
    </row>
    <row r="67" spans="1:31" s="8" customFormat="1" x14ac:dyDescent="0.25">
      <c r="A67" s="43" t="s">
        <v>54</v>
      </c>
      <c r="B67" s="18"/>
      <c r="C67" s="18"/>
      <c r="AB67" s="43"/>
      <c r="AC67" s="43"/>
    </row>
    <row r="68" spans="1:31" s="8" customFormat="1" ht="13.8" thickBot="1" x14ac:dyDescent="0.3">
      <c r="A68" s="43"/>
      <c r="B68" s="18"/>
      <c r="C68" s="18"/>
      <c r="AB68" s="43"/>
      <c r="AC68" s="43"/>
    </row>
    <row r="69" spans="1:31" s="8" customFormat="1" ht="14.4" thickTop="1" thickBot="1" x14ac:dyDescent="0.3">
      <c r="A69" s="307" t="s">
        <v>0</v>
      </c>
      <c r="B69" s="300" t="s">
        <v>1</v>
      </c>
      <c r="C69" s="301"/>
      <c r="D69" s="300" t="s">
        <v>2</v>
      </c>
      <c r="E69" s="301"/>
      <c r="F69" s="300" t="s">
        <v>3</v>
      </c>
      <c r="G69" s="301"/>
      <c r="H69" s="300" t="s">
        <v>4</v>
      </c>
      <c r="I69" s="301"/>
      <c r="J69" s="300" t="s">
        <v>5</v>
      </c>
      <c r="K69" s="301"/>
      <c r="L69" s="300" t="s">
        <v>6</v>
      </c>
      <c r="M69" s="301"/>
      <c r="N69" s="300" t="s">
        <v>7</v>
      </c>
      <c r="O69" s="301"/>
      <c r="P69" s="300" t="s">
        <v>8</v>
      </c>
      <c r="Q69" s="301"/>
      <c r="R69" s="300" t="s">
        <v>9</v>
      </c>
      <c r="S69" s="301"/>
      <c r="T69" s="300" t="s">
        <v>10</v>
      </c>
      <c r="U69" s="301"/>
      <c r="V69" s="300" t="s">
        <v>11</v>
      </c>
      <c r="W69" s="301"/>
      <c r="X69" s="300" t="s">
        <v>12</v>
      </c>
      <c r="Y69" s="301"/>
      <c r="Z69" s="300" t="s">
        <v>40</v>
      </c>
      <c r="AA69" s="301"/>
      <c r="AB69" s="300" t="s">
        <v>51</v>
      </c>
      <c r="AC69" s="301"/>
    </row>
    <row r="70" spans="1:31" s="66" customFormat="1" ht="15" thickTop="1" thickBot="1" x14ac:dyDescent="0.35">
      <c r="A70" s="308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s="8" customFormat="1" ht="13.8" thickTop="1" x14ac:dyDescent="0.25">
      <c r="A71" s="85" t="s">
        <v>16</v>
      </c>
      <c r="B71" s="58">
        <f>B7/B31</f>
        <v>0</v>
      </c>
      <c r="C71" s="59">
        <f t="shared" ref="C71:AC71" si="11">C7/C31</f>
        <v>0</v>
      </c>
      <c r="D71" s="58">
        <f t="shared" si="11"/>
        <v>0</v>
      </c>
      <c r="E71" s="59">
        <f t="shared" si="11"/>
        <v>0</v>
      </c>
      <c r="F71" s="58">
        <f t="shared" si="11"/>
        <v>0</v>
      </c>
      <c r="G71" s="59">
        <f t="shared" si="11"/>
        <v>0</v>
      </c>
      <c r="H71" s="58">
        <f t="shared" si="11"/>
        <v>0</v>
      </c>
      <c r="I71" s="59">
        <f t="shared" si="11"/>
        <v>0</v>
      </c>
      <c r="J71" s="58">
        <f t="shared" si="11"/>
        <v>0</v>
      </c>
      <c r="K71" s="59">
        <f t="shared" si="11"/>
        <v>0</v>
      </c>
      <c r="L71" s="58">
        <f t="shared" si="11"/>
        <v>0</v>
      </c>
      <c r="M71" s="59">
        <f t="shared" si="11"/>
        <v>0</v>
      </c>
      <c r="N71" s="58">
        <f t="shared" si="11"/>
        <v>0</v>
      </c>
      <c r="O71" s="59">
        <f t="shared" si="11"/>
        <v>0</v>
      </c>
      <c r="P71" s="58">
        <f t="shared" si="11"/>
        <v>0</v>
      </c>
      <c r="Q71" s="59">
        <f t="shared" si="11"/>
        <v>0</v>
      </c>
      <c r="R71" s="58">
        <f t="shared" si="11"/>
        <v>0</v>
      </c>
      <c r="S71" s="59">
        <f t="shared" si="11"/>
        <v>0</v>
      </c>
      <c r="T71" s="58">
        <f t="shared" si="11"/>
        <v>0</v>
      </c>
      <c r="U71" s="59">
        <f t="shared" si="11"/>
        <v>0</v>
      </c>
      <c r="V71" s="58">
        <f t="shared" si="11"/>
        <v>0</v>
      </c>
      <c r="W71" s="59">
        <f t="shared" si="11"/>
        <v>0</v>
      </c>
      <c r="X71" s="58">
        <f t="shared" si="11"/>
        <v>0</v>
      </c>
      <c r="Y71" s="59">
        <f t="shared" si="11"/>
        <v>0</v>
      </c>
      <c r="Z71" s="58">
        <f t="shared" si="11"/>
        <v>0</v>
      </c>
      <c r="AA71" s="58">
        <f t="shared" si="11"/>
        <v>0</v>
      </c>
      <c r="AB71" s="98">
        <f t="shared" si="11"/>
        <v>0</v>
      </c>
      <c r="AC71" s="99">
        <f t="shared" si="11"/>
        <v>0</v>
      </c>
      <c r="AD71" s="18"/>
      <c r="AE71" s="18"/>
    </row>
    <row r="72" spans="1:31" s="8" customFormat="1" x14ac:dyDescent="0.25">
      <c r="A72" s="86" t="s">
        <v>17</v>
      </c>
      <c r="B72" s="81">
        <f>B8/B31</f>
        <v>7.7344597294366118E-3</v>
      </c>
      <c r="C72" s="82">
        <f t="shared" ref="C72:AC72" si="12">C8/C31</f>
        <v>0</v>
      </c>
      <c r="D72" s="81">
        <f t="shared" si="12"/>
        <v>1.491886655364495E-2</v>
      </c>
      <c r="E72" s="82">
        <f t="shared" si="12"/>
        <v>7.7778893168297514E-5</v>
      </c>
      <c r="F72" s="81">
        <f t="shared" si="12"/>
        <v>1.6755788031996271E-2</v>
      </c>
      <c r="G72" s="82">
        <f t="shared" si="12"/>
        <v>3.1521634141570945E-4</v>
      </c>
      <c r="H72" s="81">
        <f t="shared" si="12"/>
        <v>7.3496106021420536E-3</v>
      </c>
      <c r="I72" s="82">
        <f t="shared" si="12"/>
        <v>5.4336813599253637E-4</v>
      </c>
      <c r="J72" s="81">
        <f t="shared" si="12"/>
        <v>1.7437877561188267E-3</v>
      </c>
      <c r="K72" s="82">
        <f t="shared" si="12"/>
        <v>4.2368348749014144E-3</v>
      </c>
      <c r="L72" s="81">
        <f t="shared" si="12"/>
        <v>1.5380256607439187E-3</v>
      </c>
      <c r="M72" s="82">
        <f t="shared" si="12"/>
        <v>2.8087155280109672E-3</v>
      </c>
      <c r="N72" s="81">
        <f t="shared" si="12"/>
        <v>4.9576499058886798E-3</v>
      </c>
      <c r="O72" s="82">
        <f t="shared" si="12"/>
        <v>2.4747109919398503E-3</v>
      </c>
      <c r="P72" s="81">
        <f t="shared" si="12"/>
        <v>3.2003938946331858E-3</v>
      </c>
      <c r="Q72" s="82">
        <f t="shared" si="12"/>
        <v>2.2628761448336364E-3</v>
      </c>
      <c r="R72" s="81">
        <f t="shared" si="12"/>
        <v>1.245083023898983E-3</v>
      </c>
      <c r="S72" s="82">
        <f t="shared" si="12"/>
        <v>2.4680448798447161E-3</v>
      </c>
      <c r="T72" s="81">
        <f t="shared" si="12"/>
        <v>3.5326326945155876E-4</v>
      </c>
      <c r="U72" s="82">
        <f t="shared" si="12"/>
        <v>2.5829966789141477E-3</v>
      </c>
      <c r="V72" s="81">
        <f t="shared" si="12"/>
        <v>5.0770011846336101E-4</v>
      </c>
      <c r="W72" s="82">
        <f t="shared" si="12"/>
        <v>2.190590420303072E-4</v>
      </c>
      <c r="X72" s="81">
        <f t="shared" si="12"/>
        <v>2.9343338014294399E-4</v>
      </c>
      <c r="Y72" s="82">
        <f t="shared" si="12"/>
        <v>0</v>
      </c>
      <c r="Z72" s="81">
        <f t="shared" si="12"/>
        <v>0</v>
      </c>
      <c r="AA72" s="81">
        <f t="shared" si="12"/>
        <v>0</v>
      </c>
      <c r="AB72" s="100">
        <f t="shared" si="12"/>
        <v>4.7149061539633755E-3</v>
      </c>
      <c r="AC72" s="101">
        <f t="shared" si="12"/>
        <v>1.0484116308828208E-3</v>
      </c>
      <c r="AD72" s="18"/>
      <c r="AE72" s="18"/>
    </row>
    <row r="73" spans="1:31" s="8" customFormat="1" x14ac:dyDescent="0.25">
      <c r="A73" s="87" t="s">
        <v>18</v>
      </c>
      <c r="B73" s="81">
        <f>B9/B31</f>
        <v>2.5876667237475504E-2</v>
      </c>
      <c r="C73" s="82">
        <f t="shared" ref="C73:AC73" si="13">C9/C31</f>
        <v>9.8848517897319726E-3</v>
      </c>
      <c r="D73" s="81">
        <f t="shared" si="13"/>
        <v>4.499878905303948E-2</v>
      </c>
      <c r="E73" s="82">
        <f t="shared" si="13"/>
        <v>1.5529852335936739E-2</v>
      </c>
      <c r="F73" s="81">
        <f t="shared" si="13"/>
        <v>5.6925968557399502E-2</v>
      </c>
      <c r="G73" s="82">
        <f t="shared" si="13"/>
        <v>1.9034563930917195E-2</v>
      </c>
      <c r="H73" s="81">
        <f t="shared" si="13"/>
        <v>3.1407530793845617E-2</v>
      </c>
      <c r="I73" s="82">
        <f t="shared" si="13"/>
        <v>1.5729420800711942E-2</v>
      </c>
      <c r="J73" s="81">
        <f t="shared" si="13"/>
        <v>1.3265242573332503E-2</v>
      </c>
      <c r="K73" s="82">
        <f t="shared" si="13"/>
        <v>3.5189267433208965E-2</v>
      </c>
      <c r="L73" s="81">
        <f t="shared" si="13"/>
        <v>1.6412352774517344E-2</v>
      </c>
      <c r="M73" s="82">
        <f t="shared" si="13"/>
        <v>3.0063469660728294E-2</v>
      </c>
      <c r="N73" s="81">
        <f t="shared" si="13"/>
        <v>3.0493748319440711E-2</v>
      </c>
      <c r="O73" s="82">
        <f t="shared" si="13"/>
        <v>2.6202171949367258E-2</v>
      </c>
      <c r="P73" s="81">
        <f t="shared" si="13"/>
        <v>2.4552765468570492E-2</v>
      </c>
      <c r="Q73" s="82">
        <f t="shared" si="13"/>
        <v>3.0621310706768292E-2</v>
      </c>
      <c r="R73" s="81">
        <f t="shared" si="13"/>
        <v>3.0818559449959784E-2</v>
      </c>
      <c r="S73" s="82">
        <f t="shared" si="13"/>
        <v>2.5492987774870923E-2</v>
      </c>
      <c r="T73" s="81">
        <f t="shared" si="13"/>
        <v>3.1087167711737172E-2</v>
      </c>
      <c r="U73" s="82">
        <f t="shared" si="13"/>
        <v>7.9389162631331889E-2</v>
      </c>
      <c r="V73" s="81">
        <f t="shared" si="13"/>
        <v>2.1252891070119028E-2</v>
      </c>
      <c r="W73" s="82">
        <f t="shared" si="13"/>
        <v>2.7361569644795521E-2</v>
      </c>
      <c r="X73" s="81">
        <f t="shared" si="13"/>
        <v>4.173041856175725E-2</v>
      </c>
      <c r="Y73" s="82">
        <f t="shared" si="13"/>
        <v>4.7075140966599233E-2</v>
      </c>
      <c r="Z73" s="81">
        <f t="shared" si="13"/>
        <v>3.2350783514329351E-2</v>
      </c>
      <c r="AA73" s="81">
        <f t="shared" si="13"/>
        <v>2.3990074877770041E-2</v>
      </c>
      <c r="AB73" s="100">
        <f t="shared" si="13"/>
        <v>3.1453026185457041E-2</v>
      </c>
      <c r="AC73" s="101">
        <f t="shared" si="13"/>
        <v>2.3726942210592242E-2</v>
      </c>
      <c r="AD73" s="18"/>
      <c r="AE73" s="18"/>
    </row>
    <row r="74" spans="1:31" s="8" customFormat="1" x14ac:dyDescent="0.25">
      <c r="A74" s="86" t="s">
        <v>19</v>
      </c>
      <c r="B74" s="81">
        <f>B10/B31</f>
        <v>3.4505394143501344E-2</v>
      </c>
      <c r="C74" s="82">
        <f t="shared" ref="C74:AC74" si="14">C10/C31</f>
        <v>3.3897623756869978E-2</v>
      </c>
      <c r="D74" s="81">
        <f t="shared" si="14"/>
        <v>4.7808186001453139E-2</v>
      </c>
      <c r="E74" s="82">
        <f t="shared" si="14"/>
        <v>3.8816852950525019E-2</v>
      </c>
      <c r="F74" s="81">
        <f t="shared" si="14"/>
        <v>6.5085308816458548E-2</v>
      </c>
      <c r="G74" s="82">
        <f t="shared" si="14"/>
        <v>5.1699983082768006E-2</v>
      </c>
      <c r="H74" s="81">
        <f t="shared" si="14"/>
        <v>4.3001797220882827E-2</v>
      </c>
      <c r="I74" s="82">
        <f t="shared" si="14"/>
        <v>3.837338225464091E-2</v>
      </c>
      <c r="J74" s="81">
        <f t="shared" si="14"/>
        <v>2.3541134707604161E-2</v>
      </c>
      <c r="K74" s="82">
        <f t="shared" si="14"/>
        <v>5.379014943260254E-2</v>
      </c>
      <c r="L74" s="81">
        <f t="shared" si="14"/>
        <v>3.3775852997126321E-2</v>
      </c>
      <c r="M74" s="82">
        <f t="shared" si="14"/>
        <v>4.349593889196135E-2</v>
      </c>
      <c r="N74" s="81">
        <f t="shared" si="14"/>
        <v>4.5980102178004842E-2</v>
      </c>
      <c r="O74" s="82">
        <f t="shared" si="14"/>
        <v>4.4387470867457209E-2</v>
      </c>
      <c r="P74" s="81">
        <f t="shared" si="14"/>
        <v>4.5888724766125065E-2</v>
      </c>
      <c r="Q74" s="82">
        <f t="shared" si="14"/>
        <v>5.6453456197634776E-2</v>
      </c>
      <c r="R74" s="81">
        <f t="shared" si="14"/>
        <v>4.8183611181506658E-2</v>
      </c>
      <c r="S74" s="82">
        <f t="shared" si="14"/>
        <v>3.8556721221062684E-2</v>
      </c>
      <c r="T74" s="81">
        <f t="shared" si="14"/>
        <v>7.8247814183520267E-2</v>
      </c>
      <c r="U74" s="82">
        <f t="shared" si="14"/>
        <v>7.9168848208718612E-2</v>
      </c>
      <c r="V74" s="81">
        <f t="shared" si="14"/>
        <v>2.9573531900490776E-2</v>
      </c>
      <c r="W74" s="82">
        <f t="shared" si="14"/>
        <v>4.0288243715003953E-2</v>
      </c>
      <c r="X74" s="81">
        <f t="shared" si="14"/>
        <v>5.6737440003353526E-2</v>
      </c>
      <c r="Y74" s="82">
        <f t="shared" si="14"/>
        <v>6.8133652019798666E-2</v>
      </c>
      <c r="Z74" s="81">
        <f t="shared" si="14"/>
        <v>4.1015742444468498E-2</v>
      </c>
      <c r="AA74" s="81">
        <f t="shared" si="14"/>
        <v>3.5269549982083079E-2</v>
      </c>
      <c r="AB74" s="100">
        <f t="shared" si="14"/>
        <v>4.3840195057526732E-2</v>
      </c>
      <c r="AC74" s="101">
        <f t="shared" si="14"/>
        <v>4.2175009477008828E-2</v>
      </c>
      <c r="AD74" s="18"/>
      <c r="AE74" s="18"/>
    </row>
    <row r="75" spans="1:31" s="8" customFormat="1" x14ac:dyDescent="0.25">
      <c r="A75" s="87" t="s">
        <v>20</v>
      </c>
      <c r="B75" s="81">
        <f>B11/B31</f>
        <v>4.1012614875278269E-2</v>
      </c>
      <c r="C75" s="82">
        <f t="shared" ref="C75:AC75" si="15">C11/C31</f>
        <v>3.5364170139853789E-2</v>
      </c>
      <c r="D75" s="81">
        <f t="shared" si="15"/>
        <v>5.1198837490917901E-2</v>
      </c>
      <c r="E75" s="82">
        <f t="shared" si="15"/>
        <v>5.0522642724016215E-2</v>
      </c>
      <c r="F75" s="81">
        <f t="shared" si="15"/>
        <v>5.7392216572202878E-2</v>
      </c>
      <c r="G75" s="82">
        <f t="shared" si="15"/>
        <v>5.3346641664664546E-2</v>
      </c>
      <c r="H75" s="81">
        <f t="shared" si="15"/>
        <v>4.6523181227078131E-2</v>
      </c>
      <c r="I75" s="82">
        <f t="shared" si="15"/>
        <v>4.1948932064354738E-2</v>
      </c>
      <c r="J75" s="81">
        <f t="shared" si="15"/>
        <v>3.4377530049199724E-2</v>
      </c>
      <c r="K75" s="82">
        <f t="shared" si="15"/>
        <v>5.2509042343908519E-2</v>
      </c>
      <c r="L75" s="81">
        <f t="shared" si="15"/>
        <v>3.2419961954102079E-2</v>
      </c>
      <c r="M75" s="82">
        <f t="shared" si="15"/>
        <v>5.4754931028834414E-2</v>
      </c>
      <c r="N75" s="81">
        <f t="shared" si="15"/>
        <v>4.7416980371067494E-2</v>
      </c>
      <c r="O75" s="82">
        <f t="shared" si="15"/>
        <v>4.6835689179648816E-2</v>
      </c>
      <c r="P75" s="81">
        <f t="shared" si="15"/>
        <v>4.8892171344165437E-2</v>
      </c>
      <c r="Q75" s="82">
        <f t="shared" si="15"/>
        <v>4.6724469558279753E-2</v>
      </c>
      <c r="R75" s="81">
        <f t="shared" si="15"/>
        <v>5.4871800522273764E-2</v>
      </c>
      <c r="S75" s="82">
        <f t="shared" si="15"/>
        <v>3.9377335862093611E-2</v>
      </c>
      <c r="T75" s="81">
        <f t="shared" si="15"/>
        <v>8.6637816832994791E-2</v>
      </c>
      <c r="U75" s="82">
        <f t="shared" si="15"/>
        <v>7.1766420427805858E-2</v>
      </c>
      <c r="V75" s="81">
        <f t="shared" si="15"/>
        <v>3.9360861961978903E-2</v>
      </c>
      <c r="W75" s="82">
        <f t="shared" si="15"/>
        <v>4.6651175920658899E-2</v>
      </c>
      <c r="X75" s="81">
        <f t="shared" si="15"/>
        <v>5.7093751964955669E-2</v>
      </c>
      <c r="Y75" s="82">
        <f t="shared" si="15"/>
        <v>5.9176718005397123E-2</v>
      </c>
      <c r="Z75" s="81">
        <f t="shared" si="15"/>
        <v>4.6433596709600608E-2</v>
      </c>
      <c r="AA75" s="81">
        <f t="shared" si="15"/>
        <v>4.7132376699139077E-2</v>
      </c>
      <c r="AB75" s="100">
        <f t="shared" si="15"/>
        <v>4.7449775226678183E-2</v>
      </c>
      <c r="AC75" s="101">
        <f t="shared" si="15"/>
        <v>4.6149591002180558E-2</v>
      </c>
      <c r="AD75" s="18"/>
      <c r="AE75" s="18"/>
    </row>
    <row r="76" spans="1:31" s="8" customFormat="1" x14ac:dyDescent="0.25">
      <c r="A76" s="86" t="s">
        <v>21</v>
      </c>
      <c r="B76" s="81">
        <f>B12/B31</f>
        <v>5.6519588256559547E-2</v>
      </c>
      <c r="C76" s="82">
        <f t="shared" ref="C76:AC76" si="16">C12/C31</f>
        <v>4.0076268685748394E-2</v>
      </c>
      <c r="D76" s="81">
        <f t="shared" si="16"/>
        <v>6.684427222087673E-2</v>
      </c>
      <c r="E76" s="82">
        <f t="shared" si="16"/>
        <v>4.7087486019537682E-2</v>
      </c>
      <c r="F76" s="81">
        <f t="shared" si="16"/>
        <v>7.1977037285270939E-2</v>
      </c>
      <c r="G76" s="82">
        <f t="shared" si="16"/>
        <v>4.8108973812352962E-2</v>
      </c>
      <c r="H76" s="81">
        <f t="shared" si="16"/>
        <v>5.4501088560616022E-2</v>
      </c>
      <c r="I76" s="82">
        <f t="shared" si="16"/>
        <v>4.5042688625460417E-2</v>
      </c>
      <c r="J76" s="81">
        <f t="shared" si="16"/>
        <v>3.0952232671109175E-2</v>
      </c>
      <c r="K76" s="82">
        <f t="shared" si="16"/>
        <v>6.3565250544025037E-2</v>
      </c>
      <c r="L76" s="81">
        <f t="shared" si="16"/>
        <v>3.1428340146517179E-2</v>
      </c>
      <c r="M76" s="82">
        <f t="shared" si="16"/>
        <v>6.5673681408125392E-2</v>
      </c>
      <c r="N76" s="81">
        <f t="shared" si="16"/>
        <v>4.7904342565205697E-2</v>
      </c>
      <c r="O76" s="82">
        <f t="shared" si="16"/>
        <v>6.1380037754674245E-2</v>
      </c>
      <c r="P76" s="81">
        <f t="shared" si="16"/>
        <v>5.7196783193828982E-2</v>
      </c>
      <c r="Q76" s="82">
        <f t="shared" si="16"/>
        <v>4.262190420477472E-2</v>
      </c>
      <c r="R76" s="81">
        <f t="shared" si="16"/>
        <v>6.5273202067058195E-2</v>
      </c>
      <c r="S76" s="82">
        <f t="shared" si="16"/>
        <v>4.2439348226798089E-2</v>
      </c>
      <c r="T76" s="81">
        <f t="shared" si="16"/>
        <v>5.1841384792016248E-2</v>
      </c>
      <c r="U76" s="82">
        <f t="shared" si="16"/>
        <v>5.4651657364314703E-2</v>
      </c>
      <c r="V76" s="81">
        <f t="shared" si="16"/>
        <v>3.1124837818017712E-2</v>
      </c>
      <c r="W76" s="82">
        <f t="shared" si="16"/>
        <v>5.804178703799396E-2</v>
      </c>
      <c r="X76" s="81">
        <f t="shared" si="16"/>
        <v>6.1306616922722226E-2</v>
      </c>
      <c r="Y76" s="82">
        <f t="shared" si="16"/>
        <v>5.9129916798791836E-2</v>
      </c>
      <c r="Z76" s="81">
        <f t="shared" si="16"/>
        <v>5.3944029536626137E-2</v>
      </c>
      <c r="AA76" s="81">
        <f t="shared" si="16"/>
        <v>5.2292668453335051E-2</v>
      </c>
      <c r="AB76" s="100">
        <f t="shared" si="16"/>
        <v>5.3794224468544434E-2</v>
      </c>
      <c r="AC76" s="101">
        <f t="shared" si="16"/>
        <v>5.0920271864966213E-2</v>
      </c>
      <c r="AD76" s="18"/>
      <c r="AE76" s="18"/>
    </row>
    <row r="77" spans="1:31" s="8" customFormat="1" x14ac:dyDescent="0.25">
      <c r="A77" s="87" t="s">
        <v>22</v>
      </c>
      <c r="B77" s="81">
        <f>B13/B31</f>
        <v>6.3036322468938491E-2</v>
      </c>
      <c r="C77" s="82">
        <f t="shared" ref="C77:AC77" si="17">C13/C31</f>
        <v>4.8067475433636563E-2</v>
      </c>
      <c r="D77" s="81">
        <f t="shared" si="17"/>
        <v>7.5538871397432789E-2</v>
      </c>
      <c r="E77" s="82">
        <f t="shared" si="17"/>
        <v>4.7968836046661356E-2</v>
      </c>
      <c r="F77" s="81">
        <f t="shared" si="17"/>
        <v>7.7513732461061011E-2</v>
      </c>
      <c r="G77" s="82">
        <f t="shared" si="17"/>
        <v>4.2273513444241073E-2</v>
      </c>
      <c r="H77" s="81">
        <f t="shared" si="17"/>
        <v>6.6146495419278487E-2</v>
      </c>
      <c r="I77" s="82">
        <f t="shared" si="17"/>
        <v>5.0552797900201611E-2</v>
      </c>
      <c r="J77" s="81">
        <f t="shared" si="17"/>
        <v>3.6432708476054058E-2</v>
      </c>
      <c r="K77" s="82">
        <f t="shared" si="17"/>
        <v>0.10869835251274851</v>
      </c>
      <c r="L77" s="81">
        <f t="shared" si="17"/>
        <v>2.7178532399724776E-2</v>
      </c>
      <c r="M77" s="82">
        <f t="shared" si="17"/>
        <v>9.3072321339107658E-2</v>
      </c>
      <c r="N77" s="81">
        <f t="shared" si="17"/>
        <v>4.9282401183113743E-2</v>
      </c>
      <c r="O77" s="82">
        <f t="shared" si="17"/>
        <v>7.7574110643904182E-2</v>
      </c>
      <c r="P77" s="81">
        <f t="shared" si="17"/>
        <v>6.4368947973083873E-2</v>
      </c>
      <c r="Q77" s="82">
        <f t="shared" si="17"/>
        <v>4.6376585865172487E-2</v>
      </c>
      <c r="R77" s="81">
        <f t="shared" si="17"/>
        <v>7.5905990722478708E-2</v>
      </c>
      <c r="S77" s="82">
        <f t="shared" si="17"/>
        <v>4.4947717802614917E-2</v>
      </c>
      <c r="T77" s="81">
        <f t="shared" si="17"/>
        <v>4.0890223439017929E-2</v>
      </c>
      <c r="U77" s="82">
        <f t="shared" si="17"/>
        <v>5.7213376437948368E-2</v>
      </c>
      <c r="V77" s="81">
        <f t="shared" si="17"/>
        <v>3.1491510125796804E-2</v>
      </c>
      <c r="W77" s="82">
        <f t="shared" si="17"/>
        <v>8.3666315217845386E-2</v>
      </c>
      <c r="X77" s="81">
        <f t="shared" si="17"/>
        <v>6.5582360461947972E-2</v>
      </c>
      <c r="Y77" s="82">
        <f t="shared" si="17"/>
        <v>5.5676667542887755E-2</v>
      </c>
      <c r="Z77" s="81">
        <f t="shared" si="17"/>
        <v>6.146047552043872E-2</v>
      </c>
      <c r="AA77" s="81">
        <f t="shared" si="17"/>
        <v>5.4901416027426729E-2</v>
      </c>
      <c r="AB77" s="100">
        <f t="shared" si="17"/>
        <v>5.9704873898356742E-2</v>
      </c>
      <c r="AC77" s="101">
        <f t="shared" si="17"/>
        <v>5.9736108265430493E-2</v>
      </c>
      <c r="AD77" s="18"/>
      <c r="AE77" s="18"/>
    </row>
    <row r="78" spans="1:31" s="8" customFormat="1" x14ac:dyDescent="0.25">
      <c r="A78" s="86" t="s">
        <v>23</v>
      </c>
      <c r="B78" s="81">
        <f>B14/B31</f>
        <v>5.8545959624788327E-2</v>
      </c>
      <c r="C78" s="82">
        <f t="shared" ref="C78:AC78" si="18">C14/C31</f>
        <v>5.529866233526555E-2</v>
      </c>
      <c r="D78" s="81">
        <f t="shared" si="18"/>
        <v>6.5948171470089606E-2</v>
      </c>
      <c r="E78" s="82">
        <f t="shared" si="18"/>
        <v>4.4678788865642367E-2</v>
      </c>
      <c r="F78" s="81">
        <f t="shared" si="18"/>
        <v>7.0243177480220881E-2</v>
      </c>
      <c r="G78" s="82">
        <f t="shared" si="18"/>
        <v>3.8327305055755836E-2</v>
      </c>
      <c r="H78" s="81">
        <f t="shared" si="18"/>
        <v>6.1770335627346983E-2</v>
      </c>
      <c r="I78" s="82">
        <f t="shared" si="18"/>
        <v>5.047745085201065E-2</v>
      </c>
      <c r="J78" s="81">
        <f t="shared" si="18"/>
        <v>3.8238774366319984E-2</v>
      </c>
      <c r="K78" s="82">
        <f t="shared" si="18"/>
        <v>9.3928275379411633E-2</v>
      </c>
      <c r="L78" s="81">
        <f t="shared" si="18"/>
        <v>2.7158295219978142E-2</v>
      </c>
      <c r="M78" s="82">
        <f t="shared" si="18"/>
        <v>8.1415300771944574E-2</v>
      </c>
      <c r="N78" s="81">
        <f t="shared" si="18"/>
        <v>4.7156493681097068E-2</v>
      </c>
      <c r="O78" s="82">
        <f t="shared" si="18"/>
        <v>6.3204628983832833E-2</v>
      </c>
      <c r="P78" s="81">
        <f t="shared" si="18"/>
        <v>7.52010503856885E-2</v>
      </c>
      <c r="Q78" s="82">
        <f t="shared" si="18"/>
        <v>3.964276146230427E-2</v>
      </c>
      <c r="R78" s="81">
        <f t="shared" si="18"/>
        <v>6.9669557169143984E-2</v>
      </c>
      <c r="S78" s="82">
        <f t="shared" si="18"/>
        <v>4.4803466777674217E-2</v>
      </c>
      <c r="T78" s="81">
        <f t="shared" si="18"/>
        <v>5.1046542435750242E-2</v>
      </c>
      <c r="U78" s="82">
        <f t="shared" si="18"/>
        <v>4.7489153646742166E-2</v>
      </c>
      <c r="V78" s="81">
        <f t="shared" si="18"/>
        <v>3.0292773734980537E-2</v>
      </c>
      <c r="W78" s="82">
        <f t="shared" si="18"/>
        <v>7.4919287669575216E-2</v>
      </c>
      <c r="X78" s="81">
        <f t="shared" si="18"/>
        <v>5.8602837919976523E-2</v>
      </c>
      <c r="Y78" s="82">
        <f t="shared" si="18"/>
        <v>4.3651494350846559E-2</v>
      </c>
      <c r="Z78" s="81">
        <f t="shared" si="18"/>
        <v>5.8814686534136691E-2</v>
      </c>
      <c r="AA78" s="81">
        <f t="shared" si="18"/>
        <v>5.6760807430479128E-2</v>
      </c>
      <c r="AB78" s="100">
        <f t="shared" si="18"/>
        <v>5.6819647982119727E-2</v>
      </c>
      <c r="AC78" s="101">
        <f t="shared" si="18"/>
        <v>5.6043210876883118E-2</v>
      </c>
      <c r="AD78" s="18"/>
      <c r="AE78" s="18"/>
    </row>
    <row r="79" spans="1:31" s="8" customFormat="1" x14ac:dyDescent="0.25">
      <c r="A79" s="87" t="s">
        <v>24</v>
      </c>
      <c r="B79" s="81">
        <f>B15/B31</f>
        <v>6.9695758890347626E-2</v>
      </c>
      <c r="C79" s="82">
        <f t="shared" ref="C79:AC79" si="19">C15/C31</f>
        <v>6.5749589366364866E-2</v>
      </c>
      <c r="D79" s="81">
        <f t="shared" si="19"/>
        <v>7.4666989585856144E-2</v>
      </c>
      <c r="E79" s="82">
        <f t="shared" si="19"/>
        <v>4.7372531199037747E-2</v>
      </c>
      <c r="F79" s="81">
        <f t="shared" si="19"/>
        <v>7.390031034633486E-2</v>
      </c>
      <c r="G79" s="82">
        <f t="shared" si="19"/>
        <v>4.0577349321385112E-2</v>
      </c>
      <c r="H79" s="81">
        <f t="shared" si="19"/>
        <v>7.0559184090942292E-2</v>
      </c>
      <c r="I79" s="82">
        <f t="shared" si="19"/>
        <v>5.5711897228738753E-2</v>
      </c>
      <c r="J79" s="81">
        <f t="shared" si="19"/>
        <v>4.2224574951734449E-2</v>
      </c>
      <c r="K79" s="82">
        <f t="shared" si="19"/>
        <v>8.4977961706182381E-2</v>
      </c>
      <c r="L79" s="81">
        <f t="shared" si="19"/>
        <v>2.9040352936414781E-2</v>
      </c>
      <c r="M79" s="82">
        <f t="shared" si="19"/>
        <v>8.6585039595319907E-2</v>
      </c>
      <c r="N79" s="81">
        <f t="shared" si="19"/>
        <v>5.7155821457381017E-2</v>
      </c>
      <c r="O79" s="82">
        <f t="shared" si="19"/>
        <v>7.2011538617004336E-2</v>
      </c>
      <c r="P79" s="81">
        <f t="shared" si="19"/>
        <v>7.6218611521418025E-2</v>
      </c>
      <c r="Q79" s="82">
        <f t="shared" si="19"/>
        <v>3.9727619317735524E-2</v>
      </c>
      <c r="R79" s="81">
        <f t="shared" si="19"/>
        <v>7.6181451568474057E-2</v>
      </c>
      <c r="S79" s="82">
        <f t="shared" si="19"/>
        <v>4.9524306961084952E-2</v>
      </c>
      <c r="T79" s="81">
        <f t="shared" si="19"/>
        <v>4.0183696900114814E-2</v>
      </c>
      <c r="U79" s="82">
        <f t="shared" si="19"/>
        <v>5.045200277843781E-2</v>
      </c>
      <c r="V79" s="81">
        <f t="shared" si="19"/>
        <v>3.6131325097309187E-2</v>
      </c>
      <c r="W79" s="82">
        <f t="shared" si="19"/>
        <v>7.950419341926955E-2</v>
      </c>
      <c r="X79" s="81">
        <f t="shared" si="19"/>
        <v>6.2501309970447061E-2</v>
      </c>
      <c r="Y79" s="82">
        <f t="shared" si="19"/>
        <v>4.6500677739406492E-2</v>
      </c>
      <c r="Z79" s="81">
        <f t="shared" si="19"/>
        <v>5.9740712679342403E-2</v>
      </c>
      <c r="AA79" s="81">
        <f t="shared" si="19"/>
        <v>6.2967106182701987E-2</v>
      </c>
      <c r="AB79" s="100">
        <f t="shared" si="19"/>
        <v>6.2526096563634975E-2</v>
      </c>
      <c r="AC79" s="101">
        <f t="shared" si="19"/>
        <v>6.1355537087102494E-2</v>
      </c>
      <c r="AD79" s="18"/>
      <c r="AE79" s="18"/>
    </row>
    <row r="80" spans="1:31" s="8" customFormat="1" x14ac:dyDescent="0.25">
      <c r="A80" s="86" t="s">
        <v>25</v>
      </c>
      <c r="B80" s="81">
        <f>B16/B31</f>
        <v>6.8925166961584572E-2</v>
      </c>
      <c r="C80" s="82">
        <f t="shared" ref="C80:AC80" si="20">C16/C31</f>
        <v>6.6211834228363242E-2</v>
      </c>
      <c r="D80" s="81">
        <f t="shared" si="20"/>
        <v>8.1666263017679819E-2</v>
      </c>
      <c r="E80" s="82">
        <f t="shared" si="20"/>
        <v>5.1886299632571277E-2</v>
      </c>
      <c r="F80" s="81">
        <f t="shared" si="20"/>
        <v>6.6236358603004392E-2</v>
      </c>
      <c r="G80" s="82">
        <f t="shared" si="20"/>
        <v>4.1479468469912927E-2</v>
      </c>
      <c r="H80" s="81">
        <f t="shared" si="20"/>
        <v>7.4255906719852716E-2</v>
      </c>
      <c r="I80" s="82">
        <f t="shared" si="20"/>
        <v>5.4932345076301459E-2</v>
      </c>
      <c r="J80" s="81">
        <f t="shared" si="20"/>
        <v>5.6797658342156068E-2</v>
      </c>
      <c r="K80" s="82">
        <f t="shared" si="20"/>
        <v>7.0037234279273095E-2</v>
      </c>
      <c r="L80" s="81">
        <f t="shared" si="20"/>
        <v>3.626502610596187E-2</v>
      </c>
      <c r="M80" s="82">
        <f t="shared" si="20"/>
        <v>9.0745343080446447E-2</v>
      </c>
      <c r="N80" s="81">
        <f t="shared" si="20"/>
        <v>5.3567827372949718E-2</v>
      </c>
      <c r="O80" s="82">
        <f t="shared" si="20"/>
        <v>6.7644651694801203E-2</v>
      </c>
      <c r="P80" s="81">
        <f t="shared" si="20"/>
        <v>7.0113244707040862E-2</v>
      </c>
      <c r="Q80" s="82">
        <f t="shared" si="20"/>
        <v>4.5140843345454748E-2</v>
      </c>
      <c r="R80" s="81">
        <f t="shared" si="20"/>
        <v>7.2324999724539152E-2</v>
      </c>
      <c r="S80" s="82">
        <f t="shared" si="20"/>
        <v>5.1047958412021054E-2</v>
      </c>
      <c r="T80" s="81">
        <f t="shared" si="20"/>
        <v>4.2126644882098385E-2</v>
      </c>
      <c r="U80" s="82">
        <f t="shared" si="20"/>
        <v>5.4174556815696433E-2</v>
      </c>
      <c r="V80" s="81">
        <f t="shared" si="20"/>
        <v>4.2660912731990748E-2</v>
      </c>
      <c r="W80" s="82">
        <f t="shared" si="20"/>
        <v>8.0867835955908213E-2</v>
      </c>
      <c r="X80" s="81">
        <f t="shared" si="20"/>
        <v>6.1306616922722226E-2</v>
      </c>
      <c r="Y80" s="82">
        <f t="shared" si="20"/>
        <v>4.7661170567493832E-2</v>
      </c>
      <c r="Z80" s="81">
        <f t="shared" si="20"/>
        <v>6.5633606330651462E-2</v>
      </c>
      <c r="AA80" s="81">
        <f t="shared" si="20"/>
        <v>6.652945266794856E-2</v>
      </c>
      <c r="AB80" s="100">
        <f t="shared" si="20"/>
        <v>6.3580626317527242E-2</v>
      </c>
      <c r="AC80" s="101">
        <f t="shared" si="20"/>
        <v>6.2267084086794197E-2</v>
      </c>
      <c r="AD80" s="18"/>
      <c r="AE80" s="18"/>
    </row>
    <row r="81" spans="1:31" s="8" customFormat="1" x14ac:dyDescent="0.25">
      <c r="A81" s="87" t="s">
        <v>26</v>
      </c>
      <c r="B81" s="81">
        <f>B17/B31</f>
        <v>6.0696006240843273E-2</v>
      </c>
      <c r="C81" s="82">
        <f t="shared" ref="C81:AC81" si="21">C17/C31</f>
        <v>6.589934472122394E-2</v>
      </c>
      <c r="D81" s="81">
        <f t="shared" si="21"/>
        <v>6.502785178009203E-2</v>
      </c>
      <c r="E81" s="82">
        <f t="shared" si="21"/>
        <v>5.6016358859807873E-2</v>
      </c>
      <c r="F81" s="81">
        <f t="shared" si="21"/>
        <v>6.0743374178602129E-2</v>
      </c>
      <c r="G81" s="82">
        <f t="shared" si="21"/>
        <v>4.5569775757331066E-2</v>
      </c>
      <c r="H81" s="81">
        <f t="shared" si="21"/>
        <v>6.5043323251362528E-2</v>
      </c>
      <c r="I81" s="82">
        <f t="shared" si="21"/>
        <v>5.8307747937087095E-2</v>
      </c>
      <c r="J81" s="81">
        <f t="shared" si="21"/>
        <v>5.2126798281123495E-2</v>
      </c>
      <c r="K81" s="82">
        <f t="shared" si="21"/>
        <v>6.38585167533752E-2</v>
      </c>
      <c r="L81" s="81">
        <f t="shared" si="21"/>
        <v>4.1688590278058851E-2</v>
      </c>
      <c r="M81" s="82">
        <f t="shared" si="21"/>
        <v>7.686007486106132E-2</v>
      </c>
      <c r="N81" s="81">
        <f t="shared" si="21"/>
        <v>5.5281997848884108E-2</v>
      </c>
      <c r="O81" s="82">
        <f t="shared" si="21"/>
        <v>6.4570397318216136E-2</v>
      </c>
      <c r="P81" s="81">
        <f t="shared" si="21"/>
        <v>7.3806006893156084E-2</v>
      </c>
      <c r="Q81" s="82">
        <f t="shared" si="21"/>
        <v>6.0744081512877926E-2</v>
      </c>
      <c r="R81" s="81">
        <f t="shared" si="21"/>
        <v>6.9691594036823609E-2</v>
      </c>
      <c r="S81" s="82">
        <f t="shared" si="21"/>
        <v>5.4378128558112894E-2</v>
      </c>
      <c r="T81" s="81">
        <f t="shared" si="21"/>
        <v>3.8594012187582794E-2</v>
      </c>
      <c r="U81" s="82">
        <f t="shared" si="21"/>
        <v>4.9320042469148964E-2</v>
      </c>
      <c r="V81" s="81">
        <f t="shared" si="21"/>
        <v>4.5143002200033845E-2</v>
      </c>
      <c r="W81" s="82">
        <f t="shared" si="21"/>
        <v>6.7235791770362194E-2</v>
      </c>
      <c r="X81" s="81">
        <f t="shared" si="21"/>
        <v>5.7408144872251682E-2</v>
      </c>
      <c r="Y81" s="82">
        <f t="shared" si="21"/>
        <v>5.2835195070129064E-2</v>
      </c>
      <c r="Z81" s="81">
        <f t="shared" si="21"/>
        <v>6.5844066818198224E-2</v>
      </c>
      <c r="AA81" s="81">
        <f t="shared" si="21"/>
        <v>6.829724257513721E-2</v>
      </c>
      <c r="AB81" s="100">
        <f t="shared" si="21"/>
        <v>6.0713687044421302E-2</v>
      </c>
      <c r="AC81" s="101">
        <f t="shared" si="21"/>
        <v>6.2150004655641133E-2</v>
      </c>
      <c r="AD81" s="18"/>
      <c r="AE81" s="18"/>
    </row>
    <row r="82" spans="1:31" s="8" customFormat="1" x14ac:dyDescent="0.25">
      <c r="A82" s="86" t="s">
        <v>27</v>
      </c>
      <c r="B82" s="81">
        <f>B18/B31</f>
        <v>5.69952622866602E-2</v>
      </c>
      <c r="C82" s="82">
        <f t="shared" ref="C82:AC82" si="22">C18/C31</f>
        <v>6.5532943286335382E-2</v>
      </c>
      <c r="D82" s="81">
        <f t="shared" si="22"/>
        <v>5.6938726083797526E-2</v>
      </c>
      <c r="E82" s="82">
        <f t="shared" si="22"/>
        <v>5.3078909327818502E-2</v>
      </c>
      <c r="F82" s="81">
        <f t="shared" si="22"/>
        <v>5.5031835997260796E-2</v>
      </c>
      <c r="G82" s="82">
        <f t="shared" si="22"/>
        <v>4.9316347129586352E-2</v>
      </c>
      <c r="H82" s="81">
        <f t="shared" si="22"/>
        <v>6.3297242800157805E-2</v>
      </c>
      <c r="I82" s="82">
        <f t="shared" si="22"/>
        <v>6.1402772839700574E-2</v>
      </c>
      <c r="J82" s="81">
        <f t="shared" si="22"/>
        <v>6.5952544061779902E-2</v>
      </c>
      <c r="K82" s="82">
        <f t="shared" si="22"/>
        <v>6.38585167533752E-2</v>
      </c>
      <c r="L82" s="81">
        <f t="shared" si="22"/>
        <v>5.3264257093131498E-2</v>
      </c>
      <c r="M82" s="82">
        <f t="shared" si="22"/>
        <v>6.6142697306905543E-2</v>
      </c>
      <c r="N82" s="81">
        <f t="shared" si="22"/>
        <v>5.6323944608765796E-2</v>
      </c>
      <c r="O82" s="82">
        <f t="shared" si="22"/>
        <v>5.4860345735408843E-2</v>
      </c>
      <c r="P82" s="81">
        <f t="shared" si="22"/>
        <v>7.4150664697193502E-2</v>
      </c>
      <c r="Q82" s="82">
        <f t="shared" si="22"/>
        <v>5.3113946012017015E-2</v>
      </c>
      <c r="R82" s="81">
        <f t="shared" si="22"/>
        <v>6.3212754939012974E-2</v>
      </c>
      <c r="S82" s="82">
        <f t="shared" si="22"/>
        <v>5.978303414885959E-2</v>
      </c>
      <c r="T82" s="81">
        <f t="shared" si="22"/>
        <v>4.9015278636403779E-2</v>
      </c>
      <c r="U82" s="82">
        <f t="shared" si="22"/>
        <v>4.4830186477271723E-2</v>
      </c>
      <c r="V82" s="81">
        <f t="shared" si="22"/>
        <v>5.7976532972302139E-2</v>
      </c>
      <c r="W82" s="82">
        <f t="shared" si="22"/>
        <v>6.5256593325618367E-2</v>
      </c>
      <c r="X82" s="81">
        <f t="shared" si="22"/>
        <v>6.0426316782293391E-2</v>
      </c>
      <c r="Y82" s="82">
        <f t="shared" si="22"/>
        <v>4.9935890728861038E-2</v>
      </c>
      <c r="Z82" s="81">
        <f t="shared" si="22"/>
        <v>6.6661856141237028E-2</v>
      </c>
      <c r="AA82" s="81">
        <f t="shared" si="22"/>
        <v>6.9949043575225661E-2</v>
      </c>
      <c r="AB82" s="100">
        <f t="shared" si="22"/>
        <v>6.1023544053031266E-2</v>
      </c>
      <c r="AC82" s="101">
        <f t="shared" si="22"/>
        <v>6.0891604741880129E-2</v>
      </c>
      <c r="AD82" s="18"/>
      <c r="AE82" s="18"/>
    </row>
    <row r="83" spans="1:31" s="8" customFormat="1" x14ac:dyDescent="0.25">
      <c r="A83" s="87" t="s">
        <v>28</v>
      </c>
      <c r="B83" s="81">
        <f>B19/B31</f>
        <v>6.2836539376296213E-2</v>
      </c>
      <c r="C83" s="82">
        <f t="shared" ref="C83:AC83" si="23">C19/C31</f>
        <v>7.6687720485272393E-2</v>
      </c>
      <c r="D83" s="81">
        <f t="shared" si="23"/>
        <v>5.6139501089852266E-2</v>
      </c>
      <c r="E83" s="82">
        <f t="shared" si="23"/>
        <v>6.2985347687687335E-2</v>
      </c>
      <c r="F83" s="81">
        <f t="shared" si="23"/>
        <v>4.9087173808517771E-2</v>
      </c>
      <c r="G83" s="82">
        <f t="shared" si="23"/>
        <v>6.8322391486756409E-2</v>
      </c>
      <c r="H83" s="81">
        <f t="shared" si="23"/>
        <v>6.4531918935110094E-2</v>
      </c>
      <c r="I83" s="82">
        <f t="shared" si="23"/>
        <v>6.9582999004356216E-2</v>
      </c>
      <c r="J83" s="81">
        <f t="shared" si="23"/>
        <v>7.6166158061904465E-2</v>
      </c>
      <c r="K83" s="82">
        <f t="shared" si="23"/>
        <v>5.2736825206758993E-2</v>
      </c>
      <c r="L83" s="81">
        <f t="shared" si="23"/>
        <v>7.6698911239729634E-2</v>
      </c>
      <c r="M83" s="82">
        <f t="shared" si="23"/>
        <v>5.8021253801365948E-2</v>
      </c>
      <c r="N83" s="81">
        <f t="shared" si="23"/>
        <v>7.2213632696961544E-2</v>
      </c>
      <c r="O83" s="82">
        <f t="shared" si="23"/>
        <v>5.785466099404122E-2</v>
      </c>
      <c r="P83" s="81">
        <f t="shared" si="23"/>
        <v>7.6267848350566228E-2</v>
      </c>
      <c r="Q83" s="82">
        <f t="shared" si="23"/>
        <v>5.8261989241513532E-2</v>
      </c>
      <c r="R83" s="81">
        <f t="shared" si="23"/>
        <v>6.4590059168989716E-2</v>
      </c>
      <c r="S83" s="82">
        <f t="shared" si="23"/>
        <v>6.5452775605708335E-2</v>
      </c>
      <c r="T83" s="81">
        <f t="shared" si="23"/>
        <v>6.4028967588095023E-2</v>
      </c>
      <c r="U83" s="82">
        <f t="shared" si="23"/>
        <v>3.8752547232767845E-2</v>
      </c>
      <c r="V83" s="81">
        <f t="shared" si="23"/>
        <v>7.4448581260224522E-2</v>
      </c>
      <c r="W83" s="82">
        <f t="shared" si="23"/>
        <v>6.0710022908279343E-2</v>
      </c>
      <c r="X83" s="81">
        <f t="shared" si="23"/>
        <v>6.8537653790530492E-2</v>
      </c>
      <c r="Y83" s="82">
        <f t="shared" si="23"/>
        <v>5.5449195526751038E-2</v>
      </c>
      <c r="Z83" s="81">
        <f t="shared" si="23"/>
        <v>6.9313658284326105E-2</v>
      </c>
      <c r="AA83" s="81">
        <f t="shared" si="23"/>
        <v>7.0811525192124566E-2</v>
      </c>
      <c r="AB83" s="100">
        <f t="shared" si="23"/>
        <v>6.709369364793133E-2</v>
      </c>
      <c r="AC83" s="101">
        <f t="shared" si="23"/>
        <v>6.5142261197479859E-2</v>
      </c>
      <c r="AD83" s="18"/>
      <c r="AE83" s="18"/>
    </row>
    <row r="84" spans="1:31" s="8" customFormat="1" x14ac:dyDescent="0.25">
      <c r="A84" s="86" t="s">
        <v>29</v>
      </c>
      <c r="B84" s="81">
        <f>B20/B31</f>
        <v>7.3034990581654205E-2</v>
      </c>
      <c r="C84" s="82">
        <f t="shared" ref="C84:AC84" si="24">C20/C31</f>
        <v>7.8029528464809789E-2</v>
      </c>
      <c r="D84" s="81">
        <f t="shared" si="24"/>
        <v>6.013562605957859E-2</v>
      </c>
      <c r="E84" s="82">
        <f t="shared" si="24"/>
        <v>7.5227745472377358E-2</v>
      </c>
      <c r="F84" s="81">
        <f t="shared" si="24"/>
        <v>5.6168315533344018E-2</v>
      </c>
      <c r="G84" s="82">
        <f t="shared" si="24"/>
        <v>8.4164264188191645E-2</v>
      </c>
      <c r="H84" s="81">
        <f t="shared" si="24"/>
        <v>6.5050629027308987E-2</v>
      </c>
      <c r="I84" s="82">
        <f t="shared" si="24"/>
        <v>7.6840223828672533E-2</v>
      </c>
      <c r="J84" s="81">
        <f t="shared" si="24"/>
        <v>9.9084511428037619E-2</v>
      </c>
      <c r="K84" s="82">
        <f t="shared" si="24"/>
        <v>5.4031413640756649E-2</v>
      </c>
      <c r="L84" s="81">
        <f t="shared" si="24"/>
        <v>8.7829360100376411E-2</v>
      </c>
      <c r="M84" s="82">
        <f t="shared" si="24"/>
        <v>5.3564758496921876E-2</v>
      </c>
      <c r="N84" s="81">
        <f t="shared" si="24"/>
        <v>7.8986286636192518E-2</v>
      </c>
      <c r="O84" s="82">
        <f t="shared" si="24"/>
        <v>6.2952055387748257E-2</v>
      </c>
      <c r="P84" s="81">
        <f t="shared" si="24"/>
        <v>7.928770720498933E-2</v>
      </c>
      <c r="Q84" s="82">
        <f t="shared" si="24"/>
        <v>6.3372907159258876E-2</v>
      </c>
      <c r="R84" s="81">
        <f t="shared" si="24"/>
        <v>6.4248487719955491E-2</v>
      </c>
      <c r="S84" s="82">
        <f t="shared" si="24"/>
        <v>7.7639733290932433E-2</v>
      </c>
      <c r="T84" s="81">
        <f t="shared" si="24"/>
        <v>9.0170449527510382E-2</v>
      </c>
      <c r="U84" s="82">
        <f t="shared" si="24"/>
        <v>4.832482904286145E-2</v>
      </c>
      <c r="V84" s="81">
        <f t="shared" si="24"/>
        <v>7.8439668302589277E-2</v>
      </c>
      <c r="W84" s="82">
        <f t="shared" si="24"/>
        <v>6.4557794981541683E-2</v>
      </c>
      <c r="X84" s="81">
        <f t="shared" si="24"/>
        <v>7.4951269099369125E-2</v>
      </c>
      <c r="Y84" s="82">
        <f t="shared" si="24"/>
        <v>6.4016022981933957E-2</v>
      </c>
      <c r="Z84" s="81">
        <f t="shared" si="24"/>
        <v>7.155656576589578E-2</v>
      </c>
      <c r="AA84" s="81">
        <f t="shared" si="24"/>
        <v>7.4885412498428422E-2</v>
      </c>
      <c r="AB84" s="100">
        <f t="shared" si="24"/>
        <v>7.2101186091991967E-2</v>
      </c>
      <c r="AC84" s="101">
        <f t="shared" si="24"/>
        <v>7.1035191241805837E-2</v>
      </c>
      <c r="AD84" s="18"/>
      <c r="AE84" s="18"/>
    </row>
    <row r="85" spans="1:31" s="8" customFormat="1" x14ac:dyDescent="0.25">
      <c r="A85" s="87" t="s">
        <v>30</v>
      </c>
      <c r="B85" s="81">
        <f>B21/B31</f>
        <v>7.260688395456362E-2</v>
      </c>
      <c r="C85" s="82">
        <f t="shared" ref="C85:AC85" si="25">C21/C31</f>
        <v>7.5567550430926445E-2</v>
      </c>
      <c r="D85" s="81">
        <f t="shared" si="25"/>
        <v>6.3235650278517797E-2</v>
      </c>
      <c r="E85" s="82">
        <f t="shared" si="25"/>
        <v>7.7075663250872117E-2</v>
      </c>
      <c r="F85" s="81">
        <f t="shared" si="25"/>
        <v>6.0437398918887414E-2</v>
      </c>
      <c r="G85" s="82">
        <f t="shared" si="25"/>
        <v>7.6348012588647721E-2</v>
      </c>
      <c r="H85" s="81">
        <f t="shared" si="25"/>
        <v>7.0164672189833285E-2</v>
      </c>
      <c r="I85" s="82">
        <f t="shared" si="25"/>
        <v>7.752499621872197E-2</v>
      </c>
      <c r="J85" s="81">
        <f t="shared" si="25"/>
        <v>7.9840567976583426E-2</v>
      </c>
      <c r="K85" s="82">
        <f t="shared" si="25"/>
        <v>4.937032581131201E-2</v>
      </c>
      <c r="L85" s="81">
        <f t="shared" si="25"/>
        <v>8.9003116525680978E-2</v>
      </c>
      <c r="M85" s="82">
        <f t="shared" si="25"/>
        <v>5.266341615020563E-2</v>
      </c>
      <c r="N85" s="81">
        <f t="shared" si="25"/>
        <v>7.1482589405754235E-2</v>
      </c>
      <c r="O85" s="82">
        <f t="shared" si="25"/>
        <v>6.2903650249235027E-2</v>
      </c>
      <c r="P85" s="81">
        <f t="shared" si="25"/>
        <v>7.0129656983423605E-2</v>
      </c>
      <c r="Q85" s="82">
        <f t="shared" si="25"/>
        <v>7.3835601296103004E-2</v>
      </c>
      <c r="R85" s="81">
        <f t="shared" si="25"/>
        <v>5.9455468999636392E-2</v>
      </c>
      <c r="S85" s="82">
        <f t="shared" si="25"/>
        <v>8.6429521173067278E-2</v>
      </c>
      <c r="T85" s="81">
        <f t="shared" si="25"/>
        <v>8.2222025964850301E-2</v>
      </c>
      <c r="U85" s="82">
        <f t="shared" si="25"/>
        <v>7.0500982835392828E-2</v>
      </c>
      <c r="V85" s="81">
        <f t="shared" si="25"/>
        <v>8.278332487166469E-2</v>
      </c>
      <c r="W85" s="82">
        <f t="shared" si="25"/>
        <v>6.436433404853574E-2</v>
      </c>
      <c r="X85" s="81">
        <f t="shared" si="25"/>
        <v>6.9858104001173732E-2</v>
      </c>
      <c r="Y85" s="82">
        <f t="shared" si="25"/>
        <v>7.439416943275122E-2</v>
      </c>
      <c r="Z85" s="81">
        <f t="shared" si="25"/>
        <v>7.5453091363904226E-2</v>
      </c>
      <c r="AA85" s="81">
        <f t="shared" si="25"/>
        <v>7.2398980650449488E-2</v>
      </c>
      <c r="AB85" s="100">
        <f t="shared" si="25"/>
        <v>7.1656211109135698E-2</v>
      </c>
      <c r="AC85" s="101">
        <f t="shared" si="25"/>
        <v>7.1808037870096694E-2</v>
      </c>
      <c r="AD85" s="18"/>
      <c r="AE85" s="18"/>
    </row>
    <row r="86" spans="1:31" s="8" customFormat="1" x14ac:dyDescent="0.25">
      <c r="A86" s="86" t="s">
        <v>31</v>
      </c>
      <c r="B86" s="81">
        <f>B22/B31</f>
        <v>7.3948284719447463E-2</v>
      </c>
      <c r="C86" s="82">
        <f t="shared" ref="C86:AC86" si="26">C22/C31</f>
        <v>7.7367561141714392E-2</v>
      </c>
      <c r="D86" s="81">
        <f t="shared" si="26"/>
        <v>5.8755146524582226E-2</v>
      </c>
      <c r="E86" s="82">
        <f t="shared" si="26"/>
        <v>7.3083420617701247E-2</v>
      </c>
      <c r="F86" s="81">
        <f t="shared" si="26"/>
        <v>5.2438331414917022E-2</v>
      </c>
      <c r="G86" s="82">
        <f t="shared" si="26"/>
        <v>7.4356109136944723E-2</v>
      </c>
      <c r="H86" s="81">
        <f t="shared" si="26"/>
        <v>6.7658791040196384E-2</v>
      </c>
      <c r="I86" s="82">
        <f t="shared" si="26"/>
        <v>7.6577770840191239E-2</v>
      </c>
      <c r="J86" s="81">
        <f t="shared" si="26"/>
        <v>9.0863797720620296E-2</v>
      </c>
      <c r="K86" s="82">
        <f t="shared" si="26"/>
        <v>4.3926686686859645E-2</v>
      </c>
      <c r="L86" s="81">
        <f t="shared" si="26"/>
        <v>0.10373578338122799</v>
      </c>
      <c r="M86" s="82">
        <f t="shared" si="26"/>
        <v>4.4638140565901575E-2</v>
      </c>
      <c r="N86" s="81">
        <f t="shared" si="26"/>
        <v>7.3726136058080136E-2</v>
      </c>
      <c r="O86" s="82">
        <f t="shared" si="26"/>
        <v>6.4732389312837785E-2</v>
      </c>
      <c r="P86" s="81">
        <f t="shared" si="26"/>
        <v>5.5260134580666337E-2</v>
      </c>
      <c r="Q86" s="82">
        <f t="shared" si="26"/>
        <v>8.4494796767101546E-2</v>
      </c>
      <c r="R86" s="81">
        <f t="shared" si="26"/>
        <v>5.3406348821578499E-2</v>
      </c>
      <c r="S86" s="82">
        <f t="shared" si="26"/>
        <v>8.7663056609770737E-2</v>
      </c>
      <c r="T86" s="81">
        <f t="shared" si="26"/>
        <v>7.8866024905060492E-2</v>
      </c>
      <c r="U86" s="82">
        <f t="shared" si="26"/>
        <v>6.3181540697528779E-2</v>
      </c>
      <c r="V86" s="81">
        <f t="shared" si="26"/>
        <v>9.2556552152084387E-2</v>
      </c>
      <c r="W86" s="82">
        <f t="shared" si="26"/>
        <v>5.923493795718409E-2</v>
      </c>
      <c r="X86" s="81">
        <f t="shared" si="26"/>
        <v>6.6064429586468534E-2</v>
      </c>
      <c r="Y86" s="82">
        <f t="shared" si="26"/>
        <v>7.7210410411703137E-2</v>
      </c>
      <c r="Z86" s="81">
        <f t="shared" si="26"/>
        <v>7.0865052735385028E-2</v>
      </c>
      <c r="AA86" s="81">
        <f t="shared" si="26"/>
        <v>6.7373207336747329E-2</v>
      </c>
      <c r="AB86" s="100">
        <f t="shared" si="26"/>
        <v>7.012419678459858E-2</v>
      </c>
      <c r="AC86" s="101">
        <f t="shared" si="26"/>
        <v>7.0573808535763644E-2</v>
      </c>
      <c r="AD86" s="18"/>
      <c r="AE86" s="18"/>
    </row>
    <row r="87" spans="1:31" s="8" customFormat="1" x14ac:dyDescent="0.25">
      <c r="A87" s="87" t="s">
        <v>32</v>
      </c>
      <c r="B87" s="81">
        <f>B23/B31</f>
        <v>7.4557147477976288E-2</v>
      </c>
      <c r="C87" s="82">
        <f t="shared" ref="C87:AC87" si="27">C23/C31</f>
        <v>6.9990661015974134E-2</v>
      </c>
      <c r="D87" s="81">
        <f t="shared" si="27"/>
        <v>5.0520707193024948E-2</v>
      </c>
      <c r="E87" s="82">
        <f t="shared" si="27"/>
        <v>7.9832255947940564E-2</v>
      </c>
      <c r="F87" s="81">
        <f t="shared" si="27"/>
        <v>4.770300001457025E-2</v>
      </c>
      <c r="G87" s="82">
        <f t="shared" si="27"/>
        <v>8.3553344897924042E-2</v>
      </c>
      <c r="H87" s="81">
        <f t="shared" si="27"/>
        <v>6.0601411475912859E-2</v>
      </c>
      <c r="I87" s="82">
        <f t="shared" si="27"/>
        <v>7.9033982116386403E-2</v>
      </c>
      <c r="J87" s="81">
        <f t="shared" si="27"/>
        <v>8.6192937659587715E-2</v>
      </c>
      <c r="K87" s="82">
        <f t="shared" si="27"/>
        <v>4.1309140030288787E-2</v>
      </c>
      <c r="L87" s="81">
        <f t="shared" si="27"/>
        <v>0.10114542437365928</v>
      </c>
      <c r="M87" s="82">
        <f t="shared" si="27"/>
        <v>3.7129517028469824E-2</v>
      </c>
      <c r="N87" s="81">
        <f t="shared" si="27"/>
        <v>7.2095993546652332E-2</v>
      </c>
      <c r="O87" s="82">
        <f t="shared" si="27"/>
        <v>6.1897539363691405E-2</v>
      </c>
      <c r="P87" s="81">
        <f t="shared" si="27"/>
        <v>4.1949778434268836E-2</v>
      </c>
      <c r="Q87" s="82">
        <f t="shared" si="27"/>
        <v>8.7516734901440879E-2</v>
      </c>
      <c r="R87" s="81">
        <f t="shared" si="27"/>
        <v>4.925239926396862E-2</v>
      </c>
      <c r="S87" s="82">
        <f t="shared" si="27"/>
        <v>8.3998047999646538E-2</v>
      </c>
      <c r="T87" s="81">
        <f t="shared" si="27"/>
        <v>7.9660867261326498E-2</v>
      </c>
      <c r="U87" s="82">
        <f t="shared" si="27"/>
        <v>6.7393422172492362E-2</v>
      </c>
      <c r="V87" s="81">
        <f t="shared" si="27"/>
        <v>0.1013848931009195</v>
      </c>
      <c r="W87" s="82">
        <f t="shared" si="27"/>
        <v>4.8590581407952596E-2</v>
      </c>
      <c r="X87" s="81">
        <f t="shared" si="27"/>
        <v>5.8309404539833583E-2</v>
      </c>
      <c r="Y87" s="82">
        <f t="shared" si="27"/>
        <v>7.3257555569725796E-2</v>
      </c>
      <c r="Z87" s="81">
        <f t="shared" si="27"/>
        <v>6.4208488172120604E-2</v>
      </c>
      <c r="AA87" s="81">
        <f t="shared" si="27"/>
        <v>6.573180587604413E-2</v>
      </c>
      <c r="AB87" s="100">
        <f t="shared" si="27"/>
        <v>6.6066593858735687E-2</v>
      </c>
      <c r="AC87" s="101">
        <f t="shared" si="27"/>
        <v>6.8743269589974162E-2</v>
      </c>
      <c r="AD87" s="18"/>
      <c r="AE87" s="18"/>
    </row>
    <row r="88" spans="1:31" s="8" customFormat="1" x14ac:dyDescent="0.25">
      <c r="A88" s="86" t="s">
        <v>33</v>
      </c>
      <c r="B88" s="81">
        <f>B24/B31</f>
        <v>6.9952622866601977E-2</v>
      </c>
      <c r="C88" s="82">
        <f t="shared" ref="C88:AC88" si="28">C24/C31</f>
        <v>5.6372907414121383E-2</v>
      </c>
      <c r="D88" s="81">
        <f t="shared" si="28"/>
        <v>4.3715185274884959E-2</v>
      </c>
      <c r="E88" s="82">
        <f t="shared" si="28"/>
        <v>7.1875475176823744E-2</v>
      </c>
      <c r="F88" s="81">
        <f t="shared" si="28"/>
        <v>4.3812743141054593E-2</v>
      </c>
      <c r="G88" s="82">
        <f t="shared" si="28"/>
        <v>7.1515082716238382E-2</v>
      </c>
      <c r="H88" s="81">
        <f t="shared" si="28"/>
        <v>5.6678209792662082E-2</v>
      </c>
      <c r="I88" s="82">
        <f t="shared" si="28"/>
        <v>6.4622410168168359E-2</v>
      </c>
      <c r="J88" s="81">
        <f t="shared" si="28"/>
        <v>7.7723111415581983E-2</v>
      </c>
      <c r="K88" s="82">
        <f t="shared" si="28"/>
        <v>3.1540881846488303E-2</v>
      </c>
      <c r="L88" s="81">
        <f t="shared" si="28"/>
        <v>8.3518840814344117E-2</v>
      </c>
      <c r="M88" s="82">
        <f t="shared" si="28"/>
        <v>3.2976022550683916E-2</v>
      </c>
      <c r="N88" s="81">
        <f t="shared" si="28"/>
        <v>6.4037711750470558E-2</v>
      </c>
      <c r="O88" s="82">
        <f t="shared" si="28"/>
        <v>5.5970989225262266E-2</v>
      </c>
      <c r="P88" s="81">
        <f t="shared" si="28"/>
        <v>3.4515017232890202E-2</v>
      </c>
      <c r="Q88" s="82">
        <f t="shared" si="28"/>
        <v>8.2372227415920665E-2</v>
      </c>
      <c r="R88" s="81">
        <f t="shared" si="28"/>
        <v>4.2861707636876495E-2</v>
      </c>
      <c r="S88" s="82">
        <f t="shared" si="28"/>
        <v>7.3472231023505141E-2</v>
      </c>
      <c r="T88" s="81">
        <f t="shared" si="28"/>
        <v>4.1861697430009712E-2</v>
      </c>
      <c r="U88" s="82">
        <f t="shared" si="28"/>
        <v>6.4430573040796718E-2</v>
      </c>
      <c r="V88" s="81">
        <f t="shared" si="28"/>
        <v>9.2020646471484183E-2</v>
      </c>
      <c r="W88" s="82">
        <f t="shared" si="28"/>
        <v>4.4023200381620692E-2</v>
      </c>
      <c r="X88" s="81">
        <f t="shared" si="28"/>
        <v>4.4748590471798959E-2</v>
      </c>
      <c r="Y88" s="82">
        <f t="shared" si="28"/>
        <v>6.8596306967873347E-2</v>
      </c>
      <c r="Z88" s="81">
        <f t="shared" si="28"/>
        <v>5.4803910957174296E-2</v>
      </c>
      <c r="AA88" s="81">
        <f t="shared" si="28"/>
        <v>5.9010992228222946E-2</v>
      </c>
      <c r="AB88" s="100">
        <f t="shared" si="28"/>
        <v>5.80702511873619E-2</v>
      </c>
      <c r="AC88" s="101">
        <f t="shared" si="28"/>
        <v>6.0073680492884016E-2</v>
      </c>
      <c r="AD88" s="18"/>
      <c r="AE88" s="18"/>
    </row>
    <row r="89" spans="1:31" s="8" customFormat="1" x14ac:dyDescent="0.25">
      <c r="A89" s="87" t="s">
        <v>34</v>
      </c>
      <c r="B89" s="81">
        <f>B25/B31</f>
        <v>2.9520330308046502E-2</v>
      </c>
      <c r="C89" s="82">
        <f t="shared" ref="C89:AC89" si="29">C25/C31</f>
        <v>5.1612683867667285E-2</v>
      </c>
      <c r="D89" s="81">
        <f t="shared" si="29"/>
        <v>2.1700169532574472E-2</v>
      </c>
      <c r="E89" s="82">
        <f t="shared" si="29"/>
        <v>6.6897626014052705E-2</v>
      </c>
      <c r="F89" s="81">
        <f t="shared" si="29"/>
        <v>1.7644573310215201E-2</v>
      </c>
      <c r="G89" s="82">
        <f t="shared" si="29"/>
        <v>7.0633977990471608E-2</v>
      </c>
      <c r="H89" s="81">
        <f t="shared" si="29"/>
        <v>2.8740922573386521E-2</v>
      </c>
      <c r="I89" s="82">
        <f t="shared" si="29"/>
        <v>5.7126827854863317E-2</v>
      </c>
      <c r="J89" s="81">
        <f t="shared" si="29"/>
        <v>7.6913495671669677E-2</v>
      </c>
      <c r="K89" s="82">
        <f t="shared" si="29"/>
        <v>2.1601973369115405E-2</v>
      </c>
      <c r="L89" s="81">
        <f t="shared" si="29"/>
        <v>7.3035981705589503E-2</v>
      </c>
      <c r="M89" s="82">
        <f t="shared" si="29"/>
        <v>2.3562569902259276E-2</v>
      </c>
      <c r="N89" s="81">
        <f t="shared" si="29"/>
        <v>5.8248184995966658E-2</v>
      </c>
      <c r="O89" s="82">
        <f t="shared" si="29"/>
        <v>4.4601775736862311E-2</v>
      </c>
      <c r="P89" s="81">
        <f t="shared" si="29"/>
        <v>2.378138847858198E-2</v>
      </c>
      <c r="Q89" s="82">
        <f t="shared" si="29"/>
        <v>7.4171069262886885E-2</v>
      </c>
      <c r="R89" s="81">
        <f t="shared" si="29"/>
        <v>3.3308725497757749E-2</v>
      </c>
      <c r="S89" s="82">
        <f t="shared" si="29"/>
        <v>6.5699580093692811E-2</v>
      </c>
      <c r="T89" s="81">
        <f t="shared" si="29"/>
        <v>4.6454119932879977E-2</v>
      </c>
      <c r="U89" s="82">
        <f t="shared" si="29"/>
        <v>5.4630379759034224E-2</v>
      </c>
      <c r="V89" s="81">
        <f t="shared" si="29"/>
        <v>9.1879618660799911E-2</v>
      </c>
      <c r="W89" s="82">
        <f t="shared" si="29"/>
        <v>3.3750426605609431E-2</v>
      </c>
      <c r="X89" s="81">
        <f t="shared" si="29"/>
        <v>3.2130955125652366E-2</v>
      </c>
      <c r="Y89" s="82">
        <f t="shared" si="29"/>
        <v>5.6297396264887958E-2</v>
      </c>
      <c r="Z89" s="81">
        <f t="shared" si="29"/>
        <v>4.0426453079337593E-2</v>
      </c>
      <c r="AA89" s="81">
        <f t="shared" si="29"/>
        <v>4.910256548732507E-2</v>
      </c>
      <c r="AB89" s="100">
        <f t="shared" si="29"/>
        <v>4.13369567978056E-2</v>
      </c>
      <c r="AC89" s="101">
        <f t="shared" si="29"/>
        <v>5.1888114897755896E-2</v>
      </c>
      <c r="AD89" s="18"/>
      <c r="AE89" s="18"/>
    </row>
    <row r="90" spans="1:31" s="8" customFormat="1" x14ac:dyDescent="0.25">
      <c r="A90" s="86" t="s">
        <v>35</v>
      </c>
      <c r="B90" s="81">
        <f>B26/B31</f>
        <v>0</v>
      </c>
      <c r="C90" s="82">
        <f t="shared" ref="C90:AC90" si="30">C26/C31</f>
        <v>2.8388623436120457E-2</v>
      </c>
      <c r="D90" s="81">
        <f t="shared" si="30"/>
        <v>2.4218939210462581E-4</v>
      </c>
      <c r="E90" s="82">
        <f t="shared" si="30"/>
        <v>3.9986128977821757E-2</v>
      </c>
      <c r="F90" s="81">
        <f t="shared" si="30"/>
        <v>9.03355528681538E-4</v>
      </c>
      <c r="G90" s="82">
        <f t="shared" si="30"/>
        <v>4.1057678984494764E-2</v>
      </c>
      <c r="H90" s="81">
        <f t="shared" si="30"/>
        <v>2.6885255482984849E-3</v>
      </c>
      <c r="I90" s="82">
        <f t="shared" si="30"/>
        <v>2.5639006619519827E-2</v>
      </c>
      <c r="J90" s="81">
        <f t="shared" si="30"/>
        <v>1.7500155695335369E-2</v>
      </c>
      <c r="K90" s="82">
        <f t="shared" si="30"/>
        <v>1.0774506466589569E-2</v>
      </c>
      <c r="L90" s="81">
        <f t="shared" si="30"/>
        <v>5.4862994293115308E-2</v>
      </c>
      <c r="M90" s="82">
        <f t="shared" si="30"/>
        <v>5.8268080317463887E-3</v>
      </c>
      <c r="N90" s="81">
        <f t="shared" si="30"/>
        <v>1.3688155418123151E-2</v>
      </c>
      <c r="O90" s="82">
        <f t="shared" si="30"/>
        <v>7.9411859940667767E-3</v>
      </c>
      <c r="P90" s="81">
        <f t="shared" si="30"/>
        <v>5.2191038897095024E-3</v>
      </c>
      <c r="Q90" s="82">
        <f t="shared" si="30"/>
        <v>1.2544819627921472E-2</v>
      </c>
      <c r="R90" s="81">
        <f t="shared" si="30"/>
        <v>5.4981984860671901E-3</v>
      </c>
      <c r="S90" s="82">
        <f t="shared" si="30"/>
        <v>6.8260035786390167E-3</v>
      </c>
      <c r="T90" s="81">
        <f t="shared" si="30"/>
        <v>6.7120021195796169E-3</v>
      </c>
      <c r="U90" s="82">
        <f t="shared" si="30"/>
        <v>1.7473212827948646E-3</v>
      </c>
      <c r="V90" s="81">
        <f t="shared" si="30"/>
        <v>2.0970835448750495E-2</v>
      </c>
      <c r="W90" s="82">
        <f t="shared" si="30"/>
        <v>7.5684899021471129E-4</v>
      </c>
      <c r="X90" s="81">
        <f t="shared" si="30"/>
        <v>2.410345622602754E-3</v>
      </c>
      <c r="Y90" s="82">
        <f t="shared" si="30"/>
        <v>1.0024190541618181E-3</v>
      </c>
      <c r="Z90" s="81">
        <f t="shared" si="30"/>
        <v>1.4732234128272661E-3</v>
      </c>
      <c r="AA90" s="81">
        <f t="shared" si="30"/>
        <v>2.5957722594115952E-3</v>
      </c>
      <c r="AB90" s="100">
        <f t="shared" si="30"/>
        <v>7.9252279480862518E-3</v>
      </c>
      <c r="AC90" s="101">
        <f t="shared" si="30"/>
        <v>1.4266760996517294E-2</v>
      </c>
      <c r="AD90" s="18"/>
      <c r="AE90" s="18"/>
    </row>
    <row r="91" spans="1:31" s="8" customFormat="1" x14ac:dyDescent="0.25">
      <c r="A91" s="87" t="s">
        <v>36</v>
      </c>
      <c r="B91" s="81">
        <f>B27/B31</f>
        <v>0</v>
      </c>
      <c r="C91" s="82">
        <f t="shared" ref="C91:AC91" si="31">C27/C31</f>
        <v>0</v>
      </c>
      <c r="D91" s="81">
        <f t="shared" si="31"/>
        <v>0</v>
      </c>
      <c r="E91" s="82">
        <f t="shared" si="31"/>
        <v>0</v>
      </c>
      <c r="F91" s="81">
        <f t="shared" si="31"/>
        <v>0</v>
      </c>
      <c r="G91" s="82">
        <f t="shared" si="31"/>
        <v>0</v>
      </c>
      <c r="H91" s="81">
        <f t="shared" si="31"/>
        <v>2.9223103785853095E-5</v>
      </c>
      <c r="I91" s="82">
        <f t="shared" si="31"/>
        <v>2.8979633919601939E-5</v>
      </c>
      <c r="J91" s="81">
        <f t="shared" si="31"/>
        <v>6.2278134147100955E-5</v>
      </c>
      <c r="K91" s="82">
        <f t="shared" si="31"/>
        <v>5.8844928818075194E-5</v>
      </c>
      <c r="L91" s="81">
        <f t="shared" si="31"/>
        <v>0</v>
      </c>
      <c r="M91" s="82">
        <f t="shared" si="31"/>
        <v>0</v>
      </c>
      <c r="N91" s="81">
        <f t="shared" si="31"/>
        <v>0</v>
      </c>
      <c r="O91" s="82">
        <f t="shared" si="31"/>
        <v>0</v>
      </c>
      <c r="P91" s="81">
        <f t="shared" si="31"/>
        <v>0</v>
      </c>
      <c r="Q91" s="82">
        <f t="shared" si="31"/>
        <v>0</v>
      </c>
      <c r="R91" s="81">
        <f t="shared" si="31"/>
        <v>0</v>
      </c>
      <c r="S91" s="82">
        <f t="shared" si="31"/>
        <v>0</v>
      </c>
      <c r="T91" s="81">
        <f t="shared" si="31"/>
        <v>0</v>
      </c>
      <c r="U91" s="82">
        <f t="shared" si="31"/>
        <v>0</v>
      </c>
      <c r="V91" s="81">
        <f t="shared" si="31"/>
        <v>0</v>
      </c>
      <c r="W91" s="82">
        <f t="shared" si="31"/>
        <v>0</v>
      </c>
      <c r="X91" s="81">
        <f t="shared" si="31"/>
        <v>0</v>
      </c>
      <c r="Y91" s="82">
        <f t="shared" si="31"/>
        <v>0</v>
      </c>
      <c r="Z91" s="81">
        <f t="shared" si="31"/>
        <v>0</v>
      </c>
      <c r="AA91" s="81">
        <f t="shared" si="31"/>
        <v>0</v>
      </c>
      <c r="AB91" s="100">
        <f t="shared" si="31"/>
        <v>5.079623091966576E-6</v>
      </c>
      <c r="AC91" s="101">
        <f t="shared" si="31"/>
        <v>5.099278360325003E-6</v>
      </c>
      <c r="AD91" s="18"/>
      <c r="AE91" s="18"/>
    </row>
    <row r="92" spans="1:31" s="8" customFormat="1" x14ac:dyDescent="0.25">
      <c r="A92" s="86" t="s">
        <v>37</v>
      </c>
      <c r="B92" s="81">
        <f>B28/B31</f>
        <v>0</v>
      </c>
      <c r="C92" s="82">
        <f t="shared" ref="C92:AC92" si="32">C28/C31</f>
        <v>0</v>
      </c>
      <c r="D92" s="81">
        <f t="shared" si="32"/>
        <v>0</v>
      </c>
      <c r="E92" s="82">
        <f t="shared" si="32"/>
        <v>0</v>
      </c>
      <c r="F92" s="81">
        <f t="shared" si="32"/>
        <v>0</v>
      </c>
      <c r="G92" s="82">
        <f t="shared" si="32"/>
        <v>0</v>
      </c>
      <c r="H92" s="81">
        <f t="shared" si="32"/>
        <v>0</v>
      </c>
      <c r="I92" s="82">
        <f t="shared" si="32"/>
        <v>0</v>
      </c>
      <c r="J92" s="81">
        <f t="shared" si="32"/>
        <v>0</v>
      </c>
      <c r="K92" s="82">
        <f t="shared" si="32"/>
        <v>0</v>
      </c>
      <c r="L92" s="81">
        <f t="shared" si="32"/>
        <v>0</v>
      </c>
      <c r="M92" s="82">
        <f t="shared" si="32"/>
        <v>0</v>
      </c>
      <c r="N92" s="81">
        <f t="shared" si="32"/>
        <v>0</v>
      </c>
      <c r="O92" s="82">
        <f t="shared" si="32"/>
        <v>0</v>
      </c>
      <c r="P92" s="81">
        <f t="shared" si="32"/>
        <v>0</v>
      </c>
      <c r="Q92" s="82">
        <f t="shared" si="32"/>
        <v>0</v>
      </c>
      <c r="R92" s="81">
        <f t="shared" si="32"/>
        <v>0</v>
      </c>
      <c r="S92" s="82">
        <f t="shared" si="32"/>
        <v>0</v>
      </c>
      <c r="T92" s="81">
        <f t="shared" si="32"/>
        <v>0</v>
      </c>
      <c r="U92" s="82">
        <f t="shared" si="32"/>
        <v>0</v>
      </c>
      <c r="V92" s="81">
        <f t="shared" si="32"/>
        <v>0</v>
      </c>
      <c r="W92" s="82">
        <f t="shared" si="32"/>
        <v>0</v>
      </c>
      <c r="X92" s="81">
        <f t="shared" si="32"/>
        <v>0</v>
      </c>
      <c r="Y92" s="82">
        <f t="shared" si="32"/>
        <v>0</v>
      </c>
      <c r="Z92" s="81">
        <f t="shared" si="32"/>
        <v>0</v>
      </c>
      <c r="AA92" s="81">
        <f t="shared" si="32"/>
        <v>0</v>
      </c>
      <c r="AB92" s="100">
        <f t="shared" si="32"/>
        <v>0</v>
      </c>
      <c r="AC92" s="101">
        <f t="shared" si="32"/>
        <v>0</v>
      </c>
      <c r="AD92" s="18"/>
      <c r="AE92" s="18"/>
    </row>
    <row r="93" spans="1:31" s="8" customFormat="1" x14ac:dyDescent="0.25">
      <c r="A93" s="87" t="s">
        <v>38</v>
      </c>
      <c r="B93" s="81">
        <f>B29/B31</f>
        <v>0</v>
      </c>
      <c r="C93" s="82">
        <f t="shared" ref="C93:AC93" si="33">C29/C31</f>
        <v>0</v>
      </c>
      <c r="D93" s="81">
        <f t="shared" si="33"/>
        <v>0</v>
      </c>
      <c r="E93" s="82">
        <f t="shared" si="33"/>
        <v>0</v>
      </c>
      <c r="F93" s="81">
        <f t="shared" si="33"/>
        <v>0</v>
      </c>
      <c r="G93" s="82">
        <f t="shared" si="33"/>
        <v>0</v>
      </c>
      <c r="H93" s="81">
        <f t="shared" si="33"/>
        <v>0</v>
      </c>
      <c r="I93" s="82">
        <f t="shared" si="33"/>
        <v>0</v>
      </c>
      <c r="J93" s="81">
        <f t="shared" si="33"/>
        <v>0</v>
      </c>
      <c r="K93" s="82">
        <f t="shared" si="33"/>
        <v>0</v>
      </c>
      <c r="L93" s="81">
        <f t="shared" si="33"/>
        <v>0</v>
      </c>
      <c r="M93" s="82">
        <f t="shared" si="33"/>
        <v>0</v>
      </c>
      <c r="N93" s="81">
        <f t="shared" si="33"/>
        <v>0</v>
      </c>
      <c r="O93" s="82">
        <f t="shared" si="33"/>
        <v>0</v>
      </c>
      <c r="P93" s="81">
        <f t="shared" si="33"/>
        <v>0</v>
      </c>
      <c r="Q93" s="82">
        <f t="shared" si="33"/>
        <v>0</v>
      </c>
      <c r="R93" s="81">
        <f t="shared" si="33"/>
        <v>0</v>
      </c>
      <c r="S93" s="82">
        <f t="shared" si="33"/>
        <v>0</v>
      </c>
      <c r="T93" s="81">
        <f t="shared" si="33"/>
        <v>0</v>
      </c>
      <c r="U93" s="82">
        <f t="shared" si="33"/>
        <v>0</v>
      </c>
      <c r="V93" s="81">
        <f t="shared" si="33"/>
        <v>0</v>
      </c>
      <c r="W93" s="82">
        <f t="shared" si="33"/>
        <v>0</v>
      </c>
      <c r="X93" s="81">
        <f t="shared" si="33"/>
        <v>0</v>
      </c>
      <c r="Y93" s="82">
        <f t="shared" si="33"/>
        <v>0</v>
      </c>
      <c r="Z93" s="81">
        <f t="shared" si="33"/>
        <v>0</v>
      </c>
      <c r="AA93" s="81">
        <f t="shared" si="33"/>
        <v>0</v>
      </c>
      <c r="AB93" s="100">
        <f t="shared" si="33"/>
        <v>0</v>
      </c>
      <c r="AC93" s="101">
        <f t="shared" si="33"/>
        <v>0</v>
      </c>
      <c r="AD93" s="18"/>
      <c r="AE93" s="18"/>
    </row>
    <row r="94" spans="1:31" s="8" customFormat="1" ht="13.8" thickBot="1" x14ac:dyDescent="0.3">
      <c r="A94" s="86" t="s">
        <v>39</v>
      </c>
      <c r="B94" s="83">
        <f>B30/B31</f>
        <v>0</v>
      </c>
      <c r="C94" s="84">
        <f t="shared" ref="C94:AC94" si="34">C30/C31</f>
        <v>0</v>
      </c>
      <c r="D94" s="83">
        <f t="shared" si="34"/>
        <v>0</v>
      </c>
      <c r="E94" s="84">
        <f t="shared" si="34"/>
        <v>0</v>
      </c>
      <c r="F94" s="83">
        <f t="shared" si="34"/>
        <v>0</v>
      </c>
      <c r="G94" s="84">
        <f t="shared" si="34"/>
        <v>0</v>
      </c>
      <c r="H94" s="83">
        <f t="shared" si="34"/>
        <v>0</v>
      </c>
      <c r="I94" s="84">
        <f t="shared" si="34"/>
        <v>0</v>
      </c>
      <c r="J94" s="83">
        <f t="shared" si="34"/>
        <v>0</v>
      </c>
      <c r="K94" s="84">
        <f t="shared" si="34"/>
        <v>0</v>
      </c>
      <c r="L94" s="83">
        <f t="shared" si="34"/>
        <v>0</v>
      </c>
      <c r="M94" s="84">
        <f t="shared" si="34"/>
        <v>0</v>
      </c>
      <c r="N94" s="83">
        <f t="shared" si="34"/>
        <v>0</v>
      </c>
      <c r="O94" s="84">
        <f t="shared" si="34"/>
        <v>0</v>
      </c>
      <c r="P94" s="83">
        <f t="shared" si="34"/>
        <v>0</v>
      </c>
      <c r="Q94" s="84">
        <f t="shared" si="34"/>
        <v>0</v>
      </c>
      <c r="R94" s="83">
        <f t="shared" si="34"/>
        <v>0</v>
      </c>
      <c r="S94" s="84">
        <f t="shared" si="34"/>
        <v>0</v>
      </c>
      <c r="T94" s="83">
        <f t="shared" si="34"/>
        <v>0</v>
      </c>
      <c r="U94" s="84">
        <f t="shared" si="34"/>
        <v>0</v>
      </c>
      <c r="V94" s="83">
        <f t="shared" si="34"/>
        <v>0</v>
      </c>
      <c r="W94" s="84">
        <f t="shared" si="34"/>
        <v>0</v>
      </c>
      <c r="X94" s="83">
        <f t="shared" si="34"/>
        <v>0</v>
      </c>
      <c r="Y94" s="84">
        <f t="shared" si="34"/>
        <v>0</v>
      </c>
      <c r="Z94" s="83">
        <f t="shared" si="34"/>
        <v>0</v>
      </c>
      <c r="AA94" s="83">
        <f t="shared" si="34"/>
        <v>0</v>
      </c>
      <c r="AB94" s="102">
        <f t="shared" si="34"/>
        <v>0</v>
      </c>
      <c r="AC94" s="103">
        <f t="shared" si="34"/>
        <v>0</v>
      </c>
      <c r="AD94" s="18"/>
      <c r="AE94" s="18"/>
    </row>
    <row r="95" spans="1:31" s="8" customFormat="1" ht="14.4" thickTop="1" thickBot="1" x14ac:dyDescent="0.3">
      <c r="A95" s="9" t="s">
        <v>13</v>
      </c>
      <c r="B95" s="77">
        <f>SUM(B71:B94)</f>
        <v>0.99999999999999989</v>
      </c>
      <c r="C95" s="78">
        <f t="shared" ref="C95:AC95" si="35">SUM(C71:C94)</f>
        <v>1</v>
      </c>
      <c r="D95" s="77">
        <f t="shared" si="35"/>
        <v>1</v>
      </c>
      <c r="E95" s="78">
        <f t="shared" si="35"/>
        <v>0.99999999999999978</v>
      </c>
      <c r="F95" s="77">
        <f t="shared" si="35"/>
        <v>1</v>
      </c>
      <c r="G95" s="78">
        <f t="shared" si="35"/>
        <v>1</v>
      </c>
      <c r="H95" s="77">
        <f t="shared" si="35"/>
        <v>0.99999999999999989</v>
      </c>
      <c r="I95" s="78">
        <f t="shared" si="35"/>
        <v>1.0000000000000002</v>
      </c>
      <c r="J95" s="77">
        <f t="shared" si="35"/>
        <v>0.99999999999999989</v>
      </c>
      <c r="K95" s="77">
        <f t="shared" si="35"/>
        <v>0.99999999999999978</v>
      </c>
      <c r="L95" s="77">
        <f t="shared" si="35"/>
        <v>1</v>
      </c>
      <c r="M95" s="78">
        <f t="shared" si="35"/>
        <v>1.0000000000000002</v>
      </c>
      <c r="N95" s="77">
        <f t="shared" si="35"/>
        <v>1</v>
      </c>
      <c r="O95" s="78">
        <f t="shared" si="35"/>
        <v>1</v>
      </c>
      <c r="P95" s="77">
        <f t="shared" si="35"/>
        <v>1.0000000000000002</v>
      </c>
      <c r="Q95" s="78">
        <f t="shared" si="35"/>
        <v>0.99999999999999989</v>
      </c>
      <c r="R95" s="77">
        <f t="shared" si="35"/>
        <v>1</v>
      </c>
      <c r="S95" s="78">
        <f t="shared" si="35"/>
        <v>0.99999999999999989</v>
      </c>
      <c r="T95" s="77">
        <f t="shared" si="35"/>
        <v>0.99999999999999989</v>
      </c>
      <c r="U95" s="78">
        <f t="shared" si="35"/>
        <v>0.99999999999999989</v>
      </c>
      <c r="V95" s="77">
        <f t="shared" si="35"/>
        <v>1.0000000000000002</v>
      </c>
      <c r="W95" s="78">
        <f t="shared" si="35"/>
        <v>0.99999999999999978</v>
      </c>
      <c r="X95" s="77">
        <f t="shared" si="35"/>
        <v>0.99999999999999989</v>
      </c>
      <c r="Y95" s="78">
        <f t="shared" si="35"/>
        <v>0.99999999999999978</v>
      </c>
      <c r="Z95" s="77">
        <f t="shared" si="35"/>
        <v>1</v>
      </c>
      <c r="AA95" s="77">
        <f t="shared" si="35"/>
        <v>0.99999999999999989</v>
      </c>
      <c r="AB95" s="77">
        <f t="shared" si="35"/>
        <v>0.99999999999999989</v>
      </c>
      <c r="AC95" s="79">
        <f t="shared" si="35"/>
        <v>0.99999999999999989</v>
      </c>
      <c r="AD95" s="80"/>
    </row>
    <row r="96" spans="1:31" ht="13.8" thickTop="1" x14ac:dyDescent="0.25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B7" sqref="B7:AA30"/>
    </sheetView>
  </sheetViews>
  <sheetFormatPr defaultColWidth="8.88671875" defaultRowHeight="13.2" x14ac:dyDescent="0.25"/>
  <cols>
    <col min="1" max="1" width="15.88671875" customWidth="1"/>
    <col min="2" max="3" width="9" customWidth="1"/>
    <col min="4" max="5" width="8.44140625" customWidth="1"/>
    <col min="6" max="6" width="7.6640625" customWidth="1"/>
    <col min="7" max="7" width="8" customWidth="1"/>
    <col min="8" max="8" width="8.6640625" customWidth="1"/>
    <col min="9" max="9" width="9" customWidth="1"/>
    <col min="10" max="10" width="8" customWidth="1"/>
    <col min="11" max="11" width="8.44140625" customWidth="1"/>
    <col min="12" max="12" width="8" customWidth="1"/>
    <col min="13" max="13" width="8.44140625" customWidth="1"/>
    <col min="14" max="14" width="9" customWidth="1"/>
    <col min="15" max="15" width="8.6640625" customWidth="1"/>
    <col min="16" max="17" width="8.44140625" customWidth="1"/>
    <col min="18" max="18" width="9" customWidth="1"/>
    <col min="19" max="19" width="8.6640625" customWidth="1"/>
    <col min="20" max="21" width="8" customWidth="1"/>
    <col min="22" max="22" width="8.44140625" customWidth="1"/>
    <col min="23" max="23" width="9" customWidth="1"/>
    <col min="24" max="25" width="8.44140625" customWidth="1"/>
    <col min="26" max="26" width="9" customWidth="1"/>
    <col min="27" max="27" width="9.44140625" customWidth="1"/>
    <col min="28" max="29" width="11.44140625" style="88" bestFit="1" customWidth="1"/>
    <col min="31" max="31" width="16.44140625" customWidth="1"/>
    <col min="33" max="33" width="10.33203125" customWidth="1"/>
    <col min="35" max="35" width="11.33203125" customWidth="1"/>
  </cols>
  <sheetData>
    <row r="2" spans="1:29" ht="15.6" x14ac:dyDescent="0.3">
      <c r="A2" s="306" t="s">
        <v>43</v>
      </c>
      <c r="B2" s="306"/>
      <c r="C2" s="306"/>
      <c r="D2" s="306"/>
      <c r="E2" s="306"/>
      <c r="F2" s="306"/>
      <c r="G2" s="306"/>
      <c r="H2" s="306"/>
      <c r="I2" s="306"/>
      <c r="J2" s="306"/>
      <c r="K2" s="306"/>
      <c r="L2" s="306"/>
      <c r="M2" s="306"/>
      <c r="N2" s="306"/>
      <c r="O2" s="306"/>
      <c r="P2" s="306" t="s">
        <v>42</v>
      </c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</row>
    <row r="3" spans="1:29" ht="15.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8" thickBot="1" x14ac:dyDescent="0.3"/>
    <row r="5" spans="1:29" ht="14.4" thickTop="1" thickBot="1" x14ac:dyDescent="0.3">
      <c r="A5" s="307" t="s">
        <v>0</v>
      </c>
      <c r="B5" s="298" t="s">
        <v>1</v>
      </c>
      <c r="C5" s="299"/>
      <c r="D5" s="298" t="s">
        <v>2</v>
      </c>
      <c r="E5" s="299"/>
      <c r="F5" s="298" t="s">
        <v>3</v>
      </c>
      <c r="G5" s="299"/>
      <c r="H5" s="298" t="s">
        <v>4</v>
      </c>
      <c r="I5" s="299"/>
      <c r="J5" s="298" t="s">
        <v>5</v>
      </c>
      <c r="K5" s="299"/>
      <c r="L5" s="298" t="s">
        <v>6</v>
      </c>
      <c r="M5" s="299"/>
      <c r="N5" s="298" t="s">
        <v>7</v>
      </c>
      <c r="O5" s="299"/>
      <c r="P5" s="310" t="s">
        <v>8</v>
      </c>
      <c r="Q5" s="299"/>
      <c r="R5" s="298" t="s">
        <v>9</v>
      </c>
      <c r="S5" s="299"/>
      <c r="T5" s="298" t="s">
        <v>10</v>
      </c>
      <c r="U5" s="299"/>
      <c r="V5" s="298" t="s">
        <v>11</v>
      </c>
      <c r="W5" s="299"/>
      <c r="X5" s="298" t="s">
        <v>12</v>
      </c>
      <c r="Y5" s="299"/>
      <c r="Z5" s="298" t="s">
        <v>40</v>
      </c>
      <c r="AA5" s="299"/>
      <c r="AB5" s="298" t="s">
        <v>41</v>
      </c>
      <c r="AC5" s="299"/>
    </row>
    <row r="6" spans="1:29" ht="15" thickTop="1" thickBot="1" x14ac:dyDescent="0.35">
      <c r="A6" s="308"/>
      <c r="B6" s="92" t="s">
        <v>14</v>
      </c>
      <c r="C6" s="38" t="s">
        <v>15</v>
      </c>
      <c r="D6" s="34" t="s">
        <v>14</v>
      </c>
      <c r="E6" s="35" t="s">
        <v>15</v>
      </c>
      <c r="F6" s="92" t="s">
        <v>14</v>
      </c>
      <c r="G6" s="38" t="s">
        <v>15</v>
      </c>
      <c r="H6" s="34" t="s">
        <v>14</v>
      </c>
      <c r="I6" s="35" t="s">
        <v>15</v>
      </c>
      <c r="J6" s="92" t="s">
        <v>14</v>
      </c>
      <c r="K6" s="38" t="s">
        <v>15</v>
      </c>
      <c r="L6" s="34" t="s">
        <v>14</v>
      </c>
      <c r="M6" s="31" t="s">
        <v>15</v>
      </c>
      <c r="N6" s="92" t="s">
        <v>14</v>
      </c>
      <c r="O6" s="93" t="s">
        <v>15</v>
      </c>
      <c r="P6" s="44" t="s">
        <v>14</v>
      </c>
      <c r="Q6" s="32" t="s">
        <v>15</v>
      </c>
      <c r="R6" s="34" t="s">
        <v>14</v>
      </c>
      <c r="S6" s="94" t="s">
        <v>15</v>
      </c>
      <c r="T6" s="31" t="s">
        <v>14</v>
      </c>
      <c r="U6" s="32" t="s">
        <v>15</v>
      </c>
      <c r="V6" s="34" t="s">
        <v>14</v>
      </c>
      <c r="W6" s="94" t="s">
        <v>15</v>
      </c>
      <c r="X6" s="31" t="s">
        <v>14</v>
      </c>
      <c r="Y6" s="32" t="s">
        <v>15</v>
      </c>
      <c r="Z6" s="34" t="s">
        <v>14</v>
      </c>
      <c r="AA6" s="94" t="s">
        <v>15</v>
      </c>
      <c r="AB6" s="36" t="s">
        <v>14</v>
      </c>
      <c r="AC6" s="38" t="s">
        <v>15</v>
      </c>
    </row>
    <row r="7" spans="1:29" ht="14.4" thickTop="1" thickBot="1" x14ac:dyDescent="0.3">
      <c r="A7" s="89" t="s">
        <v>16</v>
      </c>
      <c r="B7" s="33">
        <f>SUM(Daily!B9,Daily!B195,Daily!B412,Daily!B629,Daily!B846)</f>
        <v>0</v>
      </c>
      <c r="C7" s="33">
        <f>SUM(Daily!C9,Daily!C195,Daily!C412,Daily!C629,Daily!C846)</f>
        <v>0</v>
      </c>
      <c r="D7" s="33">
        <f>SUM(Daily!D9,Daily!D195,Daily!D412,Daily!D629,Daily!D846)</f>
        <v>0</v>
      </c>
      <c r="E7" s="33">
        <f>SUM(Daily!E9,Daily!E195,Daily!E412,Daily!E629,Daily!E846)</f>
        <v>0</v>
      </c>
      <c r="F7" s="33">
        <f>SUM(Daily!F9,Daily!F195,Daily!F412,Daily!F629,Daily!F846)</f>
        <v>0</v>
      </c>
      <c r="G7" s="33">
        <f>SUM(Daily!G9,Daily!G195,Daily!G412,Daily!G629,Daily!G846)</f>
        <v>0</v>
      </c>
      <c r="H7" s="33">
        <f>SUM(Daily!H9,Daily!H195,Daily!H412,Daily!H629,Daily!H846)</f>
        <v>0</v>
      </c>
      <c r="I7" s="33">
        <f>SUM(Daily!I9,Daily!I195,Daily!I412,Daily!I629,Daily!I846)</f>
        <v>0</v>
      </c>
      <c r="J7" s="33">
        <f>SUM(Daily!J9,Daily!J195,Daily!J412,Daily!J629,Daily!J846)</f>
        <v>0</v>
      </c>
      <c r="K7" s="33">
        <f>SUM(Daily!K9,Daily!K195,Daily!K412,Daily!K629,Daily!K846)</f>
        <v>0</v>
      </c>
      <c r="L7" s="33">
        <f>SUM(Daily!L9,Daily!L195,Daily!L412,Daily!L629,Daily!L846)</f>
        <v>0</v>
      </c>
      <c r="M7" s="33">
        <f>SUM(Daily!M9,Daily!M195,Daily!M412,Daily!M629,Daily!M846)</f>
        <v>0</v>
      </c>
      <c r="N7" s="33">
        <f>SUM(Daily!N9,Daily!N195,Daily!N412,Daily!N629,Daily!N846)</f>
        <v>0</v>
      </c>
      <c r="O7" s="33">
        <f>SUM(Daily!O9,Daily!O195,Daily!O412,Daily!O629,Daily!O846)</f>
        <v>0</v>
      </c>
      <c r="P7" s="33">
        <f>SUM(Daily!P9,Daily!P195,Daily!P412,Daily!P629,Daily!P846)</f>
        <v>0</v>
      </c>
      <c r="Q7" s="33">
        <f>SUM(Daily!Q9,Daily!Q195,Daily!Q412,Daily!Q629,Daily!Q846)</f>
        <v>0</v>
      </c>
      <c r="R7" s="33">
        <f>SUM(Daily!R9,Daily!R195,Daily!R412,Daily!R629,Daily!R846)</f>
        <v>0</v>
      </c>
      <c r="S7" s="33">
        <f>SUM(Daily!S9,Daily!S195,Daily!S412,Daily!S629,Daily!S846)</f>
        <v>0</v>
      </c>
      <c r="T7" s="33">
        <f>SUM(Daily!T9,Daily!T195,Daily!T412,Daily!T629,Daily!T846)</f>
        <v>0</v>
      </c>
      <c r="U7" s="33">
        <f>SUM(Daily!U9,Daily!U195,Daily!U412,Daily!U629,Daily!U846)</f>
        <v>0</v>
      </c>
      <c r="V7" s="33">
        <f>SUM(Daily!V9,Daily!V195,Daily!V412,Daily!V629,Daily!V846)</f>
        <v>0</v>
      </c>
      <c r="W7" s="33">
        <f>SUM(Daily!W9,Daily!W195,Daily!W412,Daily!W629,Daily!W846)</f>
        <v>0</v>
      </c>
      <c r="X7" s="33">
        <f>SUM(Daily!X9,Daily!X195,Daily!X412,Daily!X629,Daily!X846)</f>
        <v>0</v>
      </c>
      <c r="Y7" s="33">
        <f>SUM(Daily!Y9,Daily!Y195,Daily!Y412,Daily!Y629,Daily!Y846)</f>
        <v>0</v>
      </c>
      <c r="Z7" s="33">
        <f>SUM(Daily!Z9,Daily!Z195,Daily!Z412,Daily!Z629,Daily!Z846)</f>
        <v>0</v>
      </c>
      <c r="AA7" s="33">
        <f>SUM(Daily!AA9,Daily!AA195,Daily!AA412,Daily!AA629,Daily!AA846)</f>
        <v>0</v>
      </c>
      <c r="AB7" s="106">
        <f>B7+D7+F7+H7+J7+L7+N7+P7+R7+T7+V7+X7+Z7</f>
        <v>0</v>
      </c>
      <c r="AC7" s="107">
        <f>C7+E7+G7+I7+K7+M7+O7+Q7+S7+U7+W7+Y7+AA7</f>
        <v>0</v>
      </c>
    </row>
    <row r="8" spans="1:29" ht="14.4" thickTop="1" thickBot="1" x14ac:dyDescent="0.3">
      <c r="A8" s="90" t="s">
        <v>17</v>
      </c>
      <c r="B8" s="33">
        <f>SUM(Daily!B10,Daily!B196,Daily!B413,Daily!B630,Daily!B847)</f>
        <v>2534</v>
      </c>
      <c r="C8" s="33">
        <f>SUM(Daily!C10,Daily!C196,Daily!C413,Daily!C630,Daily!C847)</f>
        <v>0</v>
      </c>
      <c r="D8" s="33">
        <f>SUM(Daily!D10,Daily!D196,Daily!D413,Daily!D630,Daily!D847)</f>
        <v>1818</v>
      </c>
      <c r="E8" s="33">
        <f>SUM(Daily!E10,Daily!E196,Daily!E413,Daily!E630,Daily!E847)</f>
        <v>6</v>
      </c>
      <c r="F8" s="33">
        <f>SUM(Daily!F10,Daily!F196,Daily!F413,Daily!F630,Daily!F847)</f>
        <v>4310</v>
      </c>
      <c r="G8" s="33">
        <f>SUM(Daily!G10,Daily!G196,Daily!G413,Daily!G630,Daily!G847)</f>
        <v>38</v>
      </c>
      <c r="H8" s="33">
        <f>SUM(Daily!H10,Daily!H196,Daily!H413,Daily!H630,Daily!H847)</f>
        <v>3117</v>
      </c>
      <c r="I8" s="33">
        <f>SUM(Daily!I10,Daily!I196,Daily!I413,Daily!I630,Daily!I847)</f>
        <v>172</v>
      </c>
      <c r="J8" s="33">
        <f>SUM(Daily!J10,Daily!J196,Daily!J413,Daily!J630,Daily!J847)</f>
        <v>78</v>
      </c>
      <c r="K8" s="33">
        <f>SUM(Daily!K10,Daily!K196,Daily!K413,Daily!K630,Daily!K847)</f>
        <v>155</v>
      </c>
      <c r="L8" s="33">
        <f>SUM(Daily!L10,Daily!L196,Daily!L413,Daily!L630,Daily!L847)</f>
        <v>168</v>
      </c>
      <c r="M8" s="33">
        <f>SUM(Daily!M10,Daily!M196,Daily!M413,Daily!M630,Daily!M847)</f>
        <v>575</v>
      </c>
      <c r="N8" s="33">
        <f>SUM(Daily!N10,Daily!N196,Daily!N413,Daily!N630,Daily!N847)</f>
        <v>1236</v>
      </c>
      <c r="O8" s="33">
        <f>SUM(Daily!O10,Daily!O196,Daily!O413,Daily!O630,Daily!O847)</f>
        <v>876</v>
      </c>
      <c r="P8" s="33">
        <f>SUM(Daily!P10,Daily!P196,Daily!P413,Daily!P630,Daily!P847)</f>
        <v>413</v>
      </c>
      <c r="Q8" s="33">
        <f>SUM(Daily!Q10,Daily!Q196,Daily!Q413,Daily!Q630,Daily!Q847)</f>
        <v>375</v>
      </c>
      <c r="R8" s="33">
        <f>SUM(Daily!R10,Daily!R196,Daily!R413,Daily!R630,Daily!R847)</f>
        <v>165</v>
      </c>
      <c r="S8" s="33">
        <f>SUM(Daily!S10,Daily!S196,Daily!S413,Daily!S630,Daily!S847)</f>
        <v>517</v>
      </c>
      <c r="T8" s="33">
        <f>SUM(Daily!T10,Daily!T196,Daily!T413,Daily!T630,Daily!T847)</f>
        <v>5</v>
      </c>
      <c r="U8" s="33">
        <f>SUM(Daily!U10,Daily!U196,Daily!U413,Daily!U630,Daily!U847)</f>
        <v>71</v>
      </c>
      <c r="V8" s="33">
        <f>SUM(Daily!V10,Daily!V196,Daily!V413,Daily!V630,Daily!V847)</f>
        <v>34</v>
      </c>
      <c r="W8" s="33">
        <f>SUM(Daily!W10,Daily!W196,Daily!W413,Daily!W630,Daily!W847)</f>
        <v>3</v>
      </c>
      <c r="X8" s="33">
        <f>SUM(Daily!X10,Daily!X196,Daily!X413,Daily!X630,Daily!X847)</f>
        <v>10</v>
      </c>
      <c r="Y8" s="33">
        <f>SUM(Daily!Y10,Daily!Y196,Daily!Y413,Daily!Y630,Daily!Y847)</f>
        <v>0</v>
      </c>
      <c r="Z8" s="33">
        <f>SUM(Daily!Z10,Daily!Z196,Daily!Z413,Daily!Z630,Daily!Z847)</f>
        <v>0</v>
      </c>
      <c r="AA8" s="33">
        <f>SUM(Daily!AA10,Daily!AA196,Daily!AA413,Daily!AA630,Daily!AA847)</f>
        <v>0</v>
      </c>
      <c r="AB8" s="108">
        <f t="shared" ref="AB8:AC30" si="0">B8+D8+F8+H8+J8+L8+N8+P8+R8+T8+V8+X8+Z8</f>
        <v>13888</v>
      </c>
      <c r="AC8" s="19">
        <f t="shared" si="0"/>
        <v>2788</v>
      </c>
    </row>
    <row r="9" spans="1:29" ht="14.4" thickTop="1" thickBot="1" x14ac:dyDescent="0.3">
      <c r="A9" s="91" t="s">
        <v>18</v>
      </c>
      <c r="B9" s="33">
        <f>SUM(Daily!B11,Daily!B197,Daily!B414,Daily!B631,Daily!B848)</f>
        <v>10618</v>
      </c>
      <c r="C9" s="33">
        <f>SUM(Daily!C11,Daily!C197,Daily!C414,Daily!C631,Daily!C848)</f>
        <v>1704</v>
      </c>
      <c r="D9" s="33">
        <f>SUM(Daily!D11,Daily!D197,Daily!D414,Daily!D631,Daily!D848)</f>
        <v>5576</v>
      </c>
      <c r="E9" s="33">
        <f>SUM(Daily!E11,Daily!E197,Daily!E414,Daily!E631,Daily!E848)</f>
        <v>1320</v>
      </c>
      <c r="F9" s="33">
        <f>SUM(Daily!F11,Daily!F197,Daily!F414,Daily!F631,Daily!F848)</f>
        <v>12734</v>
      </c>
      <c r="G9" s="33">
        <f>SUM(Daily!G11,Daily!G197,Daily!G414,Daily!G631,Daily!G848)</f>
        <v>1996</v>
      </c>
      <c r="H9" s="33">
        <f>SUM(Daily!H11,Daily!H197,Daily!H414,Daily!H631,Daily!H848)</f>
        <v>11048</v>
      </c>
      <c r="I9" s="33">
        <f>SUM(Daily!I11,Daily!I197,Daily!I414,Daily!I631,Daily!I848)</f>
        <v>3810</v>
      </c>
      <c r="J9" s="33">
        <f>SUM(Daily!J11,Daily!J197,Daily!J414,Daily!J631,Daily!J848)</f>
        <v>470</v>
      </c>
      <c r="K9" s="33">
        <f>SUM(Daily!K11,Daily!K197,Daily!K414,Daily!K631,Daily!K848)</f>
        <v>1636</v>
      </c>
      <c r="L9" s="33">
        <f>SUM(Daily!L11,Daily!L197,Daily!L414,Daily!L631,Daily!L848)</f>
        <v>1772</v>
      </c>
      <c r="M9" s="33">
        <f>SUM(Daily!M11,Daily!M197,Daily!M414,Daily!M631,Daily!M848)</f>
        <v>5668</v>
      </c>
      <c r="N9" s="33">
        <f>SUM(Daily!N11,Daily!N197,Daily!N414,Daily!N631,Daily!N848)</f>
        <v>7853</v>
      </c>
      <c r="O9" s="33">
        <f>SUM(Daily!O11,Daily!O197,Daily!O414,Daily!O631,Daily!O848)</f>
        <v>9219</v>
      </c>
      <c r="P9" s="33">
        <f>SUM(Daily!P11,Daily!P197,Daily!P414,Daily!P631,Daily!P848)</f>
        <v>3411</v>
      </c>
      <c r="Q9" s="33">
        <f>SUM(Daily!Q11,Daily!Q197,Daily!Q414,Daily!Q631,Daily!Q848)</f>
        <v>5013</v>
      </c>
      <c r="R9" s="33">
        <f>SUM(Daily!R11,Daily!R197,Daily!R414,Daily!R631,Daily!R848)</f>
        <v>5562</v>
      </c>
      <c r="S9" s="33">
        <f>SUM(Daily!S11,Daily!S197,Daily!S414,Daily!S631,Daily!S848)</f>
        <v>5441</v>
      </c>
      <c r="T9" s="33">
        <f>SUM(Daily!T11,Daily!T197,Daily!T414,Daily!T631,Daily!T848)</f>
        <v>533</v>
      </c>
      <c r="U9" s="33">
        <f>SUM(Daily!U11,Daily!U197,Daily!U414,Daily!U631,Daily!U848)</f>
        <v>2813</v>
      </c>
      <c r="V9" s="33">
        <f>SUM(Daily!V11,Daily!V197,Daily!V414,Daily!V631,Daily!V848)</f>
        <v>2512</v>
      </c>
      <c r="W9" s="33">
        <f>SUM(Daily!W11,Daily!W197,Daily!W414,Daily!W631,Daily!W848)</f>
        <v>7348</v>
      </c>
      <c r="X9" s="33">
        <f>SUM(Daily!X11,Daily!X197,Daily!X414,Daily!X631,Daily!X848)</f>
        <v>4870</v>
      </c>
      <c r="Y9" s="33">
        <f>SUM(Daily!Y11,Daily!Y197,Daily!Y414,Daily!Y631,Daily!Y848)</f>
        <v>4145</v>
      </c>
      <c r="Z9" s="33">
        <f>SUM(Daily!Z11,Daily!Z197,Daily!Z414,Daily!Z631,Daily!Z848)</f>
        <v>12712</v>
      </c>
      <c r="AA9" s="33">
        <f>SUM(Daily!AA11,Daily!AA197,Daily!AA414,Daily!AA631,Daily!AA848)</f>
        <v>8425</v>
      </c>
      <c r="AB9" s="108">
        <f t="shared" si="0"/>
        <v>79671</v>
      </c>
      <c r="AC9" s="19">
        <f t="shared" si="0"/>
        <v>58538</v>
      </c>
    </row>
    <row r="10" spans="1:29" ht="14.4" thickTop="1" thickBot="1" x14ac:dyDescent="0.3">
      <c r="A10" s="90" t="s">
        <v>19</v>
      </c>
      <c r="B10" s="33">
        <f>SUM(Daily!B12,Daily!B198,Daily!B415,Daily!B632,Daily!B849)</f>
        <v>16206</v>
      </c>
      <c r="C10" s="33">
        <f>SUM(Daily!C12,Daily!C198,Daily!C415,Daily!C632,Daily!C849)</f>
        <v>6438.6</v>
      </c>
      <c r="D10" s="33">
        <f>SUM(Daily!D12,Daily!D198,Daily!D415,Daily!D632,Daily!D849)</f>
        <v>7074</v>
      </c>
      <c r="E10" s="33">
        <f>SUM(Daily!E12,Daily!E198,Daily!E415,Daily!E632,Daily!E849)</f>
        <v>4043.3</v>
      </c>
      <c r="F10" s="33">
        <f>SUM(Daily!F12,Daily!F198,Daily!F415,Daily!F632,Daily!F849)</f>
        <v>14365</v>
      </c>
      <c r="G10" s="33">
        <f>SUM(Daily!G12,Daily!G198,Daily!G415,Daily!G632,Daily!G849)</f>
        <v>5442.6</v>
      </c>
      <c r="H10" s="33">
        <f>SUM(Daily!H12,Daily!H198,Daily!H415,Daily!H632,Daily!H849)</f>
        <v>15228</v>
      </c>
      <c r="I10" s="33">
        <f>SUM(Daily!I12,Daily!I198,Daily!I415,Daily!I632,Daily!I849)</f>
        <v>8598</v>
      </c>
      <c r="J10" s="33">
        <f>SUM(Daily!J12,Daily!J198,Daily!J415,Daily!J632,Daily!J849)</f>
        <v>909</v>
      </c>
      <c r="K10" s="33">
        <f>SUM(Daily!K12,Daily!K198,Daily!K415,Daily!K632,Daily!K849)</f>
        <v>3411.1</v>
      </c>
      <c r="L10" s="33">
        <f>SUM(Daily!L12,Daily!L198,Daily!L415,Daily!L632,Daily!L849)</f>
        <v>3196</v>
      </c>
      <c r="M10" s="33">
        <f>SUM(Daily!M12,Daily!M198,Daily!M415,Daily!M632,Daily!M849)</f>
        <v>11098.4</v>
      </c>
      <c r="N10" s="33">
        <f>SUM(Daily!N12,Daily!N198,Daily!N415,Daily!N632,Daily!N849)</f>
        <v>11353</v>
      </c>
      <c r="O10" s="33">
        <f>SUM(Daily!O12,Daily!O198,Daily!O415,Daily!O632,Daily!O849)</f>
        <v>15625.8</v>
      </c>
      <c r="P10" s="33">
        <f>SUM(Daily!P12,Daily!P198,Daily!P415,Daily!P632,Daily!P849)</f>
        <v>7228</v>
      </c>
      <c r="Q10" s="33">
        <f>SUM(Daily!Q12,Daily!Q198,Daily!Q415,Daily!Q632,Daily!Q849)</f>
        <v>8497.6</v>
      </c>
      <c r="R10" s="33">
        <f>SUM(Daily!R12,Daily!R198,Daily!R415,Daily!R632,Daily!R849)</f>
        <v>10012</v>
      </c>
      <c r="S10" s="33">
        <f>SUM(Daily!S12,Daily!S198,Daily!S415,Daily!S632,Daily!S849)</f>
        <v>8525.6</v>
      </c>
      <c r="T10" s="33">
        <f>SUM(Daily!T12,Daily!T198,Daily!T415,Daily!T632,Daily!T849)</f>
        <v>1338</v>
      </c>
      <c r="U10" s="33">
        <f>SUM(Daily!U12,Daily!U198,Daily!U415,Daily!U632,Daily!U849)</f>
        <v>5212.2</v>
      </c>
      <c r="V10" s="33">
        <f>SUM(Daily!V12,Daily!V198,Daily!V415,Daily!V632,Daily!V849)</f>
        <v>4476</v>
      </c>
      <c r="W10" s="33">
        <f>SUM(Daily!W12,Daily!W198,Daily!W415,Daily!W632,Daily!W849)</f>
        <v>13832.6</v>
      </c>
      <c r="X10" s="33">
        <f>SUM(Daily!X12,Daily!X198,Daily!X415,Daily!X632,Daily!X849)</f>
        <v>7714</v>
      </c>
      <c r="Y10" s="33">
        <f>SUM(Daily!Y12,Daily!Y198,Daily!Y415,Daily!Y632,Daily!Y849)</f>
        <v>6435.3</v>
      </c>
      <c r="Z10" s="33">
        <f>SUM(Daily!Z12,Daily!Z198,Daily!Z415,Daily!Z632,Daily!Z849)</f>
        <v>18826</v>
      </c>
      <c r="AA10" s="33">
        <f>SUM(Daily!AA12,Daily!AA198,Daily!AA415,Daily!AA632,Daily!AA849)</f>
        <v>12205</v>
      </c>
      <c r="AB10" s="108">
        <f t="shared" si="0"/>
        <v>117925</v>
      </c>
      <c r="AC10" s="19">
        <f t="shared" si="0"/>
        <v>109366.1</v>
      </c>
    </row>
    <row r="11" spans="1:29" ht="14.4" thickTop="1" thickBot="1" x14ac:dyDescent="0.3">
      <c r="A11" s="91" t="s">
        <v>20</v>
      </c>
      <c r="B11" s="33">
        <f>SUM(Daily!B13,Daily!B199,Daily!B416,Daily!B633,Daily!B850)</f>
        <v>17137</v>
      </c>
      <c r="C11" s="33">
        <f>SUM(Daily!C13,Daily!C199,Daily!C416,Daily!C633,Daily!C850)</f>
        <v>6419.4479603809104</v>
      </c>
      <c r="D11" s="33">
        <f>SUM(Daily!D13,Daily!D199,Daily!D416,Daily!D633,Daily!D850)</f>
        <v>6854</v>
      </c>
      <c r="E11" s="33">
        <f>SUM(Daily!E13,Daily!E199,Daily!E416,Daily!E633,Daily!E850)</f>
        <v>5254.7545526480935</v>
      </c>
      <c r="F11" s="33">
        <f>SUM(Daily!F13,Daily!F199,Daily!F416,Daily!F633,Daily!F850)</f>
        <v>13885</v>
      </c>
      <c r="G11" s="33">
        <f>SUM(Daily!G13,Daily!G199,Daily!G416,Daily!G633,Daily!G850)</f>
        <v>6038.5378400502059</v>
      </c>
      <c r="H11" s="33">
        <f>SUM(Daily!H13,Daily!H199,Daily!H416,Daily!H633,Daily!H850)</f>
        <v>15007</v>
      </c>
      <c r="I11" s="33">
        <f>SUM(Daily!I13,Daily!I199,Daily!I416,Daily!I633,Daily!I850)</f>
        <v>10397.439078828891</v>
      </c>
      <c r="J11" s="33">
        <f>SUM(Daily!J13,Daily!J199,Daily!J416,Daily!J633,Daily!J850)</f>
        <v>1217</v>
      </c>
      <c r="K11" s="33">
        <f>SUM(Daily!K13,Daily!K199,Daily!K416,Daily!K633,Daily!K850)</f>
        <v>4287.1626183524786</v>
      </c>
      <c r="L11" s="33">
        <f>SUM(Daily!L13,Daily!L199,Daily!L416,Daily!L633,Daily!L850)</f>
        <v>3445</v>
      </c>
      <c r="M11" s="33">
        <f>SUM(Daily!M13,Daily!M199,Daily!M416,Daily!M633,Daily!M850)</f>
        <v>14285.225853365713</v>
      </c>
      <c r="N11" s="33">
        <f>SUM(Daily!N13,Daily!N199,Daily!N416,Daily!N633,Daily!N850)</f>
        <v>11440</v>
      </c>
      <c r="O11" s="33">
        <f>SUM(Daily!O13,Daily!O199,Daily!O416,Daily!O633,Daily!O850)</f>
        <v>18471.72228437338</v>
      </c>
      <c r="P11" s="33">
        <f>SUM(Daily!P13,Daily!P199,Daily!P416,Daily!P633,Daily!P850)</f>
        <v>8695</v>
      </c>
      <c r="Q11" s="33">
        <f>SUM(Daily!Q13,Daily!Q199,Daily!Q416,Daily!Q633,Daily!Q850)</f>
        <v>9565.2821195667002</v>
      </c>
      <c r="R11" s="33">
        <f>SUM(Daily!R13,Daily!R199,Daily!R416,Daily!R633,Daily!R850)</f>
        <v>11729</v>
      </c>
      <c r="S11" s="33">
        <f>SUM(Daily!S13,Daily!S199,Daily!S416,Daily!S633,Daily!S850)</f>
        <v>9250.2185680373277</v>
      </c>
      <c r="T11" s="33">
        <f>SUM(Daily!T13,Daily!T199,Daily!T416,Daily!T633,Daily!T850)</f>
        <v>1598</v>
      </c>
      <c r="U11" s="33">
        <f>SUM(Daily!U13,Daily!U199,Daily!U416,Daily!U633,Daily!U850)</f>
        <v>6589.2691696908505</v>
      </c>
      <c r="V11" s="33">
        <f>SUM(Daily!V13,Daily!V199,Daily!V416,Daily!V633,Daily!V850)</f>
        <v>4671</v>
      </c>
      <c r="W11" s="33">
        <f>SUM(Daily!W13,Daily!W199,Daily!W416,Daily!W633,Daily!W850)</f>
        <v>15131.309645556496</v>
      </c>
      <c r="X11" s="33">
        <f>SUM(Daily!X13,Daily!X199,Daily!X416,Daily!X633,Daily!X850)</f>
        <v>8111</v>
      </c>
      <c r="Y11" s="33">
        <f>SUM(Daily!Y13,Daily!Y199,Daily!Y416,Daily!Y633,Daily!Y850)</f>
        <v>8064.8362492837459</v>
      </c>
      <c r="Z11" s="33">
        <f>SUM(Daily!Z13,Daily!Z199,Daily!Z416,Daily!Z633,Daily!Z850)</f>
        <v>20299</v>
      </c>
      <c r="AA11" s="33">
        <f>SUM(Daily!AA13,Daily!AA199,Daily!AA416,Daily!AA633,Daily!AA850)</f>
        <v>13436.794059865208</v>
      </c>
      <c r="AB11" s="108">
        <f t="shared" si="0"/>
        <v>124088</v>
      </c>
      <c r="AC11" s="19">
        <f t="shared" si="0"/>
        <v>127192</v>
      </c>
    </row>
    <row r="12" spans="1:29" ht="14.4" thickTop="1" thickBot="1" x14ac:dyDescent="0.3">
      <c r="A12" s="90" t="s">
        <v>21</v>
      </c>
      <c r="B12" s="33">
        <f>SUM(Daily!B14,Daily!B200,Daily!B417,Daily!B634,Daily!B851)</f>
        <v>15384</v>
      </c>
      <c r="C12" s="33">
        <f>SUM(Daily!C14,Daily!C200,Daily!C417,Daily!C634,Daily!C851)</f>
        <v>5162.1981675723491</v>
      </c>
      <c r="D12" s="33">
        <f>SUM(Daily!D14,Daily!D200,Daily!D417,Daily!D634,Daily!D851)</f>
        <v>6274</v>
      </c>
      <c r="E12" s="33">
        <f>SUM(Daily!E14,Daily!E200,Daily!E417,Daily!E634,Daily!E851)</f>
        <v>4447.6937823834196</v>
      </c>
      <c r="F12" s="33">
        <f>SUM(Daily!F14,Daily!F200,Daily!F417,Daily!F634,Daily!F851)</f>
        <v>11380</v>
      </c>
      <c r="G12" s="33">
        <f>SUM(Daily!G14,Daily!G200,Daily!G417,Daily!G634,Daily!G851)</f>
        <v>4837.887627954</v>
      </c>
      <c r="H12" s="33">
        <f>SUM(Daily!H14,Daily!H200,Daily!H417,Daily!H634,Daily!H851)</f>
        <v>14810</v>
      </c>
      <c r="I12" s="33">
        <f>SUM(Daily!I14,Daily!I200,Daily!I417,Daily!I634,Daily!I851)</f>
        <v>9811.5487931252374</v>
      </c>
      <c r="J12" s="33">
        <f>SUM(Daily!J14,Daily!J200,Daily!J417,Daily!J634,Daily!J851)</f>
        <v>1072</v>
      </c>
      <c r="K12" s="33">
        <f>SUM(Daily!K14,Daily!K200,Daily!K417,Daily!K634,Daily!K851)</f>
        <v>3956.1638569442684</v>
      </c>
      <c r="L12" s="33">
        <f>SUM(Daily!L14,Daily!L200,Daily!L417,Daily!L634,Daily!L851)</f>
        <v>3046</v>
      </c>
      <c r="M12" s="33">
        <f>SUM(Daily!M14,Daily!M200,Daily!M417,Daily!M634,Daily!M851)</f>
        <v>14518.372273474031</v>
      </c>
      <c r="N12" s="33">
        <f>SUM(Daily!N14,Daily!N200,Daily!N417,Daily!N634,Daily!N851)</f>
        <v>9746</v>
      </c>
      <c r="O12" s="33">
        <f>SUM(Daily!O14,Daily!O200,Daily!O417,Daily!O634,Daily!O851)</f>
        <v>17262.515430304564</v>
      </c>
      <c r="P12" s="33">
        <f>SUM(Daily!P14,Daily!P200,Daily!P417,Daily!P634,Daily!P851)</f>
        <v>7507</v>
      </c>
      <c r="Q12" s="33">
        <f>SUM(Daily!Q14,Daily!Q200,Daily!Q417,Daily!Q634,Daily!Q851)</f>
        <v>8287.86910147858</v>
      </c>
      <c r="R12" s="33">
        <f>SUM(Daily!R14,Daily!R200,Daily!R417,Daily!R634,Daily!R851)</f>
        <v>11350</v>
      </c>
      <c r="S12" s="33">
        <f>SUM(Daily!S14,Daily!S200,Daily!S417,Daily!S634,Daily!S851)</f>
        <v>7911.1101731328199</v>
      </c>
      <c r="T12" s="33">
        <f>SUM(Daily!T14,Daily!T200,Daily!T417,Daily!T634,Daily!T851)</f>
        <v>1112</v>
      </c>
      <c r="U12" s="33">
        <f>SUM(Daily!U14,Daily!U200,Daily!U417,Daily!U634,Daily!U851)</f>
        <v>5452.0139390875775</v>
      </c>
      <c r="V12" s="33">
        <f>SUM(Daily!V14,Daily!V200,Daily!V417,Daily!V634,Daily!V851)</f>
        <v>3752</v>
      </c>
      <c r="W12" s="33">
        <f>SUM(Daily!W14,Daily!W200,Daily!W417,Daily!W634,Daily!W851)</f>
        <v>13967.380727916086</v>
      </c>
      <c r="X12" s="33">
        <f>SUM(Daily!X14,Daily!X200,Daily!X417,Daily!X634,Daily!X851)</f>
        <v>6032</v>
      </c>
      <c r="Y12" s="33">
        <f>SUM(Daily!Y14,Daily!Y200,Daily!Y417,Daily!Y634,Daily!Y851)</f>
        <v>7053.8915581953752</v>
      </c>
      <c r="Z12" s="33">
        <f>SUM(Daily!Z14,Daily!Z200,Daily!Z417,Daily!Z634,Daily!Z851)</f>
        <v>19191</v>
      </c>
      <c r="AA12" s="33">
        <f>SUM(Daily!AA14,Daily!AA200,Daily!AA417,Daily!AA634,Daily!AA851)</f>
        <v>12182.254568431694</v>
      </c>
      <c r="AB12" s="108">
        <f t="shared" si="0"/>
        <v>110656</v>
      </c>
      <c r="AC12" s="19">
        <f t="shared" si="0"/>
        <v>114850.90000000002</v>
      </c>
    </row>
    <row r="13" spans="1:29" ht="14.4" thickTop="1" thickBot="1" x14ac:dyDescent="0.3">
      <c r="A13" s="91" t="s">
        <v>22</v>
      </c>
      <c r="B13" s="33">
        <f>SUM(Daily!B15,Daily!B201,Daily!B418,Daily!B635,Daily!B852)</f>
        <v>12953</v>
      </c>
      <c r="C13" s="33">
        <f>SUM(Daily!C15,Daily!C201,Daily!C418,Daily!C635,Daily!C852)</f>
        <v>5925.9</v>
      </c>
      <c r="D13" s="33">
        <f>SUM(Daily!D15,Daily!D201,Daily!D418,Daily!D635,Daily!D852)</f>
        <v>5400</v>
      </c>
      <c r="E13" s="33">
        <f>SUM(Daily!E15,Daily!E201,Daily!E418,Daily!E635,Daily!E852)</f>
        <v>3744.3</v>
      </c>
      <c r="F13" s="33">
        <f>SUM(Daily!F15,Daily!F201,Daily!F418,Daily!F635,Daily!F852)</f>
        <v>10506</v>
      </c>
      <c r="G13" s="33">
        <f>SUM(Daily!G15,Daily!G201,Daily!G418,Daily!G635,Daily!G852)</f>
        <v>4087.4</v>
      </c>
      <c r="H13" s="33">
        <f>SUM(Daily!H15,Daily!H201,Daily!H418,Daily!H635,Daily!H852)</f>
        <v>14363</v>
      </c>
      <c r="I13" s="33">
        <f>SUM(Daily!I15,Daily!I201,Daily!I418,Daily!I635,Daily!I852)</f>
        <v>9934.2000000000007</v>
      </c>
      <c r="J13" s="33">
        <f>SUM(Daily!J15,Daily!J201,Daily!J418,Daily!J635,Daily!J852)</f>
        <v>1134</v>
      </c>
      <c r="K13" s="33">
        <f>SUM(Daily!K15,Daily!K201,Daily!K418,Daily!K635,Daily!K852)</f>
        <v>3749.3</v>
      </c>
      <c r="L13" s="33">
        <f>SUM(Daily!L15,Daily!L201,Daily!L418,Daily!L635,Daily!L852)</f>
        <v>2927</v>
      </c>
      <c r="M13" s="33">
        <f>SUM(Daily!M15,Daily!M201,Daily!M418,Daily!M635,Daily!M852)</f>
        <v>11721.9</v>
      </c>
      <c r="N13" s="33">
        <f>SUM(Daily!N15,Daily!N201,Daily!N418,Daily!N635,Daily!N852)</f>
        <v>8516</v>
      </c>
      <c r="O13" s="33">
        <f>SUM(Daily!O15,Daily!O201,Daily!O418,Daily!O635,Daily!O852)</f>
        <v>16426.400000000001</v>
      </c>
      <c r="P13" s="33">
        <f>SUM(Daily!P15,Daily!P201,Daily!P418,Daily!P635,Daily!P852)</f>
        <v>5767</v>
      </c>
      <c r="Q13" s="33">
        <f>SUM(Daily!Q15,Daily!Q201,Daily!Q418,Daily!Q635,Daily!Q852)</f>
        <v>6689.5</v>
      </c>
      <c r="R13" s="33">
        <f>SUM(Daily!R15,Daily!R201,Daily!R418,Daily!R635,Daily!R852)</f>
        <v>9708</v>
      </c>
      <c r="S13" s="33">
        <f>SUM(Daily!S15,Daily!S201,Daily!S418,Daily!S635,Daily!S852)</f>
        <v>7081.7</v>
      </c>
      <c r="T13" s="33">
        <f>SUM(Daily!T15,Daily!T201,Daily!T418,Daily!T635,Daily!T852)</f>
        <v>1013</v>
      </c>
      <c r="U13" s="33">
        <f>SUM(Daily!U15,Daily!U201,Daily!U418,Daily!U635,Daily!U852)</f>
        <v>3476.1</v>
      </c>
      <c r="V13" s="33">
        <f>SUM(Daily!V15,Daily!V201,Daily!V418,Daily!V635,Daily!V852)</f>
        <v>3297</v>
      </c>
      <c r="W13" s="33">
        <f>SUM(Daily!W15,Daily!W201,Daily!W418,Daily!W635,Daily!W852)</f>
        <v>13074.2</v>
      </c>
      <c r="X13" s="33">
        <f>SUM(Daily!X15,Daily!X201,Daily!X418,Daily!X635,Daily!X852)</f>
        <v>6261</v>
      </c>
      <c r="Y13" s="33">
        <f>SUM(Daily!Y15,Daily!Y201,Daily!Y418,Daily!Y635,Daily!Y852)</f>
        <v>4932.2</v>
      </c>
      <c r="Z13" s="33">
        <f>SUM(Daily!Z15,Daily!Z201,Daily!Z418,Daily!Z635,Daily!Z852)</f>
        <v>16147</v>
      </c>
      <c r="AA13" s="33">
        <f>SUM(Daily!AA15,Daily!AA201,Daily!AA418,Daily!AA635,Daily!AA852)</f>
        <v>11777.7</v>
      </c>
      <c r="AB13" s="108">
        <f t="shared" si="0"/>
        <v>97992</v>
      </c>
      <c r="AC13" s="19">
        <f t="shared" si="0"/>
        <v>102620.8</v>
      </c>
    </row>
    <row r="14" spans="1:29" ht="14.4" thickTop="1" thickBot="1" x14ac:dyDescent="0.3">
      <c r="A14" s="90" t="s">
        <v>23</v>
      </c>
      <c r="B14" s="33">
        <f>SUM(Daily!B16,Daily!B202,Daily!B419,Daily!B636,Daily!B853)</f>
        <v>9471</v>
      </c>
      <c r="C14" s="33">
        <f>SUM(Daily!C16,Daily!C202,Daily!C419,Daily!C636,Daily!C853)</f>
        <v>6210.2</v>
      </c>
      <c r="D14" s="33">
        <f>SUM(Daily!D16,Daily!D202,Daily!D419,Daily!D636,Daily!D853)</f>
        <v>4020</v>
      </c>
      <c r="E14" s="33">
        <f>SUM(Daily!E16,Daily!E202,Daily!E419,Daily!E636,Daily!E853)</f>
        <v>3076.4</v>
      </c>
      <c r="F14" s="33">
        <f>SUM(Daily!F16,Daily!F202,Daily!F419,Daily!F636,Daily!F853)</f>
        <v>7966</v>
      </c>
      <c r="G14" s="33">
        <f>SUM(Daily!G16,Daily!G202,Daily!G419,Daily!G636,Daily!G853)</f>
        <v>3724.6</v>
      </c>
      <c r="H14" s="33">
        <f>SUM(Daily!H16,Daily!H202,Daily!H419,Daily!H636,Daily!H853)</f>
        <v>11732</v>
      </c>
      <c r="I14" s="33">
        <f>SUM(Daily!I16,Daily!I202,Daily!I419,Daily!I636,Daily!I853)</f>
        <v>9301.7000000000007</v>
      </c>
      <c r="J14" s="33">
        <f>SUM(Daily!J16,Daily!J202,Daily!J419,Daily!J636,Daily!J853)</f>
        <v>1109</v>
      </c>
      <c r="K14" s="33">
        <f>SUM(Daily!K16,Daily!K202,Daily!K419,Daily!K636,Daily!K853)</f>
        <v>2754.3</v>
      </c>
      <c r="L14" s="33">
        <f>SUM(Daily!L16,Daily!L202,Daily!L419,Daily!L636,Daily!L853)</f>
        <v>3157</v>
      </c>
      <c r="M14" s="33">
        <f>SUM(Daily!M16,Daily!M202,Daily!M419,Daily!M636,Daily!M853)</f>
        <v>8394.1</v>
      </c>
      <c r="N14" s="33">
        <f>SUM(Daily!N16,Daily!N202,Daily!N419,Daily!N636,Daily!N853)</f>
        <v>8020</v>
      </c>
      <c r="O14" s="33">
        <f>SUM(Daily!O16,Daily!O202,Daily!O419,Daily!O636,Daily!O853)</f>
        <v>11675.6</v>
      </c>
      <c r="P14" s="33">
        <f>SUM(Daily!P16,Daily!P202,Daily!P419,Daily!P636,Daily!P853)</f>
        <v>5253</v>
      </c>
      <c r="Q14" s="33">
        <f>SUM(Daily!Q16,Daily!Q202,Daily!Q419,Daily!Q636,Daily!Q853)</f>
        <v>5178.5</v>
      </c>
      <c r="R14" s="33">
        <f>SUM(Daily!R16,Daily!R202,Daily!R419,Daily!R636,Daily!R853)</f>
        <v>8145</v>
      </c>
      <c r="S14" s="33">
        <f>SUM(Daily!S16,Daily!S202,Daily!S419,Daily!S636,Daily!S853)</f>
        <v>6518.8</v>
      </c>
      <c r="T14" s="33">
        <f>SUM(Daily!T16,Daily!T202,Daily!T419,Daily!T636,Daily!T853)</f>
        <v>1155</v>
      </c>
      <c r="U14" s="33">
        <f>SUM(Daily!U16,Daily!U202,Daily!U419,Daily!U636,Daily!U853)</f>
        <v>2193.1</v>
      </c>
      <c r="V14" s="33">
        <f>SUM(Daily!V16,Daily!V202,Daily!V419,Daily!V636,Daily!V853)</f>
        <v>3244</v>
      </c>
      <c r="W14" s="33">
        <f>SUM(Daily!W16,Daily!W202,Daily!W419,Daily!W636,Daily!W853)</f>
        <v>10967.4</v>
      </c>
      <c r="X14" s="33">
        <f>SUM(Daily!X16,Daily!X202,Daily!X419,Daily!X636,Daily!X853)</f>
        <v>5191</v>
      </c>
      <c r="Y14" s="33">
        <f>SUM(Daily!Y16,Daily!Y202,Daily!Y419,Daily!Y636,Daily!Y853)</f>
        <v>3628.2</v>
      </c>
      <c r="Z14" s="33">
        <f>SUM(Daily!Z16,Daily!Z202,Daily!Z419,Daily!Z636,Daily!Z853)</f>
        <v>14112</v>
      </c>
      <c r="AA14" s="33">
        <f>SUM(Daily!AA16,Daily!AA202,Daily!AA419,Daily!AA636,Daily!AA853)</f>
        <v>12459.1</v>
      </c>
      <c r="AB14" s="108">
        <f t="shared" si="0"/>
        <v>82575</v>
      </c>
      <c r="AC14" s="19">
        <f t="shared" si="0"/>
        <v>86082</v>
      </c>
    </row>
    <row r="15" spans="1:29" ht="14.4" thickTop="1" thickBot="1" x14ac:dyDescent="0.3">
      <c r="A15" s="91" t="s">
        <v>24</v>
      </c>
      <c r="B15" s="33">
        <f>SUM(Daily!B17,Daily!B203,Daily!B420,Daily!B637,Daily!B854)</f>
        <v>9573</v>
      </c>
      <c r="C15" s="33">
        <f>SUM(Daily!C17,Daily!C203,Daily!C420,Daily!C637,Daily!C854)</f>
        <v>6991.8</v>
      </c>
      <c r="D15" s="33">
        <f>SUM(Daily!D17,Daily!D203,Daily!D420,Daily!D637,Daily!D854)</f>
        <v>4277</v>
      </c>
      <c r="E15" s="33">
        <f>SUM(Daily!E17,Daily!E203,Daily!E420,Daily!E637,Daily!E854)</f>
        <v>2932.5</v>
      </c>
      <c r="F15" s="33">
        <f>SUM(Daily!F17,Daily!F203,Daily!F420,Daily!F637,Daily!F854)</f>
        <v>7710</v>
      </c>
      <c r="G15" s="33">
        <f>SUM(Daily!G17,Daily!G203,Daily!G420,Daily!G637,Daily!G854)</f>
        <v>3764.7</v>
      </c>
      <c r="H15" s="33">
        <f>SUM(Daily!H17,Daily!H203,Daily!H420,Daily!H637,Daily!H854)</f>
        <v>11903</v>
      </c>
      <c r="I15" s="33">
        <f>SUM(Daily!I17,Daily!I203,Daily!I420,Daily!I637,Daily!I854)</f>
        <v>9259</v>
      </c>
      <c r="J15" s="33">
        <f>SUM(Daily!J17,Daily!J203,Daily!J420,Daily!J637,Daily!J854)</f>
        <v>1301</v>
      </c>
      <c r="K15" s="33">
        <f>SUM(Daily!K17,Daily!K203,Daily!K420,Daily!K637,Daily!K854)</f>
        <v>2248.3000000000002</v>
      </c>
      <c r="L15" s="33">
        <f>SUM(Daily!L17,Daily!L203,Daily!L420,Daily!L637,Daily!L854)</f>
        <v>3271</v>
      </c>
      <c r="M15" s="33">
        <f>SUM(Daily!M17,Daily!M203,Daily!M420,Daily!M637,Daily!M854)</f>
        <v>7359.4</v>
      </c>
      <c r="N15" s="33">
        <f>SUM(Daily!N17,Daily!N203,Daily!N420,Daily!N637,Daily!N854)</f>
        <v>8322</v>
      </c>
      <c r="O15" s="33">
        <f>SUM(Daily!O17,Daily!O203,Daily!O420,Daily!O637,Daily!O854)</f>
        <v>10919.1</v>
      </c>
      <c r="P15" s="33">
        <f>SUM(Daily!P17,Daily!P203,Daily!P420,Daily!P637,Daily!P854)</f>
        <v>5519</v>
      </c>
      <c r="Q15" s="33">
        <f>SUM(Daily!Q17,Daily!Q203,Daily!Q420,Daily!Q637,Daily!Q854)</f>
        <v>4209.6000000000004</v>
      </c>
      <c r="R15" s="33">
        <f>SUM(Daily!R17,Daily!R203,Daily!R420,Daily!R637,Daily!R854)</f>
        <v>8229</v>
      </c>
      <c r="S15" s="33">
        <f>SUM(Daily!S17,Daily!S203,Daily!S420,Daily!S637,Daily!S854)</f>
        <v>6235.2</v>
      </c>
      <c r="T15" s="33">
        <f>SUM(Daily!T17,Daily!T203,Daily!T420,Daily!T637,Daily!T854)</f>
        <v>1090</v>
      </c>
      <c r="U15" s="33">
        <f>SUM(Daily!U17,Daily!U203,Daily!U420,Daily!U637,Daily!U854)</f>
        <v>1863.2</v>
      </c>
      <c r="V15" s="33">
        <f>SUM(Daily!V17,Daily!V203,Daily!V420,Daily!V637,Daily!V854)</f>
        <v>3687</v>
      </c>
      <c r="W15" s="33">
        <f>SUM(Daily!W17,Daily!W203,Daily!W420,Daily!W637,Daily!W854)</f>
        <v>10653.6</v>
      </c>
      <c r="X15" s="33">
        <f>SUM(Daily!X17,Daily!X203,Daily!X420,Daily!X637,Daily!X854)</f>
        <v>4840</v>
      </c>
      <c r="Y15" s="33">
        <f>SUM(Daily!Y17,Daily!Y203,Daily!Y420,Daily!Y637,Daily!Y854)</f>
        <v>2877.3</v>
      </c>
      <c r="Z15" s="33">
        <f>SUM(Daily!Z17,Daily!Z203,Daily!Z420,Daily!Z637,Daily!Z854)</f>
        <v>13932</v>
      </c>
      <c r="AA15" s="33">
        <f>SUM(Daily!AA17,Daily!AA203,Daily!AA420,Daily!AA637,Daily!AA854)</f>
        <v>12700.6</v>
      </c>
      <c r="AB15" s="108">
        <f t="shared" si="0"/>
        <v>83654</v>
      </c>
      <c r="AC15" s="19">
        <f t="shared" si="0"/>
        <v>82014.3</v>
      </c>
    </row>
    <row r="16" spans="1:29" ht="14.4" thickTop="1" thickBot="1" x14ac:dyDescent="0.3">
      <c r="A16" s="90" t="s">
        <v>25</v>
      </c>
      <c r="B16" s="33">
        <f>SUM(Daily!B18,Daily!B204,Daily!B421,Daily!B638,Daily!B855)</f>
        <v>8951</v>
      </c>
      <c r="C16" s="33">
        <f>SUM(Daily!C18,Daily!C204,Daily!C421,Daily!C638,Daily!C855)</f>
        <v>7393.2</v>
      </c>
      <c r="D16" s="33">
        <f>SUM(Daily!D18,Daily!D204,Daily!D421,Daily!D638,Daily!D855)</f>
        <v>4051</v>
      </c>
      <c r="E16" s="33">
        <f>SUM(Daily!E18,Daily!E204,Daily!E421,Daily!E638,Daily!E855)</f>
        <v>3048.7</v>
      </c>
      <c r="F16" s="33">
        <f>SUM(Daily!F18,Daily!F204,Daily!F421,Daily!F638,Daily!F855)</f>
        <v>6675</v>
      </c>
      <c r="G16" s="33">
        <f>SUM(Daily!G18,Daily!G204,Daily!G421,Daily!G638,Daily!G855)</f>
        <v>3832.9</v>
      </c>
      <c r="H16" s="33">
        <f>SUM(Daily!H18,Daily!H204,Daily!H421,Daily!H638,Daily!H855)</f>
        <v>11886</v>
      </c>
      <c r="I16" s="33">
        <f>SUM(Daily!I18,Daily!I204,Daily!I421,Daily!I638,Daily!I855)</f>
        <v>9690.6</v>
      </c>
      <c r="J16" s="33">
        <f>SUM(Daily!J18,Daily!J204,Daily!J421,Daily!J638,Daily!J855)</f>
        <v>1327</v>
      </c>
      <c r="K16" s="33">
        <f>SUM(Daily!K18,Daily!K204,Daily!K421,Daily!K638,Daily!K855)</f>
        <v>1636.4</v>
      </c>
      <c r="L16" s="33">
        <f>SUM(Daily!L18,Daily!L204,Daily!L421,Daily!L638,Daily!L855)</f>
        <v>3473</v>
      </c>
      <c r="M16" s="33">
        <f>SUM(Daily!M18,Daily!M204,Daily!M421,Daily!M638,Daily!M855)</f>
        <v>7575.8</v>
      </c>
      <c r="N16" s="33">
        <f>SUM(Daily!N18,Daily!N204,Daily!N421,Daily!N638,Daily!N855)</f>
        <v>8228</v>
      </c>
      <c r="O16" s="33">
        <f>SUM(Daily!O18,Daily!O204,Daily!O421,Daily!O638,Daily!O855)</f>
        <v>10457.700000000001</v>
      </c>
      <c r="P16" s="33">
        <f>SUM(Daily!P18,Daily!P204,Daily!P421,Daily!P638,Daily!P855)</f>
        <v>5587</v>
      </c>
      <c r="Q16" s="33">
        <f>SUM(Daily!Q18,Daily!Q204,Daily!Q421,Daily!Q638,Daily!Q855)</f>
        <v>4412.8999999999996</v>
      </c>
      <c r="R16" s="33">
        <f>SUM(Daily!R18,Daily!R204,Daily!R421,Daily!R638,Daily!R855)</f>
        <v>7393</v>
      </c>
      <c r="S16" s="33">
        <f>SUM(Daily!S18,Daily!S204,Daily!S421,Daily!S638,Daily!S855)</f>
        <v>6416.5</v>
      </c>
      <c r="T16" s="33">
        <f>SUM(Daily!T18,Daily!T204,Daily!T421,Daily!T638,Daily!T855)</f>
        <v>1111</v>
      </c>
      <c r="U16" s="33">
        <f>SUM(Daily!U18,Daily!U204,Daily!U421,Daily!U638,Daily!U855)</f>
        <v>1843.2</v>
      </c>
      <c r="V16" s="33">
        <f>SUM(Daily!V18,Daily!V204,Daily!V421,Daily!V638,Daily!V855)</f>
        <v>4140</v>
      </c>
      <c r="W16" s="33">
        <f>SUM(Daily!W18,Daily!W204,Daily!W421,Daily!W638,Daily!W855)</f>
        <v>9116.6</v>
      </c>
      <c r="X16" s="33">
        <f>SUM(Daily!X18,Daily!X204,Daily!X421,Daily!X638,Daily!X855)</f>
        <v>4811</v>
      </c>
      <c r="Y16" s="33">
        <f>SUM(Daily!Y18,Daily!Y204,Daily!Y421,Daily!Y638,Daily!Y855)</f>
        <v>2697.5</v>
      </c>
      <c r="Z16" s="33">
        <f>SUM(Daily!Z18,Daily!Z204,Daily!Z421,Daily!Z638,Daily!Z855)</f>
        <v>13139</v>
      </c>
      <c r="AA16" s="33">
        <f>SUM(Daily!AA18,Daily!AA204,Daily!AA421,Daily!AA638,Daily!AA855)</f>
        <v>13271.1</v>
      </c>
      <c r="AB16" s="108">
        <f t="shared" si="0"/>
        <v>80772</v>
      </c>
      <c r="AC16" s="19">
        <f t="shared" si="0"/>
        <v>81393.100000000006</v>
      </c>
    </row>
    <row r="17" spans="1:29" ht="14.4" thickTop="1" thickBot="1" x14ac:dyDescent="0.3">
      <c r="A17" s="91" t="s">
        <v>26</v>
      </c>
      <c r="B17" s="33">
        <f>SUM(Daily!B19,Daily!B205,Daily!B422,Daily!B639,Daily!B856)</f>
        <v>8095</v>
      </c>
      <c r="C17" s="33">
        <f>SUM(Daily!C19,Daily!C205,Daily!C422,Daily!C639,Daily!C856)</f>
        <v>7270.6</v>
      </c>
      <c r="D17" s="33">
        <f>SUM(Daily!D19,Daily!D205,Daily!D422,Daily!D639,Daily!D856)</f>
        <v>3434</v>
      </c>
      <c r="E17" s="33">
        <f>SUM(Daily!E19,Daily!E205,Daily!E422,Daily!E639,Daily!E856)</f>
        <v>3046.2</v>
      </c>
      <c r="F17" s="33">
        <f>SUM(Daily!F19,Daily!F205,Daily!F422,Daily!F639,Daily!F856)</f>
        <v>5759</v>
      </c>
      <c r="G17" s="33">
        <f>SUM(Daily!G19,Daily!G205,Daily!G422,Daily!G639,Daily!G856)</f>
        <v>4179.3</v>
      </c>
      <c r="H17" s="33">
        <f>SUM(Daily!H19,Daily!H205,Daily!H422,Daily!H639,Daily!H856)</f>
        <v>10847</v>
      </c>
      <c r="I17" s="33">
        <f>SUM(Daily!I19,Daily!I205,Daily!I422,Daily!I639,Daily!I856)</f>
        <v>9709.7999999999993</v>
      </c>
      <c r="J17" s="33">
        <f>SUM(Daily!J19,Daily!J205,Daily!J422,Daily!J639,Daily!J856)</f>
        <v>1343</v>
      </c>
      <c r="K17" s="33">
        <f>SUM(Daily!K19,Daily!K205,Daily!K422,Daily!K639,Daily!K856)</f>
        <v>1647.1</v>
      </c>
      <c r="L17" s="33">
        <f>SUM(Daily!L19,Daily!L205,Daily!L422,Daily!L639,Daily!L856)</f>
        <v>3646</v>
      </c>
      <c r="M17" s="33">
        <f>SUM(Daily!M19,Daily!M205,Daily!M422,Daily!M639,Daily!M856)</f>
        <v>6333.5</v>
      </c>
      <c r="N17" s="33">
        <f>SUM(Daily!N19,Daily!N205,Daily!N422,Daily!N639,Daily!N856)</f>
        <v>8238</v>
      </c>
      <c r="O17" s="33">
        <f>SUM(Daily!O19,Daily!O205,Daily!O422,Daily!O639,Daily!O856)</f>
        <v>9179.7000000000007</v>
      </c>
      <c r="P17" s="33">
        <f>SUM(Daily!P19,Daily!P205,Daily!P422,Daily!P639,Daily!P856)</f>
        <v>5243</v>
      </c>
      <c r="Q17" s="33">
        <f>SUM(Daily!Q19,Daily!Q205,Daily!Q422,Daily!Q639,Daily!Q856)</f>
        <v>4272.3999999999996</v>
      </c>
      <c r="R17" s="33">
        <f>SUM(Daily!R19,Daily!R205,Daily!R422,Daily!R639,Daily!R856)</f>
        <v>6570</v>
      </c>
      <c r="S17" s="33">
        <f>SUM(Daily!S19,Daily!S205,Daily!S422,Daily!S639,Daily!S856)</f>
        <v>6364.4</v>
      </c>
      <c r="T17" s="33">
        <f>SUM(Daily!T19,Daily!T205,Daily!T422,Daily!T639,Daily!T856)</f>
        <v>1088</v>
      </c>
      <c r="U17" s="33">
        <f>SUM(Daily!U19,Daily!U205,Daily!U422,Daily!U639,Daily!U856)</f>
        <v>1655.1</v>
      </c>
      <c r="V17" s="33">
        <f>SUM(Daily!V19,Daily!V205,Daily!V422,Daily!V639,Daily!V856)</f>
        <v>4333</v>
      </c>
      <c r="W17" s="33">
        <f>SUM(Daily!W19,Daily!W205,Daily!W422,Daily!W639,Daily!W856)</f>
        <v>7767.6</v>
      </c>
      <c r="X17" s="33">
        <f>SUM(Daily!X19,Daily!X205,Daily!X422,Daily!X639,Daily!X856)</f>
        <v>4491</v>
      </c>
      <c r="Y17" s="33">
        <f>SUM(Daily!Y19,Daily!Y205,Daily!Y422,Daily!Y639,Daily!Y856)</f>
        <v>2686.1</v>
      </c>
      <c r="Z17" s="33">
        <f>SUM(Daily!Z19,Daily!Z205,Daily!Z422,Daily!Z639,Daily!Z856)</f>
        <v>13053</v>
      </c>
      <c r="AA17" s="33">
        <f>SUM(Daily!AA19,Daily!AA205,Daily!AA422,Daily!AA639,Daily!AA856)</f>
        <v>13056.2</v>
      </c>
      <c r="AB17" s="108">
        <f t="shared" si="0"/>
        <v>76140</v>
      </c>
      <c r="AC17" s="19">
        <f t="shared" si="0"/>
        <v>77168</v>
      </c>
    </row>
    <row r="18" spans="1:29" ht="14.4" thickTop="1" thickBot="1" x14ac:dyDescent="0.3">
      <c r="A18" s="90" t="s">
        <v>27</v>
      </c>
      <c r="B18" s="33">
        <f>SUM(Daily!B20,Daily!B206,Daily!B423,Daily!B640,Daily!B857)</f>
        <v>7223</v>
      </c>
      <c r="C18" s="33">
        <f>SUM(Daily!C20,Daily!C206,Daily!C423,Daily!C640,Daily!C857)</f>
        <v>7758.1</v>
      </c>
      <c r="D18" s="33">
        <f>SUM(Daily!D20,Daily!D206,Daily!D423,Daily!D640,Daily!D857)</f>
        <v>3215</v>
      </c>
      <c r="E18" s="33">
        <f>SUM(Daily!E20,Daily!E206,Daily!E423,Daily!E640,Daily!E857)</f>
        <v>3213.4</v>
      </c>
      <c r="F18" s="33">
        <f>SUM(Daily!F20,Daily!F206,Daily!F423,Daily!F640,Daily!F857)</f>
        <v>5040</v>
      </c>
      <c r="G18" s="33">
        <f>SUM(Daily!G20,Daily!G206,Daily!G423,Daily!G640,Daily!G857)</f>
        <v>4769.5</v>
      </c>
      <c r="H18" s="33">
        <f>SUM(Daily!H20,Daily!H206,Daily!H423,Daily!H640,Daily!H857)</f>
        <v>10347</v>
      </c>
      <c r="I18" s="33">
        <f>SUM(Daily!I20,Daily!I206,Daily!I423,Daily!I640,Daily!I857)</f>
        <v>10864.4</v>
      </c>
      <c r="J18" s="33">
        <f>SUM(Daily!J20,Daily!J206,Daily!J423,Daily!J640,Daily!J857)</f>
        <v>1689</v>
      </c>
      <c r="K18" s="33">
        <f>SUM(Daily!K20,Daily!K206,Daily!K423,Daily!K640,Daily!K857)</f>
        <v>1511.2</v>
      </c>
      <c r="L18" s="33">
        <f>SUM(Daily!L20,Daily!L206,Daily!L423,Daily!L640,Daily!L857)</f>
        <v>5011</v>
      </c>
      <c r="M18" s="33">
        <f>SUM(Daily!M20,Daily!M206,Daily!M423,Daily!M640,Daily!M857)</f>
        <v>5093.7</v>
      </c>
      <c r="N18" s="33">
        <f>SUM(Daily!N20,Daily!N206,Daily!N423,Daily!N640,Daily!N857)</f>
        <v>8860</v>
      </c>
      <c r="O18" s="33">
        <f>SUM(Daily!O20,Daily!O206,Daily!O423,Daily!O640,Daily!O857)</f>
        <v>8087.1</v>
      </c>
      <c r="P18" s="33">
        <f>SUM(Daily!P20,Daily!P206,Daily!P423,Daily!P640,Daily!P857)</f>
        <v>5802</v>
      </c>
      <c r="Q18" s="33">
        <f>SUM(Daily!Q20,Daily!Q206,Daily!Q423,Daily!Q640,Daily!Q857)</f>
        <v>4085.5</v>
      </c>
      <c r="R18" s="33">
        <f>SUM(Daily!R20,Daily!R206,Daily!R423,Daily!R640,Daily!R857)</f>
        <v>6439</v>
      </c>
      <c r="S18" s="33">
        <f>SUM(Daily!S20,Daily!S206,Daily!S423,Daily!S640,Daily!S857)</f>
        <v>6812.9</v>
      </c>
      <c r="T18" s="33">
        <f>SUM(Daily!T20,Daily!T206,Daily!T423,Daily!T640,Daily!T857)</f>
        <v>1577</v>
      </c>
      <c r="U18" s="33">
        <f>SUM(Daily!U20,Daily!U206,Daily!U423,Daily!U640,Daily!U857)</f>
        <v>1223.0999999999999</v>
      </c>
      <c r="V18" s="33">
        <f>SUM(Daily!V20,Daily!V206,Daily!V423,Daily!V640,Daily!V857)</f>
        <v>5748</v>
      </c>
      <c r="W18" s="33">
        <f>SUM(Daily!W20,Daily!W206,Daily!W423,Daily!W640,Daily!W857)</f>
        <v>7346</v>
      </c>
      <c r="X18" s="33">
        <f>SUM(Daily!X20,Daily!X206,Daily!X423,Daily!X640,Daily!X857)</f>
        <v>4295</v>
      </c>
      <c r="Y18" s="33">
        <f>SUM(Daily!Y20,Daily!Y206,Daily!Y423,Daily!Y640,Daily!Y857)</f>
        <v>2330.1999999999998</v>
      </c>
      <c r="Z18" s="33">
        <f>SUM(Daily!Z20,Daily!Z206,Daily!Z423,Daily!Z640,Daily!Z857)</f>
        <v>12746</v>
      </c>
      <c r="AA18" s="33">
        <f>SUM(Daily!AA20,Daily!AA206,Daily!AA423,Daily!AA640,Daily!AA857)</f>
        <v>13585</v>
      </c>
      <c r="AB18" s="108">
        <f t="shared" si="0"/>
        <v>77992</v>
      </c>
      <c r="AC18" s="19">
        <f t="shared" si="0"/>
        <v>76680.100000000006</v>
      </c>
    </row>
    <row r="19" spans="1:29" ht="14.4" thickTop="1" thickBot="1" x14ac:dyDescent="0.3">
      <c r="A19" s="91" t="s">
        <v>28</v>
      </c>
      <c r="B19" s="33">
        <f>SUM(Daily!B21,Daily!B207,Daily!B424,Daily!B641,Daily!B858)</f>
        <v>7653</v>
      </c>
      <c r="C19" s="33">
        <f>SUM(Daily!C21,Daily!C207,Daily!C424,Daily!C641,Daily!C858)</f>
        <v>10021.299999999999</v>
      </c>
      <c r="D19" s="33">
        <f>SUM(Daily!D21,Daily!D207,Daily!D424,Daily!D641,Daily!D858)</f>
        <v>3726</v>
      </c>
      <c r="E19" s="33">
        <f>SUM(Daily!E21,Daily!E207,Daily!E424,Daily!E641,Daily!E858)</f>
        <v>3846.4</v>
      </c>
      <c r="F19" s="33">
        <f>SUM(Daily!F21,Daily!F207,Daily!F424,Daily!F641,Daily!F858)</f>
        <v>5292</v>
      </c>
      <c r="G19" s="33">
        <f>SUM(Daily!G21,Daily!G207,Daily!G424,Daily!G641,Daily!G858)</f>
        <v>6694.7</v>
      </c>
      <c r="H19" s="33">
        <f>SUM(Daily!H21,Daily!H207,Daily!H424,Daily!H641,Daily!H858)</f>
        <v>11125</v>
      </c>
      <c r="I19" s="33">
        <f>SUM(Daily!I21,Daily!I207,Daily!I424,Daily!I641,Daily!I858)</f>
        <v>13234.4</v>
      </c>
      <c r="J19" s="33">
        <f>SUM(Daily!J21,Daily!J207,Daily!J424,Daily!J641,Daily!J858)</f>
        <v>2000</v>
      </c>
      <c r="K19" s="33">
        <f>SUM(Daily!K21,Daily!K207,Daily!K424,Daily!K641,Daily!K858)</f>
        <v>1225.2</v>
      </c>
      <c r="L19" s="33">
        <f>SUM(Daily!L21,Daily!L207,Daily!L424,Daily!L641,Daily!L858)</f>
        <v>7740</v>
      </c>
      <c r="M19" s="33">
        <f>SUM(Daily!M21,Daily!M207,Daily!M424,Daily!M641,Daily!M858)</f>
        <v>4462.5</v>
      </c>
      <c r="N19" s="33">
        <f>SUM(Daily!N21,Daily!N207,Daily!N424,Daily!N641,Daily!N858)</f>
        <v>11131</v>
      </c>
      <c r="O19" s="33">
        <f>SUM(Daily!O21,Daily!O207,Daily!O424,Daily!O641,Daily!O858)</f>
        <v>9060.1</v>
      </c>
      <c r="P19" s="33">
        <f>SUM(Daily!P21,Daily!P207,Daily!P424,Daily!P641,Daily!P858)</f>
        <v>6379</v>
      </c>
      <c r="Q19" s="33">
        <f>SUM(Daily!Q21,Daily!Q207,Daily!Q424,Daily!Q641,Daily!Q858)</f>
        <v>4692.6000000000004</v>
      </c>
      <c r="R19" s="33">
        <f>SUM(Daily!R21,Daily!R207,Daily!R424,Daily!R641,Daily!R858)</f>
        <v>7034</v>
      </c>
      <c r="S19" s="33">
        <f>SUM(Daily!S21,Daily!S207,Daily!S424,Daily!S641,Daily!S858)</f>
        <v>8292.9</v>
      </c>
      <c r="T19" s="33">
        <f>SUM(Daily!T21,Daily!T207,Daily!T424,Daily!T641,Daily!T858)</f>
        <v>2086</v>
      </c>
      <c r="U19" s="33">
        <f>SUM(Daily!U21,Daily!U207,Daily!U424,Daily!U641,Daily!U858)</f>
        <v>1023.1</v>
      </c>
      <c r="V19" s="33">
        <f>SUM(Daily!V21,Daily!V207,Daily!V424,Daily!V641,Daily!V858)</f>
        <v>8227</v>
      </c>
      <c r="W19" s="33">
        <f>SUM(Daily!W21,Daily!W207,Daily!W424,Daily!W641,Daily!W858)</f>
        <v>7116.8</v>
      </c>
      <c r="X19" s="33">
        <f>SUM(Daily!X21,Daily!X207,Daily!X424,Daily!X641,Daily!X858)</f>
        <v>5683</v>
      </c>
      <c r="Y19" s="33">
        <f>SUM(Daily!Y21,Daily!Y207,Daily!Y424,Daily!Y641,Daily!Y858)</f>
        <v>2325.1999999999998</v>
      </c>
      <c r="Z19" s="33">
        <f>SUM(Daily!Z21,Daily!Z207,Daily!Z424,Daily!Z641,Daily!Z858)</f>
        <v>13559</v>
      </c>
      <c r="AA19" s="33">
        <f>SUM(Daily!AA21,Daily!AA207,Daily!AA424,Daily!AA641,Daily!AA858)</f>
        <v>15296.8</v>
      </c>
      <c r="AB19" s="108">
        <f t="shared" si="0"/>
        <v>91635</v>
      </c>
      <c r="AC19" s="19">
        <f t="shared" si="0"/>
        <v>87291.999999999985</v>
      </c>
    </row>
    <row r="20" spans="1:29" ht="14.4" thickTop="1" thickBot="1" x14ac:dyDescent="0.3">
      <c r="A20" s="90" t="s">
        <v>29</v>
      </c>
      <c r="B20" s="33">
        <f>SUM(Daily!B22,Daily!B208,Daily!B425,Daily!B642,Daily!B859)</f>
        <v>9707</v>
      </c>
      <c r="C20" s="33">
        <f>SUM(Daily!C22,Daily!C208,Daily!C425,Daily!C642,Daily!C859)</f>
        <v>12650.6</v>
      </c>
      <c r="D20" s="33">
        <f>SUM(Daily!D22,Daily!D208,Daily!D425,Daily!D642,Daily!D859)</f>
        <v>5093</v>
      </c>
      <c r="E20" s="33">
        <f>SUM(Daily!E22,Daily!E208,Daily!E425,Daily!E642,Daily!E859)</f>
        <v>4929.2</v>
      </c>
      <c r="F20" s="33">
        <f>SUM(Daily!F22,Daily!F208,Daily!F425,Daily!F642,Daily!F859)</f>
        <v>6870</v>
      </c>
      <c r="G20" s="33">
        <f>SUM(Daily!G22,Daily!G208,Daily!G425,Daily!G642,Daily!G859)</f>
        <v>9515.4</v>
      </c>
      <c r="H20" s="33">
        <f>SUM(Daily!H22,Daily!H208,Daily!H425,Daily!H642,Daily!H859)</f>
        <v>12040</v>
      </c>
      <c r="I20" s="33">
        <f>SUM(Daily!I22,Daily!I208,Daily!I425,Daily!I642,Daily!I859)</f>
        <v>16309.7</v>
      </c>
      <c r="J20" s="33">
        <f>SUM(Daily!J22,Daily!J208,Daily!J425,Daily!J642,Daily!J859)</f>
        <v>3360</v>
      </c>
      <c r="K20" s="33">
        <f>SUM(Daily!K22,Daily!K208,Daily!K425,Daily!K642,Daily!K859)</f>
        <v>1207.0999999999999</v>
      </c>
      <c r="L20" s="33">
        <f>SUM(Daily!L22,Daily!L208,Daily!L425,Daily!L642,Daily!L859)</f>
        <v>10568</v>
      </c>
      <c r="M20" s="33">
        <f>SUM(Daily!M22,Daily!M208,Daily!M425,Daily!M642,Daily!M859)</f>
        <v>4370.2</v>
      </c>
      <c r="N20" s="33">
        <f>SUM(Daily!N22,Daily!N208,Daily!N425,Daily!N642,Daily!N859)</f>
        <v>15213</v>
      </c>
      <c r="O20" s="33">
        <f>SUM(Daily!O22,Daily!O208,Daily!O425,Daily!O642,Daily!O859)</f>
        <v>10678.5</v>
      </c>
      <c r="P20" s="33">
        <f>SUM(Daily!P22,Daily!P208,Daily!P425,Daily!P642,Daily!P859)</f>
        <v>7951</v>
      </c>
      <c r="Q20" s="33">
        <f>SUM(Daily!Q22,Daily!Q208,Daily!Q425,Daily!Q642,Daily!Q859)</f>
        <v>6316.2</v>
      </c>
      <c r="R20" s="33">
        <f>SUM(Daily!R22,Daily!R208,Daily!R425,Daily!R642,Daily!R859)</f>
        <v>8161</v>
      </c>
      <c r="S20" s="33">
        <f>SUM(Daily!S22,Daily!S208,Daily!S425,Daily!S642,Daily!S859)</f>
        <v>11125.5</v>
      </c>
      <c r="T20" s="33">
        <f>SUM(Daily!T22,Daily!T208,Daily!T425,Daily!T642,Daily!T859)</f>
        <v>4214</v>
      </c>
      <c r="U20" s="33">
        <f>SUM(Daily!U22,Daily!U208,Daily!U425,Daily!U642,Daily!U859)</f>
        <v>1131</v>
      </c>
      <c r="V20" s="33">
        <f>SUM(Daily!V22,Daily!V208,Daily!V425,Daily!V642,Daily!V859)</f>
        <v>11563</v>
      </c>
      <c r="W20" s="33">
        <f>SUM(Daily!W22,Daily!W208,Daily!W425,Daily!W642,Daily!W859)</f>
        <v>8178.4</v>
      </c>
      <c r="X20" s="33">
        <f>SUM(Daily!X22,Daily!X208,Daily!X425,Daily!X642,Daily!X859)</f>
        <v>8147</v>
      </c>
      <c r="Y20" s="33">
        <f>SUM(Daily!Y22,Daily!Y208,Daily!Y425,Daily!Y642,Daily!Y859)</f>
        <v>2859.1</v>
      </c>
      <c r="Z20" s="33">
        <f>SUM(Daily!Z22,Daily!Z208,Daily!Z425,Daily!Z642,Daily!Z859)</f>
        <v>15453</v>
      </c>
      <c r="AA20" s="33">
        <f>SUM(Daily!AA22,Daily!AA208,Daily!AA425,Daily!AA642,Daily!AA859)</f>
        <v>17822</v>
      </c>
      <c r="AB20" s="108">
        <f t="shared" si="0"/>
        <v>118340</v>
      </c>
      <c r="AC20" s="19">
        <f t="shared" si="0"/>
        <v>107092.9</v>
      </c>
    </row>
    <row r="21" spans="1:29" ht="14.4" thickTop="1" thickBot="1" x14ac:dyDescent="0.3">
      <c r="A21" s="91" t="s">
        <v>30</v>
      </c>
      <c r="B21" s="33">
        <f>SUM(Daily!B23,Daily!B209,Daily!B426,Daily!B643,Daily!B860)</f>
        <v>10664</v>
      </c>
      <c r="C21" s="33">
        <f>SUM(Daily!C23,Daily!C209,Daily!C426,Daily!C643,Daily!C860)</f>
        <v>16785.290117035111</v>
      </c>
      <c r="D21" s="33">
        <f>SUM(Daily!D23,Daily!D209,Daily!D426,Daily!D643,Daily!D860)</f>
        <v>6674</v>
      </c>
      <c r="E21" s="33">
        <f>SUM(Daily!E23,Daily!E209,Daily!E426,Daily!E643,Daily!E860)</f>
        <v>6168.6574772431723</v>
      </c>
      <c r="F21" s="33">
        <f>SUM(Daily!F23,Daily!F209,Daily!F426,Daily!F643,Daily!F860)</f>
        <v>7694</v>
      </c>
      <c r="G21" s="33">
        <f>SUM(Daily!G23,Daily!G209,Daily!G426,Daily!G643,Daily!G860)</f>
        <v>11619.002340702211</v>
      </c>
      <c r="H21" s="33">
        <f>SUM(Daily!H23,Daily!H209,Daily!H426,Daily!H643,Daily!H860)</f>
        <v>14218</v>
      </c>
      <c r="I21" s="33">
        <f>SUM(Daily!I23,Daily!I209,Daily!I426,Daily!I643,Daily!I860)</f>
        <v>20502.412353706113</v>
      </c>
      <c r="J21" s="33">
        <f>SUM(Daily!J23,Daily!J209,Daily!J426,Daily!J643,Daily!J860)</f>
        <v>4921</v>
      </c>
      <c r="K21" s="33">
        <f>SUM(Daily!K23,Daily!K209,Daily!K426,Daily!K643,Daily!K860)</f>
        <v>1463.7241872561767</v>
      </c>
      <c r="L21" s="33">
        <f>SUM(Daily!L23,Daily!L209,Daily!L426,Daily!L643,Daily!L860)</f>
        <v>13818</v>
      </c>
      <c r="M21" s="33">
        <f>SUM(Daily!M23,Daily!M209,Daily!M426,Daily!M643,Daily!M860)</f>
        <v>4826.6217165149546</v>
      </c>
      <c r="N21" s="33">
        <f>SUM(Daily!N23,Daily!N209,Daily!N426,Daily!N643,Daily!N860)</f>
        <v>19620</v>
      </c>
      <c r="O21" s="33">
        <f>SUM(Daily!O23,Daily!O209,Daily!O426,Daily!O643,Daily!O860)</f>
        <v>12419.662028608582</v>
      </c>
      <c r="P21" s="33">
        <f>SUM(Daily!P23,Daily!P209,Daily!P426,Daily!P643,Daily!P860)</f>
        <v>9434</v>
      </c>
      <c r="Q21" s="33">
        <f>SUM(Daily!Q23,Daily!Q209,Daily!Q426,Daily!Q643,Daily!Q860)</f>
        <v>8396.3270481144355</v>
      </c>
      <c r="R21" s="33">
        <f>SUM(Daily!R23,Daily!R209,Daily!R426,Daily!R643,Daily!R860)</f>
        <v>9755</v>
      </c>
      <c r="S21" s="33">
        <f>SUM(Daily!S23,Daily!S209,Daily!S426,Daily!S643,Daily!S860)</f>
        <v>14156.394018205461</v>
      </c>
      <c r="T21" s="33">
        <f>SUM(Daily!T23,Daily!T209,Daily!T426,Daily!T643,Daily!T860)</f>
        <v>5833</v>
      </c>
      <c r="U21" s="33">
        <f>SUM(Daily!U23,Daily!U209,Daily!U426,Daily!U643,Daily!U860)</f>
        <v>1643.8080624187255</v>
      </c>
      <c r="V21" s="33">
        <f>SUM(Daily!V23,Daily!V209,Daily!V426,Daily!V643,Daily!V860)</f>
        <v>14315</v>
      </c>
      <c r="W21" s="33">
        <f>SUM(Daily!W23,Daily!W209,Daily!W426,Daily!W643,Daily!W860)</f>
        <v>10005.24733420026</v>
      </c>
      <c r="X21" s="33">
        <f>SUM(Daily!X23,Daily!X209,Daily!X426,Daily!X643,Daily!X860)</f>
        <v>10531</v>
      </c>
      <c r="Y21" s="33">
        <f>SUM(Daily!Y23,Daily!Y209,Daily!Y426,Daily!Y643,Daily!Y860)</f>
        <v>3954.066710013004</v>
      </c>
      <c r="Z21" s="33">
        <f>SUM(Daily!Z23,Daily!Z209,Daily!Z426,Daily!Z643,Daily!Z860)</f>
        <v>17228</v>
      </c>
      <c r="AA21" s="33">
        <f>SUM(Daily!AA23,Daily!AA209,Daily!AA426,Daily!AA643,Daily!AA860)</f>
        <v>22866.686605981795</v>
      </c>
      <c r="AB21" s="108">
        <f t="shared" si="0"/>
        <v>144705</v>
      </c>
      <c r="AC21" s="19">
        <f t="shared" si="0"/>
        <v>134807.90000000002</v>
      </c>
    </row>
    <row r="22" spans="1:29" ht="14.4" thickTop="1" thickBot="1" x14ac:dyDescent="0.3">
      <c r="A22" s="90" t="s">
        <v>31</v>
      </c>
      <c r="B22" s="33">
        <f>SUM(Daily!B24,Daily!B210,Daily!B427,Daily!B644,Daily!B861)</f>
        <v>11574</v>
      </c>
      <c r="C22" s="33">
        <f>SUM(Daily!C24,Daily!C210,Daily!C427,Daily!C644,Daily!C861)</f>
        <v>17994.936817254769</v>
      </c>
      <c r="D22" s="33">
        <f>SUM(Daily!D24,Daily!D210,Daily!D427,Daily!D644,Daily!D861)</f>
        <v>5315</v>
      </c>
      <c r="E22" s="33">
        <f>SUM(Daily!E24,Daily!E210,Daily!E427,Daily!E644,Daily!E861)</f>
        <v>6991.1467493644004</v>
      </c>
      <c r="F22" s="33">
        <f>SUM(Daily!F24,Daily!F210,Daily!F427,Daily!F644,Daily!F861)</f>
        <v>6445</v>
      </c>
      <c r="G22" s="33">
        <f>SUM(Daily!G24,Daily!G210,Daily!G427,Daily!G644,Daily!G861)</f>
        <v>12703.767717151397</v>
      </c>
      <c r="H22" s="33">
        <f>SUM(Daily!H24,Daily!H210,Daily!H427,Daily!H644,Daily!H861)</f>
        <v>14204</v>
      </c>
      <c r="I22" s="33">
        <f>SUM(Daily!I24,Daily!I210,Daily!I427,Daily!I644,Daily!I861)</f>
        <v>23136.906261000753</v>
      </c>
      <c r="J22" s="33">
        <f>SUM(Daily!J24,Daily!J210,Daily!J427,Daily!J644,Daily!J861)</f>
        <v>3622</v>
      </c>
      <c r="K22" s="33">
        <f>SUM(Daily!K24,Daily!K210,Daily!K427,Daily!K644,Daily!K861)</f>
        <v>1327.3095577347526</v>
      </c>
      <c r="L22" s="33">
        <f>SUM(Daily!L24,Daily!L210,Daily!L427,Daily!L644,Daily!L861)</f>
        <v>14364</v>
      </c>
      <c r="M22" s="33">
        <f>SUM(Daily!M24,Daily!M210,Daily!M427,Daily!M644,Daily!M861)</f>
        <v>4949.3555332048163</v>
      </c>
      <c r="N22" s="33">
        <f>SUM(Daily!N24,Daily!N210,Daily!N427,Daily!N644,Daily!N861)</f>
        <v>19805</v>
      </c>
      <c r="O22" s="33">
        <f>SUM(Daily!O24,Daily!O210,Daily!O427,Daily!O644,Daily!O861)</f>
        <v>12940.84313133853</v>
      </c>
      <c r="P22" s="33">
        <f>SUM(Daily!P24,Daily!P210,Daily!P427,Daily!P644,Daily!P861)</f>
        <v>8864</v>
      </c>
      <c r="Q22" s="33">
        <f>SUM(Daily!Q24,Daily!Q210,Daily!Q427,Daily!Q644,Daily!Q861)</f>
        <v>10111.073726706338</v>
      </c>
      <c r="R22" s="33">
        <f>SUM(Daily!R24,Daily!R210,Daily!R427,Daily!R644,Daily!R861)</f>
        <v>9418</v>
      </c>
      <c r="S22" s="33">
        <f>SUM(Daily!S24,Daily!S210,Daily!S427,Daily!S644,Daily!S861)</f>
        <v>15183.61253597072</v>
      </c>
      <c r="T22" s="33">
        <f>SUM(Daily!T24,Daily!T210,Daily!T427,Daily!T644,Daily!T861)</f>
        <v>5872</v>
      </c>
      <c r="U22" s="33">
        <f>SUM(Daily!U24,Daily!U210,Daily!U427,Daily!U644,Daily!U861)</f>
        <v>1489.4643170452323</v>
      </c>
      <c r="V22" s="33">
        <f>SUM(Daily!V24,Daily!V210,Daily!V427,Daily!V644,Daily!V861)</f>
        <v>16690</v>
      </c>
      <c r="W22" s="33">
        <f>SUM(Daily!W24,Daily!W210,Daily!W427,Daily!W644,Daily!W861)</f>
        <v>9940.0893722236178</v>
      </c>
      <c r="X22" s="33">
        <f>SUM(Daily!X24,Daily!X210,Daily!X427,Daily!X644,Daily!X861)</f>
        <v>10516</v>
      </c>
      <c r="Y22" s="33">
        <f>SUM(Daily!Y24,Daily!Y210,Daily!Y427,Daily!Y644,Daily!Y861)</f>
        <v>4169.1851283770575</v>
      </c>
      <c r="Z22" s="33">
        <f>SUM(Daily!Z24,Daily!Z210,Daily!Z427,Daily!Z644,Daily!Z861)</f>
        <v>16542</v>
      </c>
      <c r="AA22" s="33">
        <f>SUM(Daily!AA24,Daily!AA210,Daily!AA427,Daily!AA644,Daily!AA861)</f>
        <v>24737.409152627606</v>
      </c>
      <c r="AB22" s="108">
        <f t="shared" si="0"/>
        <v>143231</v>
      </c>
      <c r="AC22" s="19">
        <f t="shared" si="0"/>
        <v>145675.1</v>
      </c>
    </row>
    <row r="23" spans="1:29" ht="14.4" thickTop="1" thickBot="1" x14ac:dyDescent="0.3">
      <c r="A23" s="91" t="s">
        <v>32</v>
      </c>
      <c r="B23" s="33">
        <f>SUM(Daily!B25,Daily!B211,Daily!B428,Daily!B645,Daily!B862)</f>
        <v>12416</v>
      </c>
      <c r="C23" s="33">
        <f>SUM(Daily!C25,Daily!C211,Daily!C428,Daily!C645,Daily!C862)</f>
        <v>15857.5</v>
      </c>
      <c r="D23" s="33">
        <f>SUM(Daily!D25,Daily!D211,Daily!D428,Daily!D645,Daily!D862)</f>
        <v>4198</v>
      </c>
      <c r="E23" s="33">
        <f>SUM(Daily!E25,Daily!E211,Daily!E428,Daily!E645,Daily!E862)</f>
        <v>6408.2</v>
      </c>
      <c r="F23" s="33">
        <f>SUM(Daily!F25,Daily!F211,Daily!F428,Daily!F645,Daily!F862)</f>
        <v>5616</v>
      </c>
      <c r="G23" s="33">
        <f>SUM(Daily!G25,Daily!G211,Daily!G428,Daily!G645,Daily!G862)</f>
        <v>11006.4</v>
      </c>
      <c r="H23" s="33">
        <f>SUM(Daily!H25,Daily!H211,Daily!H428,Daily!H645,Daily!H862)</f>
        <v>13197</v>
      </c>
      <c r="I23" s="33">
        <f>SUM(Daily!I25,Daily!I211,Daily!I428,Daily!I645,Daily!I862)</f>
        <v>21202.9</v>
      </c>
      <c r="J23" s="33">
        <f>SUM(Daily!J25,Daily!J211,Daily!J428,Daily!J645,Daily!J862)</f>
        <v>2601</v>
      </c>
      <c r="K23" s="33">
        <f>SUM(Daily!K25,Daily!K211,Daily!K428,Daily!K645,Daily!K862)</f>
        <v>1120</v>
      </c>
      <c r="L23" s="33">
        <f>SUM(Daily!L25,Daily!L211,Daily!L428,Daily!L645,Daily!L862)</f>
        <v>11511</v>
      </c>
      <c r="M23" s="33">
        <f>SUM(Daily!M25,Daily!M211,Daily!M428,Daily!M645,Daily!M862)</f>
        <v>5740.2</v>
      </c>
      <c r="N23" s="33">
        <f>SUM(Daily!N25,Daily!N211,Daily!N428,Daily!N645,Daily!N862)</f>
        <v>16255</v>
      </c>
      <c r="O23" s="33">
        <f>SUM(Daily!O25,Daily!O211,Daily!O428,Daily!O645,Daily!O862)</f>
        <v>13805.5</v>
      </c>
      <c r="P23" s="33">
        <f>SUM(Daily!P25,Daily!P211,Daily!P428,Daily!P645,Daily!P862)</f>
        <v>6878</v>
      </c>
      <c r="Q23" s="33">
        <f>SUM(Daily!Q25,Daily!Q211,Daily!Q428,Daily!Q645,Daily!Q862)</f>
        <v>9739.4</v>
      </c>
      <c r="R23" s="33">
        <f>SUM(Daily!R25,Daily!R211,Daily!R428,Daily!R645,Daily!R862)</f>
        <v>8542</v>
      </c>
      <c r="S23" s="33">
        <f>SUM(Daily!S25,Daily!S211,Daily!S428,Daily!S645,Daily!S862)</f>
        <v>13797.5</v>
      </c>
      <c r="T23" s="33">
        <f>SUM(Daily!T25,Daily!T211,Daily!T428,Daily!T645,Daily!T862)</f>
        <v>4100</v>
      </c>
      <c r="U23" s="33">
        <f>SUM(Daily!U25,Daily!U211,Daily!U428,Daily!U645,Daily!U862)</f>
        <v>1709.1</v>
      </c>
      <c r="V23" s="33">
        <f>SUM(Daily!V25,Daily!V211,Daily!V428,Daily!V645,Daily!V862)</f>
        <v>14762</v>
      </c>
      <c r="W23" s="33">
        <f>SUM(Daily!W25,Daily!W211,Daily!W428,Daily!W645,Daily!W862)</f>
        <v>9777.2999999999993</v>
      </c>
      <c r="X23" s="33">
        <f>SUM(Daily!X25,Daily!X211,Daily!X428,Daily!X645,Daily!X862)</f>
        <v>7997</v>
      </c>
      <c r="Y23" s="33">
        <f>SUM(Daily!Y25,Daily!Y211,Daily!Y428,Daily!Y645,Daily!Y862)</f>
        <v>3638.1</v>
      </c>
      <c r="Z23" s="33">
        <f>SUM(Daily!Z25,Daily!Z211,Daily!Z428,Daily!Z645,Daily!Z862)</f>
        <v>16792</v>
      </c>
      <c r="AA23" s="33">
        <f>SUM(Daily!AA25,Daily!AA211,Daily!AA428,Daily!AA645,Daily!AA862)</f>
        <v>20684.8</v>
      </c>
      <c r="AB23" s="108">
        <f t="shared" si="0"/>
        <v>124865</v>
      </c>
      <c r="AC23" s="19">
        <f t="shared" si="0"/>
        <v>134486.9</v>
      </c>
    </row>
    <row r="24" spans="1:29" ht="14.4" thickTop="1" thickBot="1" x14ac:dyDescent="0.3">
      <c r="A24" s="90" t="s">
        <v>33</v>
      </c>
      <c r="B24" s="33">
        <f>SUM(Daily!B26,Daily!B212,Daily!B429,Daily!B646,Daily!B863)</f>
        <v>10997</v>
      </c>
      <c r="C24" s="33">
        <f>SUM(Daily!C26,Daily!C212,Daily!C429,Daily!C646,Daily!C863)</f>
        <v>10679.5</v>
      </c>
      <c r="D24" s="33">
        <f>SUM(Daily!D26,Daily!D212,Daily!D429,Daily!D646,Daily!D863)</f>
        <v>3409</v>
      </c>
      <c r="E24" s="33">
        <f>SUM(Daily!E26,Daily!E212,Daily!E429,Daily!E646,Daily!E863)</f>
        <v>5317.3</v>
      </c>
      <c r="F24" s="33">
        <f>SUM(Daily!F26,Daily!F212,Daily!F429,Daily!F646,Daily!F863)</f>
        <v>5554</v>
      </c>
      <c r="G24" s="33">
        <f>SUM(Daily!G26,Daily!G212,Daily!G429,Daily!G646,Daily!G863)</f>
        <v>8383.4</v>
      </c>
      <c r="H24" s="33">
        <f>SUM(Daily!H26,Daily!H212,Daily!H429,Daily!H646,Daily!H863)</f>
        <v>11377</v>
      </c>
      <c r="I24" s="33">
        <f>SUM(Daily!I26,Daily!I212,Daily!I429,Daily!I646,Daily!I863)</f>
        <v>15648.7</v>
      </c>
      <c r="J24" s="33">
        <f>SUM(Daily!J26,Daily!J212,Daily!J429,Daily!J646,Daily!J863)</f>
        <v>2047</v>
      </c>
      <c r="K24" s="33">
        <f>SUM(Daily!K26,Daily!K212,Daily!K429,Daily!K646,Daily!K863)</f>
        <v>804</v>
      </c>
      <c r="L24" s="33">
        <f>SUM(Daily!L26,Daily!L212,Daily!L429,Daily!L646,Daily!L863)</f>
        <v>7845</v>
      </c>
      <c r="M24" s="33">
        <f>SUM(Daily!M26,Daily!M212,Daily!M429,Daily!M646,Daily!M863)</f>
        <v>5670.2</v>
      </c>
      <c r="N24" s="33">
        <f>SUM(Daily!N26,Daily!N212,Daily!N429,Daily!N646,Daily!N863)</f>
        <v>11602</v>
      </c>
      <c r="O24" s="33">
        <f>SUM(Daily!O26,Daily!O212,Daily!O429,Daily!O646,Daily!O863)</f>
        <v>12269.6</v>
      </c>
      <c r="P24" s="33">
        <f>SUM(Daily!P26,Daily!P212,Daily!P429,Daily!P646,Daily!P863)</f>
        <v>4469</v>
      </c>
      <c r="Q24" s="33">
        <f>SUM(Daily!Q26,Daily!Q212,Daily!Q429,Daily!Q646,Daily!Q863)</f>
        <v>8266.4</v>
      </c>
      <c r="R24" s="33">
        <f>SUM(Daily!R26,Daily!R212,Daily!R429,Daily!R646,Daily!R863)</f>
        <v>6649</v>
      </c>
      <c r="S24" s="33">
        <f>SUM(Daily!S26,Daily!S212,Daily!S429,Daily!S646,Daily!S863)</f>
        <v>10204.5</v>
      </c>
      <c r="T24" s="33">
        <f>SUM(Daily!T26,Daily!T212,Daily!T429,Daily!T646,Daily!T863)</f>
        <v>2049</v>
      </c>
      <c r="U24" s="33">
        <f>SUM(Daily!U26,Daily!U212,Daily!U429,Daily!U646,Daily!U863)</f>
        <v>1761.1</v>
      </c>
      <c r="V24" s="33">
        <f>SUM(Daily!V26,Daily!V212,Daily!V429,Daily!V646,Daily!V863)</f>
        <v>11587</v>
      </c>
      <c r="W24" s="33">
        <f>SUM(Daily!W26,Daily!W212,Daily!W429,Daily!W646,Daily!W863)</f>
        <v>8545.2999999999993</v>
      </c>
      <c r="X24" s="33">
        <f>SUM(Daily!X26,Daily!X212,Daily!X429,Daily!X646,Daily!X863)</f>
        <v>5116</v>
      </c>
      <c r="Y24" s="33">
        <f>SUM(Daily!Y26,Daily!Y212,Daily!Y429,Daily!Y646,Daily!Y863)</f>
        <v>3293.2</v>
      </c>
      <c r="Z24" s="33">
        <f>SUM(Daily!Z26,Daily!Z212,Daily!Z429,Daily!Z646,Daily!Z863)</f>
        <v>13054</v>
      </c>
      <c r="AA24" s="33">
        <f>SUM(Daily!AA26,Daily!AA212,Daily!AA429,Daily!AA646,Daily!AA863)</f>
        <v>15859.9</v>
      </c>
      <c r="AB24" s="108">
        <f t="shared" si="0"/>
        <v>95755</v>
      </c>
      <c r="AC24" s="19">
        <f t="shared" si="0"/>
        <v>106703.09999999999</v>
      </c>
    </row>
    <row r="25" spans="1:29" ht="14.4" thickTop="1" thickBot="1" x14ac:dyDescent="0.3">
      <c r="A25" s="91" t="s">
        <v>34</v>
      </c>
      <c r="B25" s="33">
        <f>SUM(Daily!B27,Daily!B213,Daily!B430,Daily!B647,Daily!B864)</f>
        <v>4038</v>
      </c>
      <c r="C25" s="33">
        <f>SUM(Daily!C27,Daily!C213,Daily!C430,Daily!C647,Daily!C864)</f>
        <v>7812.7</v>
      </c>
      <c r="D25" s="33">
        <f>SUM(Daily!D27,Daily!D213,Daily!D430,Daily!D647,Daily!D864)</f>
        <v>1623</v>
      </c>
      <c r="E25" s="33">
        <f>SUM(Daily!E27,Daily!E213,Daily!E430,Daily!E647,Daily!E864)</f>
        <v>4097.8</v>
      </c>
      <c r="F25" s="33">
        <f>SUM(Daily!F27,Daily!F213,Daily!F430,Daily!F647,Daily!F864)</f>
        <v>2178</v>
      </c>
      <c r="G25" s="33">
        <f>SUM(Daily!G27,Daily!G213,Daily!G430,Daily!G647,Daily!G864)</f>
        <v>7041.5</v>
      </c>
      <c r="H25" s="33">
        <f>SUM(Daily!H27,Daily!H213,Daily!H430,Daily!H647,Daily!H864)</f>
        <v>5742</v>
      </c>
      <c r="I25" s="33">
        <f>SUM(Daily!I27,Daily!I213,Daily!I430,Daily!I647,Daily!I864)</f>
        <v>11246.6</v>
      </c>
      <c r="J25" s="33">
        <f>SUM(Daily!J27,Daily!J213,Daily!J430,Daily!J647,Daily!J864)</f>
        <v>1772</v>
      </c>
      <c r="K25" s="33">
        <f>SUM(Daily!K27,Daily!K213,Daily!K430,Daily!K647,Daily!K864)</f>
        <v>563.1</v>
      </c>
      <c r="L25" s="33">
        <f>SUM(Daily!L27,Daily!L213,Daily!L430,Daily!L647,Daily!L864)</f>
        <v>5016</v>
      </c>
      <c r="M25" s="33">
        <f>SUM(Daily!M27,Daily!M213,Daily!M430,Daily!M647,Daily!M864)</f>
        <v>3485.4</v>
      </c>
      <c r="N25" s="33">
        <f>SUM(Daily!N27,Daily!N213,Daily!N430,Daily!N647,Daily!N864)</f>
        <v>9354</v>
      </c>
      <c r="O25" s="33">
        <f>SUM(Daily!O27,Daily!O213,Daily!O430,Daily!O647,Daily!O864)</f>
        <v>9372.5</v>
      </c>
      <c r="P25" s="33">
        <f>SUM(Daily!P27,Daily!P213,Daily!P430,Daily!P647,Daily!P864)</f>
        <v>2747</v>
      </c>
      <c r="Q25" s="33">
        <f>SUM(Daily!Q27,Daily!Q213,Daily!Q430,Daily!Q647,Daily!Q864)</f>
        <v>5991.2</v>
      </c>
      <c r="R25" s="33">
        <f>SUM(Daily!R27,Daily!R213,Daily!R430,Daily!R647,Daily!R864)</f>
        <v>4760</v>
      </c>
      <c r="S25" s="33">
        <f>SUM(Daily!S27,Daily!S213,Daily!S430,Daily!S647,Daily!S864)</f>
        <v>8046.8</v>
      </c>
      <c r="T25" s="33">
        <f>SUM(Daily!T27,Daily!T213,Daily!T430,Daily!T647,Daily!T864)</f>
        <v>1351</v>
      </c>
      <c r="U25" s="33">
        <f>SUM(Daily!U27,Daily!U213,Daily!U430,Daily!U647,Daily!U864)</f>
        <v>1342.2</v>
      </c>
      <c r="V25" s="33">
        <f>SUM(Daily!V27,Daily!V213,Daily!V430,Daily!V647,Daily!V864)</f>
        <v>11678</v>
      </c>
      <c r="W25" s="33">
        <f>SUM(Daily!W27,Daily!W213,Daily!W430,Daily!W647,Daily!W864)</f>
        <v>5759</v>
      </c>
      <c r="X25" s="33">
        <f>SUM(Daily!X27,Daily!X213,Daily!X430,Daily!X647,Daily!X864)</f>
        <v>3260</v>
      </c>
      <c r="Y25" s="33">
        <f>SUM(Daily!Y27,Daily!Y213,Daily!Y430,Daily!Y647,Daily!Y864)</f>
        <v>2317.4</v>
      </c>
      <c r="Z25" s="33">
        <f>SUM(Daily!Z27,Daily!Z213,Daily!Z430,Daily!Z647,Daily!Z864)</f>
        <v>8796</v>
      </c>
      <c r="AA25" s="33">
        <f>SUM(Daily!AA27,Daily!AA213,Daily!AA430,Daily!AA647,Daily!AA864)</f>
        <v>11248.6</v>
      </c>
      <c r="AB25" s="108">
        <f>B25+D25+F25+H25+J25+L25+N25+P25+R25+T25+V25+X25+Z25</f>
        <v>62315</v>
      </c>
      <c r="AC25" s="19">
        <f t="shared" si="0"/>
        <v>78324.800000000003</v>
      </c>
    </row>
    <row r="26" spans="1:29" ht="14.4" thickTop="1" thickBot="1" x14ac:dyDescent="0.3">
      <c r="A26" s="90" t="s">
        <v>35</v>
      </c>
      <c r="B26" s="33">
        <f>SUM(Daily!B28,Daily!B214,Daily!B431,Daily!B648,Daily!B865)</f>
        <v>0</v>
      </c>
      <c r="C26" s="33">
        <f>SUM(Daily!C28,Daily!C214,Daily!C431,Daily!C648,Daily!C865)</f>
        <v>3392</v>
      </c>
      <c r="D26" s="33">
        <f>SUM(Daily!D28,Daily!D214,Daily!D431,Daily!D648,Daily!D865)</f>
        <v>28</v>
      </c>
      <c r="E26" s="33">
        <f>SUM(Daily!E28,Daily!E214,Daily!E431,Daily!E648,Daily!E865)</f>
        <v>2164</v>
      </c>
      <c r="F26" s="33">
        <f>SUM(Daily!F28,Daily!F214,Daily!F431,Daily!F648,Daily!F865)</f>
        <v>67</v>
      </c>
      <c r="G26" s="33">
        <f>SUM(Daily!G28,Daily!G214,Daily!G431,Daily!G648,Daily!G865)</f>
        <v>3482.6</v>
      </c>
      <c r="H26" s="33">
        <f>SUM(Daily!H28,Daily!H214,Daily!H431,Daily!H648,Daily!H865)</f>
        <v>359</v>
      </c>
      <c r="I26" s="33">
        <f>SUM(Daily!I28,Daily!I214,Daily!I431,Daily!I648,Daily!I865)</f>
        <v>4217.6000000000004</v>
      </c>
      <c r="J26" s="33">
        <f>SUM(Daily!J28,Daily!J214,Daily!J431,Daily!J648,Daily!J865)</f>
        <v>253</v>
      </c>
      <c r="K26" s="33">
        <f>SUM(Daily!K28,Daily!K214,Daily!K431,Daily!K648,Daily!K865)</f>
        <v>161.19999999999999</v>
      </c>
      <c r="L26" s="33">
        <f>SUM(Daily!L28,Daily!L214,Daily!L431,Daily!L648,Daily!L865)</f>
        <v>3336</v>
      </c>
      <c r="M26" s="33">
        <f>SUM(Daily!M28,Daily!M214,Daily!M431,Daily!M648,Daily!M865)</f>
        <v>543.4</v>
      </c>
      <c r="N26" s="33">
        <f>SUM(Daily!N28,Daily!N214,Daily!N431,Daily!N648,Daily!N865)</f>
        <v>2149</v>
      </c>
      <c r="O26" s="33">
        <f>SUM(Daily!O28,Daily!O214,Daily!O431,Daily!O648,Daily!O865)</f>
        <v>1164.3</v>
      </c>
      <c r="P26" s="33">
        <f>SUM(Daily!P28,Daily!P214,Daily!P431,Daily!P648,Daily!P865)</f>
        <v>648</v>
      </c>
      <c r="Q26" s="33">
        <f>SUM(Daily!Q28,Daily!Q214,Daily!Q431,Daily!Q648,Daily!Q865)</f>
        <v>683.9</v>
      </c>
      <c r="R26" s="33">
        <f>SUM(Daily!R28,Daily!R214,Daily!R431,Daily!R648,Daily!R865)</f>
        <v>666</v>
      </c>
      <c r="S26" s="33">
        <f>SUM(Daily!S28,Daily!S214,Daily!S431,Daily!S648,Daily!S865)</f>
        <v>573</v>
      </c>
      <c r="T26" s="33">
        <f>SUM(Daily!T28,Daily!T214,Daily!T431,Daily!T648,Daily!T865)</f>
        <v>185</v>
      </c>
      <c r="U26" s="33">
        <f>SUM(Daily!U28,Daily!U214,Daily!U431,Daily!U648,Daily!U865)</f>
        <v>38.1</v>
      </c>
      <c r="V26" s="33">
        <f>SUM(Daily!V28,Daily!V214,Daily!V431,Daily!V648,Daily!V865)</f>
        <v>737</v>
      </c>
      <c r="W26" s="33">
        <f>SUM(Daily!W28,Daily!W214,Daily!W431,Daily!W648,Daily!W865)</f>
        <v>176.1</v>
      </c>
      <c r="X26" s="33">
        <f>SUM(Daily!X28,Daily!X214,Daily!X431,Daily!X648,Daily!X865)</f>
        <v>284</v>
      </c>
      <c r="Y26" s="33">
        <f>SUM(Daily!Y28,Daily!Y214,Daily!Y431,Daily!Y648,Daily!Y865)</f>
        <v>75</v>
      </c>
      <c r="Z26" s="33">
        <f>SUM(Daily!Z28,Daily!Z214,Daily!Z431,Daily!Z648,Daily!Z865)</f>
        <v>308</v>
      </c>
      <c r="AA26" s="33">
        <f>SUM(Daily!AA28,Daily!AA214,Daily!AA431,Daily!AA648,Daily!AA865)</f>
        <v>600.70000000000005</v>
      </c>
      <c r="AB26" s="108">
        <f>B26+D26+F26+H26+J26+L26+N26+P26+R26+T26+V26+X26+Z26</f>
        <v>9020</v>
      </c>
      <c r="AC26" s="19">
        <f t="shared" si="0"/>
        <v>17271.899999999998</v>
      </c>
    </row>
    <row r="27" spans="1:29" ht="14.4" thickTop="1" thickBot="1" x14ac:dyDescent="0.3">
      <c r="A27" s="91" t="s">
        <v>36</v>
      </c>
      <c r="B27" s="33">
        <f>SUM(Daily!B29,Daily!B215,Daily!B432,Daily!B649,Daily!B866)</f>
        <v>0</v>
      </c>
      <c r="C27" s="33">
        <f>SUM(Daily!C29,Daily!C215,Daily!C432,Daily!C649,Daily!C866)</f>
        <v>0</v>
      </c>
      <c r="D27" s="33">
        <f>SUM(Daily!D29,Daily!D215,Daily!D432,Daily!D649,Daily!D866)</f>
        <v>0</v>
      </c>
      <c r="E27" s="33">
        <f>SUM(Daily!E29,Daily!E215,Daily!E432,Daily!E649,Daily!E866)</f>
        <v>0</v>
      </c>
      <c r="F27" s="33">
        <f>SUM(Daily!F29,Daily!F215,Daily!F432,Daily!F649,Daily!F866)</f>
        <v>0</v>
      </c>
      <c r="G27" s="33">
        <f>SUM(Daily!G29,Daily!G215,Daily!G432,Daily!G649,Daily!G866)</f>
        <v>0</v>
      </c>
      <c r="H27" s="33">
        <f>SUM(Daily!H29,Daily!H215,Daily!H432,Daily!H649,Daily!H866)</f>
        <v>0</v>
      </c>
      <c r="I27" s="33">
        <f>SUM(Daily!I29,Daily!I215,Daily!I432,Daily!I649,Daily!I866)</f>
        <v>0</v>
      </c>
      <c r="J27" s="33">
        <f>SUM(Daily!J29,Daily!J215,Daily!J432,Daily!J649,Daily!J866)</f>
        <v>0</v>
      </c>
      <c r="K27" s="33">
        <f>SUM(Daily!K29,Daily!K215,Daily!K432,Daily!K649,Daily!K866)</f>
        <v>0</v>
      </c>
      <c r="L27" s="33">
        <f>SUM(Daily!L29,Daily!L215,Daily!L432,Daily!L649,Daily!L866)</f>
        <v>0</v>
      </c>
      <c r="M27" s="33">
        <f>SUM(Daily!M29,Daily!M215,Daily!M432,Daily!M649,Daily!M866)</f>
        <v>0</v>
      </c>
      <c r="N27" s="33">
        <f>SUM(Daily!N29,Daily!N215,Daily!N432,Daily!N649,Daily!N866)</f>
        <v>0</v>
      </c>
      <c r="O27" s="33">
        <f>SUM(Daily!O29,Daily!O215,Daily!O432,Daily!O649,Daily!O866)</f>
        <v>0</v>
      </c>
      <c r="P27" s="33">
        <f>SUM(Daily!P29,Daily!P215,Daily!P432,Daily!P649,Daily!P866)</f>
        <v>0</v>
      </c>
      <c r="Q27" s="33">
        <f>SUM(Daily!Q29,Daily!Q215,Daily!Q432,Daily!Q649,Daily!Q866)</f>
        <v>0</v>
      </c>
      <c r="R27" s="33">
        <f>SUM(Daily!R29,Daily!R215,Daily!R432,Daily!R649,Daily!R866)</f>
        <v>0</v>
      </c>
      <c r="S27" s="33">
        <f>SUM(Daily!S29,Daily!S215,Daily!S432,Daily!S649,Daily!S866)</f>
        <v>0</v>
      </c>
      <c r="T27" s="33">
        <f>SUM(Daily!T29,Daily!T215,Daily!T432,Daily!T649,Daily!T866)</f>
        <v>0</v>
      </c>
      <c r="U27" s="33">
        <f>SUM(Daily!U29,Daily!U215,Daily!U432,Daily!U649,Daily!U866)</f>
        <v>0</v>
      </c>
      <c r="V27" s="33">
        <f>SUM(Daily!V29,Daily!V215,Daily!V432,Daily!V649,Daily!V866)</f>
        <v>0</v>
      </c>
      <c r="W27" s="33">
        <f>SUM(Daily!W29,Daily!W215,Daily!W432,Daily!W649,Daily!W866)</f>
        <v>0</v>
      </c>
      <c r="X27" s="33">
        <f>SUM(Daily!X29,Daily!X215,Daily!X432,Daily!X649,Daily!X866)</f>
        <v>0</v>
      </c>
      <c r="Y27" s="33">
        <f>SUM(Daily!Y29,Daily!Y215,Daily!Y432,Daily!Y649,Daily!Y866)</f>
        <v>0</v>
      </c>
      <c r="Z27" s="33">
        <f>SUM(Daily!Z29,Daily!Z215,Daily!Z432,Daily!Z649,Daily!Z866)</f>
        <v>0</v>
      </c>
      <c r="AA27" s="33">
        <f>SUM(Daily!AA29,Daily!AA215,Daily!AA432,Daily!AA649,Daily!AA866)</f>
        <v>0</v>
      </c>
      <c r="AB27" s="108">
        <f t="shared" si="0"/>
        <v>0</v>
      </c>
      <c r="AC27" s="19">
        <f t="shared" si="0"/>
        <v>0</v>
      </c>
    </row>
    <row r="28" spans="1:29" ht="14.4" thickTop="1" thickBot="1" x14ac:dyDescent="0.3">
      <c r="A28" s="90" t="s">
        <v>37</v>
      </c>
      <c r="B28" s="33">
        <f>SUM(Daily!B30,Daily!B216,Daily!B433,Daily!B650,Daily!B867)</f>
        <v>0</v>
      </c>
      <c r="C28" s="33">
        <f>SUM(Daily!C30,Daily!C216,Daily!C433,Daily!C650,Daily!C867)</f>
        <v>0</v>
      </c>
      <c r="D28" s="33">
        <f>SUM(Daily!D30,Daily!D216,Daily!D433,Daily!D650,Daily!D867)</f>
        <v>0</v>
      </c>
      <c r="E28" s="33">
        <f>SUM(Daily!E30,Daily!E216,Daily!E433,Daily!E650,Daily!E867)</f>
        <v>0</v>
      </c>
      <c r="F28" s="33">
        <f>SUM(Daily!F30,Daily!F216,Daily!F433,Daily!F650,Daily!F867)</f>
        <v>0</v>
      </c>
      <c r="G28" s="33">
        <f>SUM(Daily!G30,Daily!G216,Daily!G433,Daily!G650,Daily!G867)</f>
        <v>0</v>
      </c>
      <c r="H28" s="33">
        <f>SUM(Daily!H30,Daily!H216,Daily!H433,Daily!H650,Daily!H867)</f>
        <v>0</v>
      </c>
      <c r="I28" s="33">
        <f>SUM(Daily!I30,Daily!I216,Daily!I433,Daily!I650,Daily!I867)</f>
        <v>0</v>
      </c>
      <c r="J28" s="33">
        <f>SUM(Daily!J30,Daily!J216,Daily!J433,Daily!J650,Daily!J867)</f>
        <v>0</v>
      </c>
      <c r="K28" s="33">
        <f>SUM(Daily!K30,Daily!K216,Daily!K433,Daily!K650,Daily!K867)</f>
        <v>0</v>
      </c>
      <c r="L28" s="33">
        <f>SUM(Daily!L30,Daily!L216,Daily!L433,Daily!L650,Daily!L867)</f>
        <v>0</v>
      </c>
      <c r="M28" s="33">
        <f>SUM(Daily!M30,Daily!M216,Daily!M433,Daily!M650,Daily!M867)</f>
        <v>0</v>
      </c>
      <c r="N28" s="33">
        <f>SUM(Daily!N30,Daily!N216,Daily!N433,Daily!N650,Daily!N867)</f>
        <v>0</v>
      </c>
      <c r="O28" s="33">
        <f>SUM(Daily!O30,Daily!O216,Daily!O433,Daily!O650,Daily!O867)</f>
        <v>0</v>
      </c>
      <c r="P28" s="33">
        <f>SUM(Daily!P30,Daily!P216,Daily!P433,Daily!P650,Daily!P867)</f>
        <v>0</v>
      </c>
      <c r="Q28" s="33">
        <f>SUM(Daily!Q30,Daily!Q216,Daily!Q433,Daily!Q650,Daily!Q867)</f>
        <v>0</v>
      </c>
      <c r="R28" s="33">
        <f>SUM(Daily!R30,Daily!R216,Daily!R433,Daily!R650,Daily!R867)</f>
        <v>0</v>
      </c>
      <c r="S28" s="33">
        <f>SUM(Daily!S30,Daily!S216,Daily!S433,Daily!S650,Daily!S867)</f>
        <v>0</v>
      </c>
      <c r="T28" s="33">
        <f>SUM(Daily!T30,Daily!T216,Daily!T433,Daily!T650,Daily!T867)</f>
        <v>0</v>
      </c>
      <c r="U28" s="33">
        <f>SUM(Daily!U30,Daily!U216,Daily!U433,Daily!U650,Daily!U867)</f>
        <v>0</v>
      </c>
      <c r="V28" s="33">
        <f>SUM(Daily!V30,Daily!V216,Daily!V433,Daily!V650,Daily!V867)</f>
        <v>0</v>
      </c>
      <c r="W28" s="33">
        <f>SUM(Daily!W30,Daily!W216,Daily!W433,Daily!W650,Daily!W867)</f>
        <v>0</v>
      </c>
      <c r="X28" s="33">
        <f>SUM(Daily!X30,Daily!X216,Daily!X433,Daily!X650,Daily!X867)</f>
        <v>0</v>
      </c>
      <c r="Y28" s="33">
        <f>SUM(Daily!Y30,Daily!Y216,Daily!Y433,Daily!Y650,Daily!Y867)</f>
        <v>0</v>
      </c>
      <c r="Z28" s="33">
        <f>SUM(Daily!Z30,Daily!Z216,Daily!Z433,Daily!Z650,Daily!Z867)</f>
        <v>0</v>
      </c>
      <c r="AA28" s="33">
        <f>SUM(Daily!AA30,Daily!AA216,Daily!AA433,Daily!AA650,Daily!AA867)</f>
        <v>0</v>
      </c>
      <c r="AB28" s="108">
        <f t="shared" si="0"/>
        <v>0</v>
      </c>
      <c r="AC28" s="19">
        <f t="shared" si="0"/>
        <v>0</v>
      </c>
    </row>
    <row r="29" spans="1:29" ht="14.4" thickTop="1" thickBot="1" x14ac:dyDescent="0.3">
      <c r="A29" s="91" t="s">
        <v>38</v>
      </c>
      <c r="B29" s="33">
        <f>SUM(Daily!B31,Daily!B217,Daily!B434,Daily!B651,Daily!B868)</f>
        <v>0</v>
      </c>
      <c r="C29" s="33">
        <f>SUM(Daily!C31,Daily!C217,Daily!C434,Daily!C651,Daily!C868)</f>
        <v>0</v>
      </c>
      <c r="D29" s="33">
        <f>SUM(Daily!D31,Daily!D217,Daily!D434,Daily!D651,Daily!D868)</f>
        <v>0</v>
      </c>
      <c r="E29" s="33">
        <f>SUM(Daily!E31,Daily!E217,Daily!E434,Daily!E651,Daily!E868)</f>
        <v>0</v>
      </c>
      <c r="F29" s="33">
        <f>SUM(Daily!F31,Daily!F217,Daily!F434,Daily!F651,Daily!F868)</f>
        <v>0</v>
      </c>
      <c r="G29" s="33">
        <f>SUM(Daily!G31,Daily!G217,Daily!G434,Daily!G651,Daily!G868)</f>
        <v>0</v>
      </c>
      <c r="H29" s="33">
        <f>SUM(Daily!H31,Daily!H217,Daily!H434,Daily!H651,Daily!H868)</f>
        <v>0</v>
      </c>
      <c r="I29" s="33">
        <f>SUM(Daily!I31,Daily!I217,Daily!I434,Daily!I651,Daily!I868)</f>
        <v>0</v>
      </c>
      <c r="J29" s="33">
        <f>SUM(Daily!J31,Daily!J217,Daily!J434,Daily!J651,Daily!J868)</f>
        <v>0</v>
      </c>
      <c r="K29" s="33">
        <f>SUM(Daily!K31,Daily!K217,Daily!K434,Daily!K651,Daily!K868)</f>
        <v>0</v>
      </c>
      <c r="L29" s="33">
        <f>SUM(Daily!L31,Daily!L217,Daily!L434,Daily!L651,Daily!L868)</f>
        <v>0</v>
      </c>
      <c r="M29" s="33">
        <f>SUM(Daily!M31,Daily!M217,Daily!M434,Daily!M651,Daily!M868)</f>
        <v>0</v>
      </c>
      <c r="N29" s="33">
        <f>SUM(Daily!N31,Daily!N217,Daily!N434,Daily!N651,Daily!N868)</f>
        <v>0</v>
      </c>
      <c r="O29" s="33">
        <f>SUM(Daily!O31,Daily!O217,Daily!O434,Daily!O651,Daily!O868)</f>
        <v>0</v>
      </c>
      <c r="P29" s="33">
        <f>SUM(Daily!P31,Daily!P217,Daily!P434,Daily!P651,Daily!P868)</f>
        <v>0</v>
      </c>
      <c r="Q29" s="33">
        <f>SUM(Daily!Q31,Daily!Q217,Daily!Q434,Daily!Q651,Daily!Q868)</f>
        <v>0</v>
      </c>
      <c r="R29" s="33">
        <f>SUM(Daily!R31,Daily!R217,Daily!R434,Daily!R651,Daily!R868)</f>
        <v>0</v>
      </c>
      <c r="S29" s="33">
        <f>SUM(Daily!S31,Daily!S217,Daily!S434,Daily!S651,Daily!S868)</f>
        <v>0</v>
      </c>
      <c r="T29" s="33">
        <f>SUM(Daily!T31,Daily!T217,Daily!T434,Daily!T651,Daily!T868)</f>
        <v>0</v>
      </c>
      <c r="U29" s="33">
        <f>SUM(Daily!U31,Daily!U217,Daily!U434,Daily!U651,Daily!U868)</f>
        <v>0</v>
      </c>
      <c r="V29" s="33">
        <f>SUM(Daily!V31,Daily!V217,Daily!V434,Daily!V651,Daily!V868)</f>
        <v>0</v>
      </c>
      <c r="W29" s="33">
        <f>SUM(Daily!W31,Daily!W217,Daily!W434,Daily!W651,Daily!W868)</f>
        <v>0</v>
      </c>
      <c r="X29" s="33">
        <f>SUM(Daily!X31,Daily!X217,Daily!X434,Daily!X651,Daily!X868)</f>
        <v>0</v>
      </c>
      <c r="Y29" s="33">
        <f>SUM(Daily!Y31,Daily!Y217,Daily!Y434,Daily!Y651,Daily!Y868)</f>
        <v>0</v>
      </c>
      <c r="Z29" s="33">
        <f>SUM(Daily!Z31,Daily!Z217,Daily!Z434,Daily!Z651,Daily!Z868)</f>
        <v>0</v>
      </c>
      <c r="AA29" s="33">
        <f>SUM(Daily!AA31,Daily!AA217,Daily!AA434,Daily!AA651,Daily!AA868)</f>
        <v>0</v>
      </c>
      <c r="AB29" s="108">
        <f t="shared" si="0"/>
        <v>0</v>
      </c>
      <c r="AC29" s="19">
        <f t="shared" si="0"/>
        <v>0</v>
      </c>
    </row>
    <row r="30" spans="1:29" ht="14.4" thickTop="1" thickBot="1" x14ac:dyDescent="0.3">
      <c r="A30" s="86" t="s">
        <v>39</v>
      </c>
      <c r="B30" s="33">
        <f>SUM(Daily!B32,Daily!B218,Daily!B435,Daily!B652,Daily!B869)</f>
        <v>0</v>
      </c>
      <c r="C30" s="33">
        <f>SUM(Daily!C32,Daily!C218,Daily!C435,Daily!C652,Daily!C869)</f>
        <v>0</v>
      </c>
      <c r="D30" s="33">
        <f>SUM(Daily!D32,Daily!D218,Daily!D435,Daily!D652,Daily!D869)</f>
        <v>0</v>
      </c>
      <c r="E30" s="33">
        <f>SUM(Daily!E32,Daily!E218,Daily!E435,Daily!E652,Daily!E869)</f>
        <v>0</v>
      </c>
      <c r="F30" s="33">
        <f>SUM(Daily!F32,Daily!F218,Daily!F435,Daily!F652,Daily!F869)</f>
        <v>0</v>
      </c>
      <c r="G30" s="33">
        <f>SUM(Daily!G32,Daily!G218,Daily!G435,Daily!G652,Daily!G869)</f>
        <v>0</v>
      </c>
      <c r="H30" s="33">
        <f>SUM(Daily!H32,Daily!H218,Daily!H435,Daily!H652,Daily!H869)</f>
        <v>0</v>
      </c>
      <c r="I30" s="33">
        <f>SUM(Daily!I32,Daily!I218,Daily!I435,Daily!I652,Daily!I869)</f>
        <v>0</v>
      </c>
      <c r="J30" s="33">
        <f>SUM(Daily!J32,Daily!J218,Daily!J435,Daily!J652,Daily!J869)</f>
        <v>0</v>
      </c>
      <c r="K30" s="33">
        <f>SUM(Daily!K32,Daily!K218,Daily!K435,Daily!K652,Daily!K869)</f>
        <v>0</v>
      </c>
      <c r="L30" s="33">
        <f>SUM(Daily!L32,Daily!L218,Daily!L435,Daily!L652,Daily!L869)</f>
        <v>0</v>
      </c>
      <c r="M30" s="33">
        <f>SUM(Daily!M32,Daily!M218,Daily!M435,Daily!M652,Daily!M869)</f>
        <v>0</v>
      </c>
      <c r="N30" s="33">
        <f>SUM(Daily!N32,Daily!N218,Daily!N435,Daily!N652,Daily!N869)</f>
        <v>0</v>
      </c>
      <c r="O30" s="33">
        <f>SUM(Daily!O32,Daily!O218,Daily!O435,Daily!O652,Daily!O869)</f>
        <v>0</v>
      </c>
      <c r="P30" s="33">
        <f>SUM(Daily!P32,Daily!P218,Daily!P435,Daily!P652,Daily!P869)</f>
        <v>0</v>
      </c>
      <c r="Q30" s="33">
        <f>SUM(Daily!Q32,Daily!Q218,Daily!Q435,Daily!Q652,Daily!Q869)</f>
        <v>0</v>
      </c>
      <c r="R30" s="33">
        <f>SUM(Daily!R32,Daily!R218,Daily!R435,Daily!R652,Daily!R869)</f>
        <v>0</v>
      </c>
      <c r="S30" s="33">
        <f>SUM(Daily!S32,Daily!S218,Daily!S435,Daily!S652,Daily!S869)</f>
        <v>0</v>
      </c>
      <c r="T30" s="33">
        <f>SUM(Daily!T32,Daily!T218,Daily!T435,Daily!T652,Daily!T869)</f>
        <v>0</v>
      </c>
      <c r="U30" s="33">
        <f>SUM(Daily!U32,Daily!U218,Daily!U435,Daily!U652,Daily!U869)</f>
        <v>0</v>
      </c>
      <c r="V30" s="33">
        <f>SUM(Daily!V32,Daily!V218,Daily!V435,Daily!V652,Daily!V869)</f>
        <v>0</v>
      </c>
      <c r="W30" s="33">
        <f>SUM(Daily!W32,Daily!W218,Daily!W435,Daily!W652,Daily!W869)</f>
        <v>0</v>
      </c>
      <c r="X30" s="33">
        <f>SUM(Daily!X32,Daily!X218,Daily!X435,Daily!X652,Daily!X869)</f>
        <v>0</v>
      </c>
      <c r="Y30" s="33">
        <f>SUM(Daily!Y32,Daily!Y218,Daily!Y435,Daily!Y652,Daily!Y869)</f>
        <v>0</v>
      </c>
      <c r="Z30" s="33">
        <f>SUM(Daily!Z32,Daily!Z218,Daily!Z435,Daily!Z652,Daily!Z869)</f>
        <v>0</v>
      </c>
      <c r="AA30" s="33">
        <f>SUM(Daily!AA32,Daily!AA218,Daily!AA435,Daily!AA652,Daily!AA869)</f>
        <v>0</v>
      </c>
      <c r="AB30" s="109">
        <f t="shared" si="0"/>
        <v>0</v>
      </c>
      <c r="AC30" s="110">
        <f t="shared" si="0"/>
        <v>0</v>
      </c>
    </row>
    <row r="31" spans="1:29" ht="14.4" thickTop="1" thickBot="1" x14ac:dyDescent="0.3">
      <c r="A31" s="41" t="s">
        <v>13</v>
      </c>
      <c r="B31" s="50">
        <f>SUM(B7:B30)</f>
        <v>185194</v>
      </c>
      <c r="C31" s="46">
        <f t="shared" ref="C31:AC31" si="1">SUM(C7:C30)</f>
        <v>156467.87306224316</v>
      </c>
      <c r="D31" s="45">
        <f t="shared" si="1"/>
        <v>82059</v>
      </c>
      <c r="E31" s="51">
        <f t="shared" si="1"/>
        <v>74055.952561639089</v>
      </c>
      <c r="F31" s="50">
        <f t="shared" si="1"/>
        <v>140046</v>
      </c>
      <c r="G31" s="46">
        <f t="shared" si="1"/>
        <v>113158.19552585781</v>
      </c>
      <c r="H31" s="45">
        <f t="shared" si="1"/>
        <v>212550</v>
      </c>
      <c r="I31" s="51">
        <f t="shared" si="1"/>
        <v>217047.906486661</v>
      </c>
      <c r="J31" s="50">
        <f t="shared" si="1"/>
        <v>32225</v>
      </c>
      <c r="K31" s="46">
        <f t="shared" si="1"/>
        <v>34863.660220287667</v>
      </c>
      <c r="L31" s="45">
        <f t="shared" si="1"/>
        <v>107310</v>
      </c>
      <c r="M31" s="51">
        <f t="shared" si="1"/>
        <v>126671.2753765595</v>
      </c>
      <c r="N31" s="50">
        <f t="shared" si="1"/>
        <v>196941</v>
      </c>
      <c r="O31" s="46">
        <f t="shared" si="1"/>
        <v>209911.64287462507</v>
      </c>
      <c r="P31" s="45">
        <f t="shared" si="1"/>
        <v>107795</v>
      </c>
      <c r="Q31" s="51">
        <f t="shared" si="1"/>
        <v>114784.25199586604</v>
      </c>
      <c r="R31" s="50">
        <f t="shared" si="1"/>
        <v>140287</v>
      </c>
      <c r="S31" s="46">
        <f t="shared" si="1"/>
        <v>152454.63529534632</v>
      </c>
      <c r="T31" s="45">
        <f t="shared" si="1"/>
        <v>37310</v>
      </c>
      <c r="U31" s="51">
        <f t="shared" si="1"/>
        <v>42529.155488242373</v>
      </c>
      <c r="V31" s="50">
        <f t="shared" si="1"/>
        <v>129453</v>
      </c>
      <c r="W31" s="46">
        <f t="shared" si="1"/>
        <v>168705.92707989644</v>
      </c>
      <c r="X31" s="45">
        <f t="shared" si="1"/>
        <v>108160</v>
      </c>
      <c r="Y31" s="51">
        <f t="shared" si="1"/>
        <v>67481.779645869174</v>
      </c>
      <c r="Z31" s="50">
        <f t="shared" si="1"/>
        <v>255889</v>
      </c>
      <c r="AA31" s="46">
        <f t="shared" si="1"/>
        <v>252215.64438690629</v>
      </c>
      <c r="AB31" s="45">
        <f t="shared" si="1"/>
        <v>1735219</v>
      </c>
      <c r="AC31" s="46">
        <f t="shared" si="1"/>
        <v>1730347.9000000001</v>
      </c>
    </row>
    <row r="32" spans="1:29" ht="15.6" thickTop="1" x14ac:dyDescent="0.25">
      <c r="AB32" s="175" t="str">
        <f>IF(AB31='Daily Total'!D48,"Correct","Wrong")</f>
        <v>Wrong</v>
      </c>
      <c r="AC32" s="175" t="str">
        <f>IF(AC31='Daily Total'!E48,"Correct","Wrong")</f>
        <v>Wrong</v>
      </c>
    </row>
    <row r="35" spans="1:29" x14ac:dyDescent="0.25">
      <c r="A35" s="43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8" thickBot="1" x14ac:dyDescent="0.3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4" thickTop="1" thickBot="1" x14ac:dyDescent="0.3">
      <c r="A37" s="307" t="s">
        <v>0</v>
      </c>
      <c r="B37" s="300" t="s">
        <v>1</v>
      </c>
      <c r="C37" s="301"/>
      <c r="D37" s="300" t="s">
        <v>2</v>
      </c>
      <c r="E37" s="301"/>
      <c r="F37" s="300" t="s">
        <v>3</v>
      </c>
      <c r="G37" s="301"/>
      <c r="H37" s="300" t="s">
        <v>4</v>
      </c>
      <c r="I37" s="301"/>
      <c r="J37" s="300" t="s">
        <v>5</v>
      </c>
      <c r="K37" s="301"/>
      <c r="L37" s="300" t="s">
        <v>6</v>
      </c>
      <c r="M37" s="301"/>
      <c r="N37" s="300" t="s">
        <v>7</v>
      </c>
      <c r="O37" s="301"/>
      <c r="P37" s="300" t="s">
        <v>8</v>
      </c>
      <c r="Q37" s="301"/>
      <c r="R37" s="300" t="s">
        <v>9</v>
      </c>
      <c r="S37" s="301"/>
      <c r="T37" s="300" t="s">
        <v>10</v>
      </c>
      <c r="U37" s="301"/>
      <c r="V37" s="300" t="s">
        <v>11</v>
      </c>
      <c r="W37" s="301"/>
      <c r="X37" s="300" t="s">
        <v>12</v>
      </c>
      <c r="Y37" s="301"/>
      <c r="Z37" s="300" t="s">
        <v>40</v>
      </c>
      <c r="AA37" s="301"/>
      <c r="AB37" s="300" t="s">
        <v>47</v>
      </c>
      <c r="AC37" s="301"/>
    </row>
    <row r="38" spans="1:29" ht="15" thickTop="1" thickBot="1" x14ac:dyDescent="0.35">
      <c r="A38" s="308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8" thickTop="1" x14ac:dyDescent="0.25">
      <c r="A39" s="89" t="s">
        <v>16</v>
      </c>
      <c r="B39" s="33">
        <f>+B7/$B$65</f>
        <v>0</v>
      </c>
      <c r="C39" s="39">
        <f t="shared" ref="C39:AA39" si="2">+C7/$B$65</f>
        <v>0</v>
      </c>
      <c r="D39" s="33">
        <f t="shared" si="2"/>
        <v>0</v>
      </c>
      <c r="E39" s="39">
        <f t="shared" si="2"/>
        <v>0</v>
      </c>
      <c r="F39" s="33">
        <f t="shared" si="2"/>
        <v>0</v>
      </c>
      <c r="G39" s="39">
        <f t="shared" si="2"/>
        <v>0</v>
      </c>
      <c r="H39" s="33">
        <f t="shared" si="2"/>
        <v>0</v>
      </c>
      <c r="I39" s="39">
        <f t="shared" si="2"/>
        <v>0</v>
      </c>
      <c r="J39" s="33">
        <f t="shared" si="2"/>
        <v>0</v>
      </c>
      <c r="K39" s="39">
        <f t="shared" si="2"/>
        <v>0</v>
      </c>
      <c r="L39" s="33">
        <f t="shared" si="2"/>
        <v>0</v>
      </c>
      <c r="M39" s="39">
        <f t="shared" si="2"/>
        <v>0</v>
      </c>
      <c r="N39" s="33">
        <f t="shared" si="2"/>
        <v>0</v>
      </c>
      <c r="O39" s="39">
        <f t="shared" si="2"/>
        <v>0</v>
      </c>
      <c r="P39" s="33">
        <f t="shared" si="2"/>
        <v>0</v>
      </c>
      <c r="Q39" s="39">
        <f t="shared" si="2"/>
        <v>0</v>
      </c>
      <c r="R39" s="33">
        <f t="shared" si="2"/>
        <v>0</v>
      </c>
      <c r="S39" s="39">
        <f t="shared" si="2"/>
        <v>0</v>
      </c>
      <c r="T39" s="33">
        <f t="shared" si="2"/>
        <v>0</v>
      </c>
      <c r="U39" s="39">
        <f t="shared" si="2"/>
        <v>0</v>
      </c>
      <c r="V39" s="33">
        <f t="shared" si="2"/>
        <v>0</v>
      </c>
      <c r="W39" s="39">
        <f t="shared" si="2"/>
        <v>0</v>
      </c>
      <c r="X39" s="33">
        <f t="shared" si="2"/>
        <v>0</v>
      </c>
      <c r="Y39" s="39">
        <f t="shared" si="2"/>
        <v>0</v>
      </c>
      <c r="Z39" s="33">
        <f t="shared" si="2"/>
        <v>0</v>
      </c>
      <c r="AA39" s="39">
        <f t="shared" si="2"/>
        <v>0</v>
      </c>
      <c r="AB39" s="106">
        <f>B39+D39+F39+H39+J39+L39+N39+P39+R39+T39+V39+X39+Z39</f>
        <v>0</v>
      </c>
      <c r="AC39" s="107">
        <f>C39+E39+G39+I39+K39+M39+O39+Q39+S39+U39+W39+Y39+AA39</f>
        <v>0</v>
      </c>
    </row>
    <row r="40" spans="1:29" x14ac:dyDescent="0.25">
      <c r="A40" s="90" t="s">
        <v>17</v>
      </c>
      <c r="B40" s="3">
        <f t="shared" ref="B40:AA49" si="3">+B8/$B$65</f>
        <v>422.33333333333331</v>
      </c>
      <c r="C40" s="30">
        <f t="shared" si="3"/>
        <v>0</v>
      </c>
      <c r="D40" s="3">
        <f t="shared" si="3"/>
        <v>303</v>
      </c>
      <c r="E40" s="30">
        <f t="shared" si="3"/>
        <v>1</v>
      </c>
      <c r="F40" s="3">
        <f t="shared" si="3"/>
        <v>718.33333333333337</v>
      </c>
      <c r="G40" s="30">
        <f t="shared" si="3"/>
        <v>6.333333333333333</v>
      </c>
      <c r="H40" s="3">
        <f t="shared" si="3"/>
        <v>519.5</v>
      </c>
      <c r="I40" s="30">
        <f t="shared" si="3"/>
        <v>28.666666666666668</v>
      </c>
      <c r="J40" s="3">
        <f t="shared" si="3"/>
        <v>13</v>
      </c>
      <c r="K40" s="30">
        <f t="shared" si="3"/>
        <v>25.833333333333332</v>
      </c>
      <c r="L40" s="3">
        <f t="shared" si="3"/>
        <v>28</v>
      </c>
      <c r="M40" s="30">
        <f t="shared" si="3"/>
        <v>95.833333333333329</v>
      </c>
      <c r="N40" s="3">
        <f t="shared" si="3"/>
        <v>206</v>
      </c>
      <c r="O40" s="30">
        <f t="shared" si="3"/>
        <v>146</v>
      </c>
      <c r="P40" s="3">
        <f t="shared" si="3"/>
        <v>68.833333333333329</v>
      </c>
      <c r="Q40" s="30">
        <f t="shared" si="3"/>
        <v>62.5</v>
      </c>
      <c r="R40" s="3">
        <f t="shared" si="3"/>
        <v>27.5</v>
      </c>
      <c r="S40" s="30">
        <f t="shared" si="3"/>
        <v>86.166666666666671</v>
      </c>
      <c r="T40" s="3">
        <f t="shared" si="3"/>
        <v>0.83333333333333337</v>
      </c>
      <c r="U40" s="30">
        <f t="shared" si="3"/>
        <v>11.833333333333334</v>
      </c>
      <c r="V40" s="3">
        <f t="shared" si="3"/>
        <v>5.666666666666667</v>
      </c>
      <c r="W40" s="30">
        <f t="shared" si="3"/>
        <v>0.5</v>
      </c>
      <c r="X40" s="3">
        <f t="shared" si="3"/>
        <v>1.6666666666666667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08">
        <f t="shared" ref="AB40:AB56" si="4">B40+D40+F40+H40+J40+L40+N40+P40+R40+T40+V40+X40+Z40</f>
        <v>2314.6666666666665</v>
      </c>
      <c r="AC40" s="19">
        <f t="shared" ref="AC40:AC62" si="5">C40+E40+G40+I40+K40+M40+O40+Q40+S40+U40+W40+Y40+AA40</f>
        <v>464.66666666666663</v>
      </c>
    </row>
    <row r="41" spans="1:29" x14ac:dyDescent="0.25">
      <c r="A41" s="91" t="s">
        <v>18</v>
      </c>
      <c r="B41" s="3">
        <f t="shared" si="3"/>
        <v>1769.6666666666667</v>
      </c>
      <c r="C41" s="30">
        <f t="shared" si="3"/>
        <v>284</v>
      </c>
      <c r="D41" s="3">
        <f t="shared" si="3"/>
        <v>929.33333333333337</v>
      </c>
      <c r="E41" s="30">
        <f t="shared" si="3"/>
        <v>220</v>
      </c>
      <c r="F41" s="3">
        <f t="shared" si="3"/>
        <v>2122.3333333333335</v>
      </c>
      <c r="G41" s="30">
        <f t="shared" si="3"/>
        <v>332.66666666666669</v>
      </c>
      <c r="H41" s="3">
        <f t="shared" si="3"/>
        <v>1841.3333333333333</v>
      </c>
      <c r="I41" s="30">
        <f t="shared" si="3"/>
        <v>635</v>
      </c>
      <c r="J41" s="3">
        <f t="shared" si="3"/>
        <v>78.333333333333329</v>
      </c>
      <c r="K41" s="30">
        <f t="shared" si="3"/>
        <v>272.66666666666669</v>
      </c>
      <c r="L41" s="3">
        <f t="shared" si="3"/>
        <v>295.33333333333331</v>
      </c>
      <c r="M41" s="30">
        <f t="shared" si="3"/>
        <v>944.66666666666663</v>
      </c>
      <c r="N41" s="3">
        <f t="shared" si="3"/>
        <v>1308.8333333333333</v>
      </c>
      <c r="O41" s="30">
        <f t="shared" si="3"/>
        <v>1536.5</v>
      </c>
      <c r="P41" s="3">
        <f t="shared" si="3"/>
        <v>568.5</v>
      </c>
      <c r="Q41" s="30">
        <f t="shared" si="3"/>
        <v>835.5</v>
      </c>
      <c r="R41" s="3">
        <f t="shared" si="3"/>
        <v>927</v>
      </c>
      <c r="S41" s="30">
        <f t="shared" si="3"/>
        <v>906.83333333333337</v>
      </c>
      <c r="T41" s="3">
        <f t="shared" si="3"/>
        <v>88.833333333333329</v>
      </c>
      <c r="U41" s="30">
        <f t="shared" si="3"/>
        <v>468.83333333333331</v>
      </c>
      <c r="V41" s="3">
        <f t="shared" si="3"/>
        <v>418.66666666666669</v>
      </c>
      <c r="W41" s="30">
        <f t="shared" si="3"/>
        <v>1224.6666666666667</v>
      </c>
      <c r="X41" s="3">
        <f t="shared" si="3"/>
        <v>811.66666666666663</v>
      </c>
      <c r="Y41" s="30">
        <f t="shared" si="3"/>
        <v>690.83333333333337</v>
      </c>
      <c r="Z41" s="3">
        <f t="shared" si="3"/>
        <v>2118.6666666666665</v>
      </c>
      <c r="AA41" s="30">
        <f t="shared" si="3"/>
        <v>1404.1666666666667</v>
      </c>
      <c r="AB41" s="108">
        <f t="shared" si="4"/>
        <v>13278.499999999998</v>
      </c>
      <c r="AC41" s="19">
        <f t="shared" si="5"/>
        <v>9756.3333333333321</v>
      </c>
    </row>
    <row r="42" spans="1:29" x14ac:dyDescent="0.25">
      <c r="A42" s="90" t="s">
        <v>19</v>
      </c>
      <c r="B42" s="3">
        <f t="shared" si="3"/>
        <v>2701</v>
      </c>
      <c r="C42" s="30">
        <f t="shared" si="3"/>
        <v>1073.1000000000001</v>
      </c>
      <c r="D42" s="3">
        <f t="shared" si="3"/>
        <v>1179</v>
      </c>
      <c r="E42" s="30">
        <f t="shared" si="3"/>
        <v>673.88333333333333</v>
      </c>
      <c r="F42" s="3">
        <f t="shared" si="3"/>
        <v>2394.1666666666665</v>
      </c>
      <c r="G42" s="30">
        <f t="shared" si="3"/>
        <v>907.1</v>
      </c>
      <c r="H42" s="3">
        <f t="shared" si="3"/>
        <v>2538</v>
      </c>
      <c r="I42" s="30">
        <f t="shared" si="3"/>
        <v>1433</v>
      </c>
      <c r="J42" s="3">
        <f t="shared" si="3"/>
        <v>151.5</v>
      </c>
      <c r="K42" s="30">
        <f t="shared" si="3"/>
        <v>568.51666666666665</v>
      </c>
      <c r="L42" s="3">
        <f t="shared" si="3"/>
        <v>532.66666666666663</v>
      </c>
      <c r="M42" s="30">
        <f t="shared" si="3"/>
        <v>1849.7333333333333</v>
      </c>
      <c r="N42" s="3">
        <f t="shared" si="3"/>
        <v>1892.1666666666667</v>
      </c>
      <c r="O42" s="30">
        <f t="shared" si="3"/>
        <v>2604.2999999999997</v>
      </c>
      <c r="P42" s="3">
        <f t="shared" si="3"/>
        <v>1204.6666666666667</v>
      </c>
      <c r="Q42" s="30">
        <f t="shared" si="3"/>
        <v>1416.2666666666667</v>
      </c>
      <c r="R42" s="3">
        <f t="shared" si="3"/>
        <v>1668.6666666666667</v>
      </c>
      <c r="S42" s="30">
        <f t="shared" si="3"/>
        <v>1420.9333333333334</v>
      </c>
      <c r="T42" s="3">
        <f t="shared" si="3"/>
        <v>223</v>
      </c>
      <c r="U42" s="30">
        <f t="shared" si="3"/>
        <v>868.69999999999993</v>
      </c>
      <c r="V42" s="3">
        <f t="shared" si="3"/>
        <v>746</v>
      </c>
      <c r="W42" s="30">
        <f t="shared" si="3"/>
        <v>2305.4333333333334</v>
      </c>
      <c r="X42" s="3">
        <f t="shared" si="3"/>
        <v>1285.6666666666667</v>
      </c>
      <c r="Y42" s="30">
        <f t="shared" si="3"/>
        <v>1072.55</v>
      </c>
      <c r="Z42" s="3">
        <f t="shared" si="3"/>
        <v>3137.6666666666665</v>
      </c>
      <c r="AA42" s="30">
        <f t="shared" si="3"/>
        <v>2034.1666666666667</v>
      </c>
      <c r="AB42" s="108">
        <f t="shared" si="4"/>
        <v>19654.166666666664</v>
      </c>
      <c r="AC42" s="19">
        <f t="shared" si="5"/>
        <v>18227.683333333334</v>
      </c>
    </row>
    <row r="43" spans="1:29" x14ac:dyDescent="0.25">
      <c r="A43" s="91" t="s">
        <v>20</v>
      </c>
      <c r="B43" s="3">
        <f t="shared" si="3"/>
        <v>2856.1666666666665</v>
      </c>
      <c r="C43" s="30">
        <f t="shared" si="3"/>
        <v>1069.9079933968185</v>
      </c>
      <c r="D43" s="3">
        <f t="shared" si="3"/>
        <v>1142.3333333333333</v>
      </c>
      <c r="E43" s="30">
        <f t="shared" si="3"/>
        <v>875.79242544134888</v>
      </c>
      <c r="F43" s="3">
        <f t="shared" si="3"/>
        <v>2314.1666666666665</v>
      </c>
      <c r="G43" s="30">
        <f t="shared" si="3"/>
        <v>1006.422973341701</v>
      </c>
      <c r="H43" s="3">
        <f t="shared" si="3"/>
        <v>2501.1666666666665</v>
      </c>
      <c r="I43" s="30">
        <f t="shared" si="3"/>
        <v>1732.9065131381485</v>
      </c>
      <c r="J43" s="3">
        <f t="shared" si="3"/>
        <v>202.83333333333334</v>
      </c>
      <c r="K43" s="30">
        <f t="shared" si="3"/>
        <v>714.52710305874643</v>
      </c>
      <c r="L43" s="3">
        <f t="shared" si="3"/>
        <v>574.16666666666663</v>
      </c>
      <c r="M43" s="30">
        <f t="shared" si="3"/>
        <v>2380.870975560952</v>
      </c>
      <c r="N43" s="3">
        <f t="shared" si="3"/>
        <v>1906.6666666666667</v>
      </c>
      <c r="O43" s="30">
        <f t="shared" si="3"/>
        <v>3078.6203807288966</v>
      </c>
      <c r="P43" s="3">
        <f t="shared" si="3"/>
        <v>1449.1666666666667</v>
      </c>
      <c r="Q43" s="30">
        <f t="shared" si="3"/>
        <v>1594.2136865944501</v>
      </c>
      <c r="R43" s="3">
        <f t="shared" si="3"/>
        <v>1954.8333333333333</v>
      </c>
      <c r="S43" s="30">
        <f t="shared" si="3"/>
        <v>1541.703094672888</v>
      </c>
      <c r="T43" s="3">
        <f t="shared" si="3"/>
        <v>266.33333333333331</v>
      </c>
      <c r="U43" s="30">
        <f t="shared" si="3"/>
        <v>1098.2115282818083</v>
      </c>
      <c r="V43" s="3">
        <f t="shared" si="3"/>
        <v>778.5</v>
      </c>
      <c r="W43" s="30">
        <f t="shared" si="3"/>
        <v>2521.8849409260824</v>
      </c>
      <c r="X43" s="3">
        <f t="shared" si="3"/>
        <v>1351.8333333333333</v>
      </c>
      <c r="Y43" s="30">
        <f t="shared" si="3"/>
        <v>1344.1393748806242</v>
      </c>
      <c r="Z43" s="3">
        <f t="shared" si="3"/>
        <v>3383.1666666666665</v>
      </c>
      <c r="AA43" s="30">
        <f t="shared" si="3"/>
        <v>2239.4656766442013</v>
      </c>
      <c r="AB43" s="108">
        <f t="shared" si="4"/>
        <v>20681.333333333332</v>
      </c>
      <c r="AC43" s="19">
        <f t="shared" si="5"/>
        <v>21198.666666666672</v>
      </c>
    </row>
    <row r="44" spans="1:29" x14ac:dyDescent="0.25">
      <c r="A44" s="90" t="s">
        <v>21</v>
      </c>
      <c r="B44" s="3">
        <f t="shared" si="3"/>
        <v>2564</v>
      </c>
      <c r="C44" s="30">
        <f t="shared" si="3"/>
        <v>860.36636126205815</v>
      </c>
      <c r="D44" s="3">
        <f t="shared" si="3"/>
        <v>1045.6666666666667</v>
      </c>
      <c r="E44" s="30">
        <f t="shared" si="3"/>
        <v>741.28229706390323</v>
      </c>
      <c r="F44" s="3">
        <f t="shared" si="3"/>
        <v>1896.6666666666667</v>
      </c>
      <c r="G44" s="30">
        <f t="shared" si="3"/>
        <v>806.314604659</v>
      </c>
      <c r="H44" s="3">
        <f t="shared" si="3"/>
        <v>2468.3333333333335</v>
      </c>
      <c r="I44" s="30">
        <f t="shared" si="3"/>
        <v>1635.2581321875396</v>
      </c>
      <c r="J44" s="3">
        <f t="shared" si="3"/>
        <v>178.66666666666666</v>
      </c>
      <c r="K44" s="30">
        <f t="shared" si="3"/>
        <v>659.3606428240447</v>
      </c>
      <c r="L44" s="3">
        <f t="shared" si="3"/>
        <v>507.66666666666669</v>
      </c>
      <c r="M44" s="30">
        <f t="shared" si="3"/>
        <v>2419.7287122456719</v>
      </c>
      <c r="N44" s="3">
        <f t="shared" si="3"/>
        <v>1624.3333333333333</v>
      </c>
      <c r="O44" s="30">
        <f t="shared" si="3"/>
        <v>2877.0859050507606</v>
      </c>
      <c r="P44" s="3">
        <f t="shared" si="3"/>
        <v>1251.1666666666667</v>
      </c>
      <c r="Q44" s="30">
        <f t="shared" si="3"/>
        <v>1381.3115169130967</v>
      </c>
      <c r="R44" s="3">
        <f t="shared" si="3"/>
        <v>1891.6666666666667</v>
      </c>
      <c r="S44" s="30">
        <f t="shared" si="3"/>
        <v>1318.5183621888034</v>
      </c>
      <c r="T44" s="3">
        <f t="shared" si="3"/>
        <v>185.33333333333334</v>
      </c>
      <c r="U44" s="30">
        <f t="shared" si="3"/>
        <v>908.66898984792954</v>
      </c>
      <c r="V44" s="3">
        <f t="shared" si="3"/>
        <v>625.33333333333337</v>
      </c>
      <c r="W44" s="30">
        <f t="shared" si="3"/>
        <v>2327.8967879860143</v>
      </c>
      <c r="X44" s="3">
        <f t="shared" si="3"/>
        <v>1005.3333333333334</v>
      </c>
      <c r="Y44" s="30">
        <f t="shared" si="3"/>
        <v>1175.6485930325625</v>
      </c>
      <c r="Z44" s="3">
        <f t="shared" si="3"/>
        <v>3198.5</v>
      </c>
      <c r="AA44" s="30">
        <f t="shared" si="3"/>
        <v>2030.3757614052822</v>
      </c>
      <c r="AB44" s="108">
        <f t="shared" si="4"/>
        <v>18442.666666666672</v>
      </c>
      <c r="AC44" s="19">
        <f t="shared" si="5"/>
        <v>19141.816666666662</v>
      </c>
    </row>
    <row r="45" spans="1:29" x14ac:dyDescent="0.25">
      <c r="A45" s="91" t="s">
        <v>22</v>
      </c>
      <c r="B45" s="3">
        <f t="shared" si="3"/>
        <v>2158.8333333333335</v>
      </c>
      <c r="C45" s="30">
        <f t="shared" si="3"/>
        <v>987.65</v>
      </c>
      <c r="D45" s="3">
        <f t="shared" si="3"/>
        <v>900</v>
      </c>
      <c r="E45" s="30">
        <f t="shared" si="3"/>
        <v>624.05000000000007</v>
      </c>
      <c r="F45" s="3">
        <f t="shared" si="3"/>
        <v>1751</v>
      </c>
      <c r="G45" s="30">
        <f t="shared" si="3"/>
        <v>681.23333333333335</v>
      </c>
      <c r="H45" s="3">
        <f t="shared" si="3"/>
        <v>2393.8333333333335</v>
      </c>
      <c r="I45" s="30">
        <f t="shared" si="3"/>
        <v>1655.7</v>
      </c>
      <c r="J45" s="3">
        <f t="shared" si="3"/>
        <v>189</v>
      </c>
      <c r="K45" s="30">
        <f t="shared" si="3"/>
        <v>624.88333333333333</v>
      </c>
      <c r="L45" s="3">
        <f t="shared" si="3"/>
        <v>487.83333333333331</v>
      </c>
      <c r="M45" s="30">
        <f t="shared" si="3"/>
        <v>1953.6499999999999</v>
      </c>
      <c r="N45" s="3">
        <f t="shared" si="3"/>
        <v>1419.3333333333333</v>
      </c>
      <c r="O45" s="30">
        <f t="shared" si="3"/>
        <v>2737.7333333333336</v>
      </c>
      <c r="P45" s="3">
        <f t="shared" si="3"/>
        <v>961.16666666666663</v>
      </c>
      <c r="Q45" s="30">
        <f t="shared" si="3"/>
        <v>1114.9166666666667</v>
      </c>
      <c r="R45" s="3">
        <f t="shared" si="3"/>
        <v>1618</v>
      </c>
      <c r="S45" s="30">
        <f t="shared" si="3"/>
        <v>1180.2833333333333</v>
      </c>
      <c r="T45" s="3">
        <f t="shared" si="3"/>
        <v>168.83333333333334</v>
      </c>
      <c r="U45" s="30">
        <f t="shared" si="3"/>
        <v>579.35</v>
      </c>
      <c r="V45" s="3">
        <f t="shared" si="3"/>
        <v>549.5</v>
      </c>
      <c r="W45" s="30">
        <f t="shared" si="3"/>
        <v>2179.0333333333333</v>
      </c>
      <c r="X45" s="3">
        <f t="shared" si="3"/>
        <v>1043.5</v>
      </c>
      <c r="Y45" s="30">
        <f t="shared" si="3"/>
        <v>822.0333333333333</v>
      </c>
      <c r="Z45" s="3">
        <f t="shared" si="3"/>
        <v>2691.1666666666665</v>
      </c>
      <c r="AA45" s="30">
        <f t="shared" si="3"/>
        <v>1962.95</v>
      </c>
      <c r="AB45" s="108">
        <f t="shared" si="4"/>
        <v>16332</v>
      </c>
      <c r="AC45" s="19">
        <f t="shared" si="5"/>
        <v>17103.466666666664</v>
      </c>
    </row>
    <row r="46" spans="1:29" x14ac:dyDescent="0.25">
      <c r="A46" s="90" t="s">
        <v>23</v>
      </c>
      <c r="B46" s="3">
        <f t="shared" si="3"/>
        <v>1578.5</v>
      </c>
      <c r="C46" s="30">
        <f t="shared" si="3"/>
        <v>1035.0333333333333</v>
      </c>
      <c r="D46" s="3">
        <f t="shared" si="3"/>
        <v>670</v>
      </c>
      <c r="E46" s="30">
        <f t="shared" si="3"/>
        <v>512.73333333333335</v>
      </c>
      <c r="F46" s="3">
        <f t="shared" si="3"/>
        <v>1327.6666666666667</v>
      </c>
      <c r="G46" s="30">
        <f t="shared" si="3"/>
        <v>620.76666666666665</v>
      </c>
      <c r="H46" s="3">
        <f t="shared" si="3"/>
        <v>1955.3333333333333</v>
      </c>
      <c r="I46" s="30">
        <f t="shared" si="3"/>
        <v>1550.2833333333335</v>
      </c>
      <c r="J46" s="3">
        <f t="shared" si="3"/>
        <v>184.83333333333334</v>
      </c>
      <c r="K46" s="30">
        <f t="shared" si="3"/>
        <v>459.05</v>
      </c>
      <c r="L46" s="3">
        <f t="shared" si="3"/>
        <v>526.16666666666663</v>
      </c>
      <c r="M46" s="30">
        <f t="shared" si="3"/>
        <v>1399.0166666666667</v>
      </c>
      <c r="N46" s="3">
        <f t="shared" si="3"/>
        <v>1336.6666666666667</v>
      </c>
      <c r="O46" s="30">
        <f t="shared" si="3"/>
        <v>1945.9333333333334</v>
      </c>
      <c r="P46" s="3">
        <f t="shared" si="3"/>
        <v>875.5</v>
      </c>
      <c r="Q46" s="30">
        <f t="shared" si="3"/>
        <v>863.08333333333337</v>
      </c>
      <c r="R46" s="3">
        <f t="shared" si="3"/>
        <v>1357.5</v>
      </c>
      <c r="S46" s="30">
        <f t="shared" si="3"/>
        <v>1086.4666666666667</v>
      </c>
      <c r="T46" s="3">
        <f t="shared" si="3"/>
        <v>192.5</v>
      </c>
      <c r="U46" s="30">
        <f t="shared" si="3"/>
        <v>365.51666666666665</v>
      </c>
      <c r="V46" s="3">
        <f t="shared" si="3"/>
        <v>540.66666666666663</v>
      </c>
      <c r="W46" s="30">
        <f t="shared" si="3"/>
        <v>1827.8999999999999</v>
      </c>
      <c r="X46" s="3">
        <f t="shared" si="3"/>
        <v>865.16666666666663</v>
      </c>
      <c r="Y46" s="30">
        <f t="shared" si="3"/>
        <v>604.69999999999993</v>
      </c>
      <c r="Z46" s="3">
        <f t="shared" si="3"/>
        <v>2352</v>
      </c>
      <c r="AA46" s="30">
        <f t="shared" si="3"/>
        <v>2076.5166666666669</v>
      </c>
      <c r="AB46" s="108">
        <f t="shared" si="4"/>
        <v>13762.5</v>
      </c>
      <c r="AC46" s="19">
        <f t="shared" si="5"/>
        <v>14347</v>
      </c>
    </row>
    <row r="47" spans="1:29" x14ac:dyDescent="0.25">
      <c r="A47" s="91" t="s">
        <v>24</v>
      </c>
      <c r="B47" s="3">
        <f t="shared" si="3"/>
        <v>1595.5</v>
      </c>
      <c r="C47" s="30">
        <f t="shared" si="3"/>
        <v>1165.3</v>
      </c>
      <c r="D47" s="3">
        <f t="shared" si="3"/>
        <v>712.83333333333337</v>
      </c>
      <c r="E47" s="30">
        <f t="shared" si="3"/>
        <v>488.75</v>
      </c>
      <c r="F47" s="3">
        <f t="shared" si="3"/>
        <v>1285</v>
      </c>
      <c r="G47" s="30">
        <f t="shared" si="3"/>
        <v>627.44999999999993</v>
      </c>
      <c r="H47" s="3">
        <f t="shared" si="3"/>
        <v>1983.8333333333333</v>
      </c>
      <c r="I47" s="30">
        <f t="shared" si="3"/>
        <v>1543.1666666666667</v>
      </c>
      <c r="J47" s="3">
        <f t="shared" si="3"/>
        <v>216.83333333333334</v>
      </c>
      <c r="K47" s="30">
        <f t="shared" si="3"/>
        <v>374.7166666666667</v>
      </c>
      <c r="L47" s="3">
        <f t="shared" si="3"/>
        <v>545.16666666666663</v>
      </c>
      <c r="M47" s="30">
        <f t="shared" si="3"/>
        <v>1226.5666666666666</v>
      </c>
      <c r="N47" s="3">
        <f t="shared" si="3"/>
        <v>1387</v>
      </c>
      <c r="O47" s="30">
        <f t="shared" si="3"/>
        <v>1819.8500000000001</v>
      </c>
      <c r="P47" s="3">
        <f t="shared" si="3"/>
        <v>919.83333333333337</v>
      </c>
      <c r="Q47" s="30">
        <f t="shared" si="3"/>
        <v>701.6</v>
      </c>
      <c r="R47" s="3">
        <f t="shared" si="3"/>
        <v>1371.5</v>
      </c>
      <c r="S47" s="30">
        <f t="shared" si="3"/>
        <v>1039.2</v>
      </c>
      <c r="T47" s="3">
        <f t="shared" si="3"/>
        <v>181.66666666666666</v>
      </c>
      <c r="U47" s="30">
        <f t="shared" si="3"/>
        <v>310.53333333333336</v>
      </c>
      <c r="V47" s="3">
        <f t="shared" si="3"/>
        <v>614.5</v>
      </c>
      <c r="W47" s="30">
        <f t="shared" si="3"/>
        <v>1775.6000000000001</v>
      </c>
      <c r="X47" s="3">
        <f t="shared" si="3"/>
        <v>806.66666666666663</v>
      </c>
      <c r="Y47" s="30">
        <f t="shared" si="3"/>
        <v>479.55</v>
      </c>
      <c r="Z47" s="3">
        <f t="shared" si="3"/>
        <v>2322</v>
      </c>
      <c r="AA47" s="30">
        <f t="shared" si="3"/>
        <v>2116.7666666666669</v>
      </c>
      <c r="AB47" s="108">
        <f t="shared" si="4"/>
        <v>13942.333333333332</v>
      </c>
      <c r="AC47" s="19">
        <f t="shared" si="5"/>
        <v>13669.05</v>
      </c>
    </row>
    <row r="48" spans="1:29" x14ac:dyDescent="0.25">
      <c r="A48" s="90" t="s">
        <v>25</v>
      </c>
      <c r="B48" s="3">
        <f t="shared" si="3"/>
        <v>1491.8333333333333</v>
      </c>
      <c r="C48" s="30">
        <f t="shared" si="3"/>
        <v>1232.2</v>
      </c>
      <c r="D48" s="3">
        <f t="shared" si="3"/>
        <v>675.16666666666663</v>
      </c>
      <c r="E48" s="30">
        <f t="shared" si="3"/>
        <v>508.11666666666662</v>
      </c>
      <c r="F48" s="3">
        <f t="shared" si="3"/>
        <v>1112.5</v>
      </c>
      <c r="G48" s="30">
        <f t="shared" si="3"/>
        <v>638.81666666666672</v>
      </c>
      <c r="H48" s="3">
        <f t="shared" si="3"/>
        <v>1981</v>
      </c>
      <c r="I48" s="30">
        <f t="shared" si="3"/>
        <v>1615.1000000000001</v>
      </c>
      <c r="J48" s="3">
        <f t="shared" si="3"/>
        <v>221.16666666666666</v>
      </c>
      <c r="K48" s="30">
        <f t="shared" si="3"/>
        <v>272.73333333333335</v>
      </c>
      <c r="L48" s="3">
        <f t="shared" si="3"/>
        <v>578.83333333333337</v>
      </c>
      <c r="M48" s="30">
        <f t="shared" si="3"/>
        <v>1262.6333333333334</v>
      </c>
      <c r="N48" s="3">
        <f t="shared" si="3"/>
        <v>1371.3333333333333</v>
      </c>
      <c r="O48" s="30">
        <f t="shared" si="3"/>
        <v>1742.95</v>
      </c>
      <c r="P48" s="3">
        <f t="shared" si="3"/>
        <v>931.16666666666663</v>
      </c>
      <c r="Q48" s="30">
        <f t="shared" si="3"/>
        <v>735.48333333333323</v>
      </c>
      <c r="R48" s="3">
        <f t="shared" si="3"/>
        <v>1232.1666666666667</v>
      </c>
      <c r="S48" s="30">
        <f t="shared" si="3"/>
        <v>1069.4166666666667</v>
      </c>
      <c r="T48" s="3">
        <f t="shared" si="3"/>
        <v>185.16666666666666</v>
      </c>
      <c r="U48" s="30">
        <f t="shared" si="3"/>
        <v>307.2</v>
      </c>
      <c r="V48" s="3">
        <f t="shared" si="3"/>
        <v>690</v>
      </c>
      <c r="W48" s="30">
        <f t="shared" si="3"/>
        <v>1519.4333333333334</v>
      </c>
      <c r="X48" s="3">
        <f t="shared" si="3"/>
        <v>801.83333333333337</v>
      </c>
      <c r="Y48" s="30">
        <f t="shared" si="3"/>
        <v>449.58333333333331</v>
      </c>
      <c r="Z48" s="3">
        <f t="shared" si="3"/>
        <v>2189.8333333333335</v>
      </c>
      <c r="AA48" s="30">
        <f t="shared" si="3"/>
        <v>2211.85</v>
      </c>
      <c r="AB48" s="108">
        <f t="shared" si="4"/>
        <v>13462</v>
      </c>
      <c r="AC48" s="19">
        <f t="shared" si="5"/>
        <v>13565.51666666667</v>
      </c>
    </row>
    <row r="49" spans="1:29" x14ac:dyDescent="0.25">
      <c r="A49" s="91" t="s">
        <v>26</v>
      </c>
      <c r="B49" s="3">
        <f t="shared" si="3"/>
        <v>1349.1666666666667</v>
      </c>
      <c r="C49" s="30">
        <f t="shared" si="3"/>
        <v>1211.7666666666667</v>
      </c>
      <c r="D49" s="3">
        <f t="shared" si="3"/>
        <v>572.33333333333337</v>
      </c>
      <c r="E49" s="30">
        <f t="shared" si="3"/>
        <v>507.7</v>
      </c>
      <c r="F49" s="3">
        <f t="shared" si="3"/>
        <v>959.83333333333337</v>
      </c>
      <c r="G49" s="30">
        <f t="shared" si="3"/>
        <v>696.55000000000007</v>
      </c>
      <c r="H49" s="3">
        <f t="shared" si="3"/>
        <v>1807.8333333333333</v>
      </c>
      <c r="I49" s="30">
        <f t="shared" si="3"/>
        <v>1618.3</v>
      </c>
      <c r="J49" s="3">
        <f t="shared" si="3"/>
        <v>223.83333333333334</v>
      </c>
      <c r="K49" s="30">
        <f t="shared" si="3"/>
        <v>274.51666666666665</v>
      </c>
      <c r="L49" s="3">
        <f t="shared" si="3"/>
        <v>607.66666666666663</v>
      </c>
      <c r="M49" s="30">
        <f t="shared" si="3"/>
        <v>1055.5833333333333</v>
      </c>
      <c r="N49" s="3">
        <f t="shared" si="3"/>
        <v>1373</v>
      </c>
      <c r="O49" s="30">
        <f t="shared" si="3"/>
        <v>1529.95</v>
      </c>
      <c r="P49" s="3">
        <f t="shared" si="3"/>
        <v>873.83333333333337</v>
      </c>
      <c r="Q49" s="30">
        <f t="shared" si="3"/>
        <v>712.06666666666661</v>
      </c>
      <c r="R49" s="3">
        <f t="shared" si="3"/>
        <v>1095</v>
      </c>
      <c r="S49" s="30">
        <f t="shared" si="3"/>
        <v>1060.7333333333333</v>
      </c>
      <c r="T49" s="3">
        <f t="shared" si="3"/>
        <v>181.33333333333334</v>
      </c>
      <c r="U49" s="30">
        <f t="shared" si="3"/>
        <v>275.84999999999997</v>
      </c>
      <c r="V49" s="3">
        <f t="shared" si="3"/>
        <v>722.16666666666663</v>
      </c>
      <c r="W49" s="30">
        <f t="shared" ref="W49:AA49" si="6">+W17/$B$65</f>
        <v>1294.6000000000001</v>
      </c>
      <c r="X49" s="3">
        <f t="shared" si="6"/>
        <v>748.5</v>
      </c>
      <c r="Y49" s="30">
        <f t="shared" si="6"/>
        <v>447.68333333333334</v>
      </c>
      <c r="Z49" s="3">
        <f t="shared" si="6"/>
        <v>2175.5</v>
      </c>
      <c r="AA49" s="30">
        <f t="shared" si="6"/>
        <v>2176.0333333333333</v>
      </c>
      <c r="AB49" s="108">
        <f t="shared" si="4"/>
        <v>12690</v>
      </c>
      <c r="AC49" s="19">
        <f t="shared" si="5"/>
        <v>12861.333333333332</v>
      </c>
    </row>
    <row r="50" spans="1:29" x14ac:dyDescent="0.25">
      <c r="A50" s="90" t="s">
        <v>27</v>
      </c>
      <c r="B50" s="3">
        <f t="shared" ref="B50:AA59" si="7">+B18/$B$65</f>
        <v>1203.8333333333333</v>
      </c>
      <c r="C50" s="30">
        <f t="shared" si="7"/>
        <v>1293.0166666666667</v>
      </c>
      <c r="D50" s="3">
        <f t="shared" si="7"/>
        <v>535.83333333333337</v>
      </c>
      <c r="E50" s="30">
        <f t="shared" si="7"/>
        <v>535.56666666666672</v>
      </c>
      <c r="F50" s="3">
        <f t="shared" si="7"/>
        <v>840</v>
      </c>
      <c r="G50" s="30">
        <f t="shared" si="7"/>
        <v>794.91666666666663</v>
      </c>
      <c r="H50" s="3">
        <f t="shared" si="7"/>
        <v>1724.5</v>
      </c>
      <c r="I50" s="30">
        <f t="shared" si="7"/>
        <v>1810.7333333333333</v>
      </c>
      <c r="J50" s="3">
        <f t="shared" si="7"/>
        <v>281.5</v>
      </c>
      <c r="K50" s="30">
        <f t="shared" si="7"/>
        <v>251.86666666666667</v>
      </c>
      <c r="L50" s="3">
        <f t="shared" si="7"/>
        <v>835.16666666666663</v>
      </c>
      <c r="M50" s="30">
        <f t="shared" si="7"/>
        <v>848.94999999999993</v>
      </c>
      <c r="N50" s="3">
        <f t="shared" si="7"/>
        <v>1476.6666666666667</v>
      </c>
      <c r="O50" s="30">
        <f t="shared" si="7"/>
        <v>1347.8500000000001</v>
      </c>
      <c r="P50" s="3">
        <f t="shared" si="7"/>
        <v>967</v>
      </c>
      <c r="Q50" s="30">
        <f t="shared" si="7"/>
        <v>680.91666666666663</v>
      </c>
      <c r="R50" s="3">
        <f t="shared" si="7"/>
        <v>1073.1666666666667</v>
      </c>
      <c r="S50" s="30">
        <f t="shared" si="7"/>
        <v>1135.4833333333333</v>
      </c>
      <c r="T50" s="3">
        <f t="shared" si="7"/>
        <v>262.83333333333331</v>
      </c>
      <c r="U50" s="30">
        <f t="shared" si="7"/>
        <v>203.85</v>
      </c>
      <c r="V50" s="3">
        <f t="shared" si="7"/>
        <v>958</v>
      </c>
      <c r="W50" s="30">
        <f t="shared" si="7"/>
        <v>1224.3333333333333</v>
      </c>
      <c r="X50" s="3">
        <f t="shared" si="7"/>
        <v>715.83333333333337</v>
      </c>
      <c r="Y50" s="30">
        <f t="shared" si="7"/>
        <v>388.36666666666662</v>
      </c>
      <c r="Z50" s="3">
        <f t="shared" si="7"/>
        <v>2124.3333333333335</v>
      </c>
      <c r="AA50" s="30">
        <f t="shared" si="7"/>
        <v>2264.1666666666665</v>
      </c>
      <c r="AB50" s="108">
        <f t="shared" si="4"/>
        <v>12998.666666666668</v>
      </c>
      <c r="AC50" s="19">
        <f t="shared" si="5"/>
        <v>12780.016666666668</v>
      </c>
    </row>
    <row r="51" spans="1:29" x14ac:dyDescent="0.25">
      <c r="A51" s="91" t="s">
        <v>28</v>
      </c>
      <c r="B51" s="3">
        <f t="shared" si="7"/>
        <v>1275.5</v>
      </c>
      <c r="C51" s="30">
        <f t="shared" si="7"/>
        <v>1670.2166666666665</v>
      </c>
      <c r="D51" s="3">
        <f t="shared" si="7"/>
        <v>621</v>
      </c>
      <c r="E51" s="30">
        <f t="shared" si="7"/>
        <v>641.06666666666672</v>
      </c>
      <c r="F51" s="3">
        <f t="shared" si="7"/>
        <v>882</v>
      </c>
      <c r="G51" s="30">
        <f t="shared" si="7"/>
        <v>1115.7833333333333</v>
      </c>
      <c r="H51" s="3">
        <f t="shared" si="7"/>
        <v>1854.1666666666667</v>
      </c>
      <c r="I51" s="30">
        <f t="shared" si="7"/>
        <v>2205.7333333333331</v>
      </c>
      <c r="J51" s="3">
        <f t="shared" si="7"/>
        <v>333.33333333333331</v>
      </c>
      <c r="K51" s="30">
        <f t="shared" si="7"/>
        <v>204.20000000000002</v>
      </c>
      <c r="L51" s="3">
        <f t="shared" si="7"/>
        <v>1290</v>
      </c>
      <c r="M51" s="30">
        <f t="shared" si="7"/>
        <v>743.75</v>
      </c>
      <c r="N51" s="3">
        <f t="shared" si="7"/>
        <v>1855.1666666666667</v>
      </c>
      <c r="O51" s="30">
        <f t="shared" si="7"/>
        <v>1510.0166666666667</v>
      </c>
      <c r="P51" s="3">
        <f t="shared" si="7"/>
        <v>1063.1666666666667</v>
      </c>
      <c r="Q51" s="30">
        <f t="shared" si="7"/>
        <v>782.1</v>
      </c>
      <c r="R51" s="3">
        <f t="shared" si="7"/>
        <v>1172.3333333333333</v>
      </c>
      <c r="S51" s="30">
        <f t="shared" si="7"/>
        <v>1382.1499999999999</v>
      </c>
      <c r="T51" s="3">
        <f t="shared" si="7"/>
        <v>347.66666666666669</v>
      </c>
      <c r="U51" s="30">
        <f t="shared" si="7"/>
        <v>170.51666666666668</v>
      </c>
      <c r="V51" s="3">
        <f t="shared" si="7"/>
        <v>1371.1666666666667</v>
      </c>
      <c r="W51" s="30">
        <f t="shared" si="7"/>
        <v>1186.1333333333334</v>
      </c>
      <c r="X51" s="3">
        <f t="shared" si="7"/>
        <v>947.16666666666663</v>
      </c>
      <c r="Y51" s="30">
        <f t="shared" si="7"/>
        <v>387.5333333333333</v>
      </c>
      <c r="Z51" s="3">
        <f t="shared" si="7"/>
        <v>2259.8333333333335</v>
      </c>
      <c r="AA51" s="30">
        <f t="shared" si="7"/>
        <v>2549.4666666666667</v>
      </c>
      <c r="AB51" s="108">
        <f t="shared" si="4"/>
        <v>15272.5</v>
      </c>
      <c r="AC51" s="19">
        <f t="shared" si="5"/>
        <v>14548.666666666664</v>
      </c>
    </row>
    <row r="52" spans="1:29" x14ac:dyDescent="0.25">
      <c r="A52" s="90" t="s">
        <v>29</v>
      </c>
      <c r="B52" s="3">
        <f t="shared" si="7"/>
        <v>1617.8333333333333</v>
      </c>
      <c r="C52" s="30">
        <f t="shared" si="7"/>
        <v>2108.4333333333334</v>
      </c>
      <c r="D52" s="3">
        <f t="shared" si="7"/>
        <v>848.83333333333337</v>
      </c>
      <c r="E52" s="30">
        <f t="shared" si="7"/>
        <v>821.5333333333333</v>
      </c>
      <c r="F52" s="3">
        <f t="shared" si="7"/>
        <v>1145</v>
      </c>
      <c r="G52" s="30">
        <f t="shared" si="7"/>
        <v>1585.8999999999999</v>
      </c>
      <c r="H52" s="3">
        <f t="shared" si="7"/>
        <v>2006.6666666666667</v>
      </c>
      <c r="I52" s="30">
        <f t="shared" si="7"/>
        <v>2718.2833333333333</v>
      </c>
      <c r="J52" s="3">
        <f t="shared" si="7"/>
        <v>560</v>
      </c>
      <c r="K52" s="30">
        <f t="shared" si="7"/>
        <v>201.18333333333331</v>
      </c>
      <c r="L52" s="3">
        <f t="shared" si="7"/>
        <v>1761.3333333333333</v>
      </c>
      <c r="M52" s="30">
        <f t="shared" si="7"/>
        <v>728.36666666666667</v>
      </c>
      <c r="N52" s="3">
        <f t="shared" si="7"/>
        <v>2535.5</v>
      </c>
      <c r="O52" s="30">
        <f t="shared" si="7"/>
        <v>1779.75</v>
      </c>
      <c r="P52" s="3">
        <f t="shared" si="7"/>
        <v>1325.1666666666667</v>
      </c>
      <c r="Q52" s="30">
        <f t="shared" si="7"/>
        <v>1052.7</v>
      </c>
      <c r="R52" s="3">
        <f t="shared" si="7"/>
        <v>1360.1666666666667</v>
      </c>
      <c r="S52" s="30">
        <f t="shared" si="7"/>
        <v>1854.25</v>
      </c>
      <c r="T52" s="3">
        <f t="shared" si="7"/>
        <v>702.33333333333337</v>
      </c>
      <c r="U52" s="30">
        <f t="shared" si="7"/>
        <v>188.5</v>
      </c>
      <c r="V52" s="3">
        <f t="shared" si="7"/>
        <v>1927.1666666666667</v>
      </c>
      <c r="W52" s="30">
        <f t="shared" si="7"/>
        <v>1363.0666666666666</v>
      </c>
      <c r="X52" s="3">
        <f t="shared" si="7"/>
        <v>1357.8333333333333</v>
      </c>
      <c r="Y52" s="30">
        <f t="shared" si="7"/>
        <v>476.51666666666665</v>
      </c>
      <c r="Z52" s="3">
        <f t="shared" si="7"/>
        <v>2575.5</v>
      </c>
      <c r="AA52" s="30">
        <f t="shared" si="7"/>
        <v>2970.3333333333335</v>
      </c>
      <c r="AB52" s="108">
        <f t="shared" si="4"/>
        <v>19723.333333333332</v>
      </c>
      <c r="AC52" s="19">
        <f t="shared" si="5"/>
        <v>17848.816666666666</v>
      </c>
    </row>
    <row r="53" spans="1:29" x14ac:dyDescent="0.25">
      <c r="A53" s="91" t="s">
        <v>30</v>
      </c>
      <c r="B53" s="3">
        <f t="shared" si="7"/>
        <v>1777.3333333333333</v>
      </c>
      <c r="C53" s="30">
        <f t="shared" si="7"/>
        <v>2797.5483528391851</v>
      </c>
      <c r="D53" s="3">
        <f t="shared" si="7"/>
        <v>1112.3333333333333</v>
      </c>
      <c r="E53" s="30">
        <f t="shared" si="7"/>
        <v>1028.1095795405288</v>
      </c>
      <c r="F53" s="3">
        <f t="shared" si="7"/>
        <v>1282.3333333333333</v>
      </c>
      <c r="G53" s="30">
        <f t="shared" si="7"/>
        <v>1936.5003901170351</v>
      </c>
      <c r="H53" s="3">
        <f t="shared" si="7"/>
        <v>2369.6666666666665</v>
      </c>
      <c r="I53" s="30">
        <f t="shared" si="7"/>
        <v>3417.0687256176857</v>
      </c>
      <c r="J53" s="3">
        <f t="shared" si="7"/>
        <v>820.16666666666663</v>
      </c>
      <c r="K53" s="30">
        <f t="shared" si="7"/>
        <v>243.9540312093628</v>
      </c>
      <c r="L53" s="3">
        <f t="shared" si="7"/>
        <v>2303</v>
      </c>
      <c r="M53" s="30">
        <f t="shared" si="7"/>
        <v>804.4369527524924</v>
      </c>
      <c r="N53" s="3">
        <f t="shared" si="7"/>
        <v>3270</v>
      </c>
      <c r="O53" s="30">
        <f t="shared" si="7"/>
        <v>2069.9436714347635</v>
      </c>
      <c r="P53" s="3">
        <f t="shared" si="7"/>
        <v>1572.3333333333333</v>
      </c>
      <c r="Q53" s="30">
        <f t="shared" si="7"/>
        <v>1399.387841352406</v>
      </c>
      <c r="R53" s="3">
        <f t="shared" si="7"/>
        <v>1625.8333333333333</v>
      </c>
      <c r="S53" s="30">
        <f t="shared" si="7"/>
        <v>2359.3990030342434</v>
      </c>
      <c r="T53" s="3">
        <f t="shared" si="7"/>
        <v>972.16666666666663</v>
      </c>
      <c r="U53" s="30">
        <f t="shared" si="7"/>
        <v>273.9680104031209</v>
      </c>
      <c r="V53" s="3">
        <f t="shared" si="7"/>
        <v>2385.8333333333335</v>
      </c>
      <c r="W53" s="30">
        <f t="shared" si="7"/>
        <v>1667.5412223667099</v>
      </c>
      <c r="X53" s="3">
        <f t="shared" si="7"/>
        <v>1755.1666666666667</v>
      </c>
      <c r="Y53" s="30">
        <f t="shared" si="7"/>
        <v>659.01111833550067</v>
      </c>
      <c r="Z53" s="3">
        <f t="shared" si="7"/>
        <v>2871.3333333333335</v>
      </c>
      <c r="AA53" s="30">
        <f t="shared" si="7"/>
        <v>3811.114434330299</v>
      </c>
      <c r="AB53" s="108">
        <f t="shared" si="4"/>
        <v>24117.5</v>
      </c>
      <c r="AC53" s="19">
        <f t="shared" si="5"/>
        <v>22467.98333333333</v>
      </c>
    </row>
    <row r="54" spans="1:29" x14ac:dyDescent="0.25">
      <c r="A54" s="90" t="s">
        <v>31</v>
      </c>
      <c r="B54" s="3">
        <f t="shared" si="7"/>
        <v>1929</v>
      </c>
      <c r="C54" s="30">
        <f t="shared" si="7"/>
        <v>2999.1561362091284</v>
      </c>
      <c r="D54" s="3">
        <f t="shared" si="7"/>
        <v>885.83333333333337</v>
      </c>
      <c r="E54" s="30">
        <f t="shared" si="7"/>
        <v>1165.1911248940667</v>
      </c>
      <c r="F54" s="3">
        <f t="shared" si="7"/>
        <v>1074.1666666666667</v>
      </c>
      <c r="G54" s="30">
        <f t="shared" si="7"/>
        <v>2117.294619525233</v>
      </c>
      <c r="H54" s="3">
        <f t="shared" si="7"/>
        <v>2367.3333333333335</v>
      </c>
      <c r="I54" s="30">
        <f t="shared" si="7"/>
        <v>3856.1510435001255</v>
      </c>
      <c r="J54" s="3">
        <f t="shared" si="7"/>
        <v>603.66666666666663</v>
      </c>
      <c r="K54" s="30">
        <f t="shared" si="7"/>
        <v>221.21825962245876</v>
      </c>
      <c r="L54" s="3">
        <f t="shared" si="7"/>
        <v>2394</v>
      </c>
      <c r="M54" s="30">
        <f t="shared" si="7"/>
        <v>824.89258886746939</v>
      </c>
      <c r="N54" s="3">
        <f t="shared" si="7"/>
        <v>3300.8333333333335</v>
      </c>
      <c r="O54" s="30">
        <f t="shared" si="7"/>
        <v>2156.8071885564218</v>
      </c>
      <c r="P54" s="3">
        <f t="shared" si="7"/>
        <v>1477.3333333333333</v>
      </c>
      <c r="Q54" s="30">
        <f t="shared" si="7"/>
        <v>1685.1789544510564</v>
      </c>
      <c r="R54" s="3">
        <f t="shared" si="7"/>
        <v>1569.6666666666667</v>
      </c>
      <c r="S54" s="30">
        <f t="shared" si="7"/>
        <v>2530.6020893284535</v>
      </c>
      <c r="T54" s="3">
        <f t="shared" si="7"/>
        <v>978.66666666666663</v>
      </c>
      <c r="U54" s="30">
        <f t="shared" si="7"/>
        <v>248.24405284087206</v>
      </c>
      <c r="V54" s="3">
        <f t="shared" si="7"/>
        <v>2781.6666666666665</v>
      </c>
      <c r="W54" s="30">
        <f t="shared" si="7"/>
        <v>1656.6815620372697</v>
      </c>
      <c r="X54" s="3">
        <f t="shared" si="7"/>
        <v>1752.6666666666667</v>
      </c>
      <c r="Y54" s="30">
        <f t="shared" si="7"/>
        <v>694.86418806284291</v>
      </c>
      <c r="Z54" s="3">
        <f t="shared" si="7"/>
        <v>2757</v>
      </c>
      <c r="AA54" s="30">
        <f t="shared" si="7"/>
        <v>4122.9015254379347</v>
      </c>
      <c r="AB54" s="108">
        <f t="shared" si="4"/>
        <v>23871.833333333336</v>
      </c>
      <c r="AC54" s="19">
        <f t="shared" si="5"/>
        <v>24279.183333333331</v>
      </c>
    </row>
    <row r="55" spans="1:29" x14ac:dyDescent="0.25">
      <c r="A55" s="91" t="s">
        <v>32</v>
      </c>
      <c r="B55" s="3">
        <f t="shared" si="7"/>
        <v>2069.3333333333335</v>
      </c>
      <c r="C55" s="30">
        <f t="shared" si="7"/>
        <v>2642.9166666666665</v>
      </c>
      <c r="D55" s="3">
        <f t="shared" si="7"/>
        <v>699.66666666666663</v>
      </c>
      <c r="E55" s="30">
        <f t="shared" si="7"/>
        <v>1068.0333333333333</v>
      </c>
      <c r="F55" s="3">
        <f t="shared" si="7"/>
        <v>936</v>
      </c>
      <c r="G55" s="30">
        <f t="shared" si="7"/>
        <v>1834.3999999999999</v>
      </c>
      <c r="H55" s="3">
        <f t="shared" si="7"/>
        <v>2199.5</v>
      </c>
      <c r="I55" s="30">
        <f t="shared" si="7"/>
        <v>3533.8166666666671</v>
      </c>
      <c r="J55" s="3">
        <f t="shared" si="7"/>
        <v>433.5</v>
      </c>
      <c r="K55" s="30">
        <f t="shared" si="7"/>
        <v>186.66666666666666</v>
      </c>
      <c r="L55" s="3">
        <f t="shared" si="7"/>
        <v>1918.5</v>
      </c>
      <c r="M55" s="30">
        <f t="shared" si="7"/>
        <v>956.69999999999993</v>
      </c>
      <c r="N55" s="3">
        <f t="shared" si="7"/>
        <v>2709.1666666666665</v>
      </c>
      <c r="O55" s="30">
        <f t="shared" si="7"/>
        <v>2300.9166666666665</v>
      </c>
      <c r="P55" s="3">
        <f t="shared" si="7"/>
        <v>1146.3333333333333</v>
      </c>
      <c r="Q55" s="30">
        <f t="shared" si="7"/>
        <v>1623.2333333333333</v>
      </c>
      <c r="R55" s="3">
        <f t="shared" si="7"/>
        <v>1423.6666666666667</v>
      </c>
      <c r="S55" s="30">
        <f t="shared" si="7"/>
        <v>2299.5833333333335</v>
      </c>
      <c r="T55" s="3">
        <f t="shared" si="7"/>
        <v>683.33333333333337</v>
      </c>
      <c r="U55" s="30">
        <f t="shared" si="7"/>
        <v>284.84999999999997</v>
      </c>
      <c r="V55" s="3">
        <f t="shared" si="7"/>
        <v>2460.3333333333335</v>
      </c>
      <c r="W55" s="30">
        <f t="shared" si="7"/>
        <v>1629.55</v>
      </c>
      <c r="X55" s="3">
        <f t="shared" si="7"/>
        <v>1332.8333333333333</v>
      </c>
      <c r="Y55" s="30">
        <f t="shared" si="7"/>
        <v>606.35</v>
      </c>
      <c r="Z55" s="3">
        <f t="shared" si="7"/>
        <v>2798.6666666666665</v>
      </c>
      <c r="AA55" s="30">
        <f t="shared" si="7"/>
        <v>3447.4666666666667</v>
      </c>
      <c r="AB55" s="108">
        <f t="shared" si="4"/>
        <v>20810.833333333332</v>
      </c>
      <c r="AC55" s="19">
        <f t="shared" si="5"/>
        <v>22414.48333333333</v>
      </c>
    </row>
    <row r="56" spans="1:29" x14ac:dyDescent="0.25">
      <c r="A56" s="90" t="s">
        <v>33</v>
      </c>
      <c r="B56" s="3">
        <f t="shared" si="7"/>
        <v>1832.8333333333333</v>
      </c>
      <c r="C56" s="30">
        <f t="shared" si="7"/>
        <v>1779.9166666666667</v>
      </c>
      <c r="D56" s="3">
        <f t="shared" si="7"/>
        <v>568.16666666666663</v>
      </c>
      <c r="E56" s="30">
        <f t="shared" si="7"/>
        <v>886.2166666666667</v>
      </c>
      <c r="F56" s="3">
        <f t="shared" si="7"/>
        <v>925.66666666666663</v>
      </c>
      <c r="G56" s="30">
        <f t="shared" si="7"/>
        <v>1397.2333333333333</v>
      </c>
      <c r="H56" s="3">
        <f t="shared" si="7"/>
        <v>1896.1666666666667</v>
      </c>
      <c r="I56" s="30">
        <f t="shared" si="7"/>
        <v>2608.1166666666668</v>
      </c>
      <c r="J56" s="3">
        <f t="shared" si="7"/>
        <v>341.16666666666669</v>
      </c>
      <c r="K56" s="30">
        <f t="shared" si="7"/>
        <v>134</v>
      </c>
      <c r="L56" s="3">
        <f t="shared" si="7"/>
        <v>1307.5</v>
      </c>
      <c r="M56" s="30">
        <f t="shared" si="7"/>
        <v>945.0333333333333</v>
      </c>
      <c r="N56" s="3">
        <f t="shared" si="7"/>
        <v>1933.6666666666667</v>
      </c>
      <c r="O56" s="30">
        <f t="shared" si="7"/>
        <v>2044.9333333333334</v>
      </c>
      <c r="P56" s="3">
        <f t="shared" si="7"/>
        <v>744.83333333333337</v>
      </c>
      <c r="Q56" s="30">
        <f t="shared" si="7"/>
        <v>1377.7333333333333</v>
      </c>
      <c r="R56" s="3">
        <f t="shared" si="7"/>
        <v>1108.1666666666667</v>
      </c>
      <c r="S56" s="30">
        <f t="shared" si="7"/>
        <v>1700.75</v>
      </c>
      <c r="T56" s="3">
        <f t="shared" si="7"/>
        <v>341.5</v>
      </c>
      <c r="U56" s="30">
        <f t="shared" si="7"/>
        <v>293.51666666666665</v>
      </c>
      <c r="V56" s="3">
        <f t="shared" si="7"/>
        <v>1931.1666666666667</v>
      </c>
      <c r="W56" s="30">
        <f t="shared" si="7"/>
        <v>1424.2166666666665</v>
      </c>
      <c r="X56" s="3">
        <f t="shared" si="7"/>
        <v>852.66666666666663</v>
      </c>
      <c r="Y56" s="30">
        <f t="shared" si="7"/>
        <v>548.86666666666667</v>
      </c>
      <c r="Z56" s="3">
        <f t="shared" si="7"/>
        <v>2175.6666666666665</v>
      </c>
      <c r="AA56" s="30">
        <f t="shared" si="7"/>
        <v>2643.3166666666666</v>
      </c>
      <c r="AB56" s="108">
        <f t="shared" si="4"/>
        <v>15959.166666666664</v>
      </c>
      <c r="AC56" s="19">
        <f t="shared" si="5"/>
        <v>17783.850000000002</v>
      </c>
    </row>
    <row r="57" spans="1:29" x14ac:dyDescent="0.25">
      <c r="A57" s="91" t="s">
        <v>34</v>
      </c>
      <c r="B57" s="3">
        <f t="shared" si="7"/>
        <v>673</v>
      </c>
      <c r="C57" s="30">
        <f t="shared" si="7"/>
        <v>1302.1166666666666</v>
      </c>
      <c r="D57" s="3">
        <f t="shared" si="7"/>
        <v>270.5</v>
      </c>
      <c r="E57" s="30">
        <f t="shared" si="7"/>
        <v>682.9666666666667</v>
      </c>
      <c r="F57" s="3">
        <f t="shared" si="7"/>
        <v>363</v>
      </c>
      <c r="G57" s="30">
        <f t="shared" si="7"/>
        <v>1173.5833333333333</v>
      </c>
      <c r="H57" s="3">
        <f t="shared" si="7"/>
        <v>957</v>
      </c>
      <c r="I57" s="30">
        <f t="shared" si="7"/>
        <v>1874.4333333333334</v>
      </c>
      <c r="J57" s="3">
        <f t="shared" si="7"/>
        <v>295.33333333333331</v>
      </c>
      <c r="K57" s="30">
        <f t="shared" si="7"/>
        <v>93.850000000000009</v>
      </c>
      <c r="L57" s="3">
        <f t="shared" si="7"/>
        <v>836</v>
      </c>
      <c r="M57" s="30">
        <f t="shared" si="7"/>
        <v>580.9</v>
      </c>
      <c r="N57" s="3">
        <f t="shared" si="7"/>
        <v>1559</v>
      </c>
      <c r="O57" s="30">
        <f t="shared" si="7"/>
        <v>1562.0833333333333</v>
      </c>
      <c r="P57" s="3">
        <f t="shared" si="7"/>
        <v>457.83333333333331</v>
      </c>
      <c r="Q57" s="30">
        <f t="shared" si="7"/>
        <v>998.5333333333333</v>
      </c>
      <c r="R57" s="3">
        <f t="shared" si="7"/>
        <v>793.33333333333337</v>
      </c>
      <c r="S57" s="30">
        <f t="shared" si="7"/>
        <v>1341.1333333333334</v>
      </c>
      <c r="T57" s="3">
        <f t="shared" si="7"/>
        <v>225.16666666666666</v>
      </c>
      <c r="U57" s="30">
        <f t="shared" si="7"/>
        <v>223.70000000000002</v>
      </c>
      <c r="V57" s="3">
        <f t="shared" si="7"/>
        <v>1946.3333333333333</v>
      </c>
      <c r="W57" s="30">
        <f t="shared" si="7"/>
        <v>959.83333333333337</v>
      </c>
      <c r="X57" s="3">
        <f t="shared" si="7"/>
        <v>543.33333333333337</v>
      </c>
      <c r="Y57" s="30">
        <f t="shared" si="7"/>
        <v>386.23333333333335</v>
      </c>
      <c r="Z57" s="3">
        <f t="shared" si="7"/>
        <v>1466</v>
      </c>
      <c r="AA57" s="30">
        <f t="shared" si="7"/>
        <v>1874.7666666666667</v>
      </c>
      <c r="AB57" s="108">
        <f>B57+D57+F57+H57+J57+L57+N57+P57+R57+T57+V57+X57+Z57</f>
        <v>10385.833333333334</v>
      </c>
      <c r="AC57" s="19">
        <f t="shared" si="5"/>
        <v>13054.133333333335</v>
      </c>
    </row>
    <row r="58" spans="1:29" x14ac:dyDescent="0.25">
      <c r="A58" s="90" t="s">
        <v>35</v>
      </c>
      <c r="B58" s="3">
        <f t="shared" si="7"/>
        <v>0</v>
      </c>
      <c r="C58" s="30">
        <f t="shared" si="7"/>
        <v>565.33333333333337</v>
      </c>
      <c r="D58" s="3">
        <f t="shared" si="7"/>
        <v>4.666666666666667</v>
      </c>
      <c r="E58" s="30">
        <f t="shared" si="7"/>
        <v>360.66666666666669</v>
      </c>
      <c r="F58" s="3">
        <f t="shared" si="7"/>
        <v>11.166666666666666</v>
      </c>
      <c r="G58" s="30">
        <f t="shared" si="7"/>
        <v>580.43333333333328</v>
      </c>
      <c r="H58" s="3">
        <f t="shared" si="7"/>
        <v>59.833333333333336</v>
      </c>
      <c r="I58" s="30">
        <f t="shared" si="7"/>
        <v>702.93333333333339</v>
      </c>
      <c r="J58" s="3">
        <f t="shared" si="7"/>
        <v>42.166666666666664</v>
      </c>
      <c r="K58" s="30">
        <f t="shared" si="7"/>
        <v>26.866666666666664</v>
      </c>
      <c r="L58" s="3">
        <f t="shared" si="7"/>
        <v>556</v>
      </c>
      <c r="M58" s="30">
        <f t="shared" si="7"/>
        <v>90.566666666666663</v>
      </c>
      <c r="N58" s="3">
        <f t="shared" si="7"/>
        <v>358.16666666666669</v>
      </c>
      <c r="O58" s="30">
        <f t="shared" si="7"/>
        <v>194.04999999999998</v>
      </c>
      <c r="P58" s="3">
        <f t="shared" si="7"/>
        <v>108</v>
      </c>
      <c r="Q58" s="30">
        <f t="shared" si="7"/>
        <v>113.98333333333333</v>
      </c>
      <c r="R58" s="3">
        <f t="shared" si="7"/>
        <v>111</v>
      </c>
      <c r="S58" s="30">
        <f t="shared" si="7"/>
        <v>95.5</v>
      </c>
      <c r="T58" s="3">
        <f t="shared" si="7"/>
        <v>30.833333333333332</v>
      </c>
      <c r="U58" s="30">
        <f t="shared" si="7"/>
        <v>6.3500000000000005</v>
      </c>
      <c r="V58" s="3">
        <f t="shared" si="7"/>
        <v>122.83333333333333</v>
      </c>
      <c r="W58" s="30">
        <f t="shared" si="7"/>
        <v>29.349999999999998</v>
      </c>
      <c r="X58" s="3">
        <f t="shared" si="7"/>
        <v>47.333333333333336</v>
      </c>
      <c r="Y58" s="30">
        <f t="shared" si="7"/>
        <v>12.5</v>
      </c>
      <c r="Z58" s="3">
        <f t="shared" si="7"/>
        <v>51.333333333333336</v>
      </c>
      <c r="AA58" s="30">
        <f t="shared" si="7"/>
        <v>100.11666666666667</v>
      </c>
      <c r="AB58" s="108">
        <f>B58+D58+F58+H58+J58+L58+N58+P58+R58+T58+V58+X58+Z58</f>
        <v>1503.333333333333</v>
      </c>
      <c r="AC58" s="19">
        <f t="shared" si="5"/>
        <v>2878.65</v>
      </c>
    </row>
    <row r="59" spans="1:29" x14ac:dyDescent="0.25">
      <c r="A59" s="91" t="s">
        <v>36</v>
      </c>
      <c r="B59" s="3">
        <f t="shared" si="7"/>
        <v>0</v>
      </c>
      <c r="C59" s="30">
        <f t="shared" si="7"/>
        <v>0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08">
        <f t="shared" ref="AB59:AB62" si="9">B59+D59+F59+H59+J59+L59+N59+P59+R59+T59+V59+X59+Z59</f>
        <v>0</v>
      </c>
      <c r="AC59" s="19">
        <f t="shared" si="5"/>
        <v>0</v>
      </c>
    </row>
    <row r="60" spans="1:29" x14ac:dyDescent="0.25">
      <c r="A60" s="90" t="s">
        <v>37</v>
      </c>
      <c r="B60" s="3">
        <f t="shared" ref="B60:AA62" si="10">B28/5</f>
        <v>0</v>
      </c>
      <c r="C60" s="30">
        <f t="shared" si="10"/>
        <v>0</v>
      </c>
      <c r="D60" s="3">
        <f t="shared" si="10"/>
        <v>0</v>
      </c>
      <c r="E60" s="30">
        <f t="shared" si="10"/>
        <v>0</v>
      </c>
      <c r="F60" s="3">
        <f t="shared" si="10"/>
        <v>0</v>
      </c>
      <c r="G60" s="30">
        <f t="shared" si="10"/>
        <v>0</v>
      </c>
      <c r="H60" s="3">
        <f t="shared" si="10"/>
        <v>0</v>
      </c>
      <c r="I60" s="30">
        <f t="shared" si="10"/>
        <v>0</v>
      </c>
      <c r="J60" s="3">
        <f t="shared" si="10"/>
        <v>0</v>
      </c>
      <c r="K60" s="30">
        <f t="shared" si="10"/>
        <v>0</v>
      </c>
      <c r="L60" s="3">
        <f t="shared" si="10"/>
        <v>0</v>
      </c>
      <c r="M60" s="30">
        <f t="shared" si="10"/>
        <v>0</v>
      </c>
      <c r="N60" s="3">
        <f t="shared" si="10"/>
        <v>0</v>
      </c>
      <c r="O60" s="30">
        <f t="shared" si="10"/>
        <v>0</v>
      </c>
      <c r="P60" s="3">
        <f t="shared" si="10"/>
        <v>0</v>
      </c>
      <c r="Q60" s="30">
        <f t="shared" si="10"/>
        <v>0</v>
      </c>
      <c r="R60" s="3">
        <f t="shared" si="10"/>
        <v>0</v>
      </c>
      <c r="S60" s="30">
        <f t="shared" si="10"/>
        <v>0</v>
      </c>
      <c r="T60" s="3">
        <f t="shared" si="10"/>
        <v>0</v>
      </c>
      <c r="U60" s="30">
        <f t="shared" si="10"/>
        <v>0</v>
      </c>
      <c r="V60" s="3">
        <f t="shared" si="10"/>
        <v>0</v>
      </c>
      <c r="W60" s="30">
        <f t="shared" si="10"/>
        <v>0</v>
      </c>
      <c r="X60" s="3">
        <f t="shared" si="10"/>
        <v>0</v>
      </c>
      <c r="Y60" s="30">
        <f t="shared" si="10"/>
        <v>0</v>
      </c>
      <c r="Z60" s="3">
        <f t="shared" si="10"/>
        <v>0</v>
      </c>
      <c r="AA60" s="30">
        <f t="shared" si="10"/>
        <v>0</v>
      </c>
      <c r="AB60" s="108">
        <f t="shared" si="9"/>
        <v>0</v>
      </c>
      <c r="AC60" s="19">
        <f t="shared" si="5"/>
        <v>0</v>
      </c>
    </row>
    <row r="61" spans="1:29" x14ac:dyDescent="0.25">
      <c r="A61" s="91" t="s">
        <v>38</v>
      </c>
      <c r="B61" s="3">
        <f t="shared" si="10"/>
        <v>0</v>
      </c>
      <c r="C61" s="30">
        <f t="shared" si="10"/>
        <v>0</v>
      </c>
      <c r="D61" s="3">
        <f t="shared" si="10"/>
        <v>0</v>
      </c>
      <c r="E61" s="30">
        <f t="shared" si="10"/>
        <v>0</v>
      </c>
      <c r="F61" s="3">
        <f t="shared" si="10"/>
        <v>0</v>
      </c>
      <c r="G61" s="30">
        <f t="shared" si="10"/>
        <v>0</v>
      </c>
      <c r="H61" s="3">
        <f t="shared" si="10"/>
        <v>0</v>
      </c>
      <c r="I61" s="30">
        <f t="shared" si="10"/>
        <v>0</v>
      </c>
      <c r="J61" s="3">
        <f t="shared" si="10"/>
        <v>0</v>
      </c>
      <c r="K61" s="30">
        <f t="shared" si="10"/>
        <v>0</v>
      </c>
      <c r="L61" s="3">
        <f t="shared" si="10"/>
        <v>0</v>
      </c>
      <c r="M61" s="30">
        <f t="shared" si="10"/>
        <v>0</v>
      </c>
      <c r="N61" s="3">
        <f t="shared" si="10"/>
        <v>0</v>
      </c>
      <c r="O61" s="30">
        <f t="shared" si="10"/>
        <v>0</v>
      </c>
      <c r="P61" s="3">
        <f t="shared" si="10"/>
        <v>0</v>
      </c>
      <c r="Q61" s="30">
        <f t="shared" si="10"/>
        <v>0</v>
      </c>
      <c r="R61" s="3">
        <f t="shared" si="10"/>
        <v>0</v>
      </c>
      <c r="S61" s="30">
        <f t="shared" si="10"/>
        <v>0</v>
      </c>
      <c r="T61" s="3">
        <f t="shared" si="10"/>
        <v>0</v>
      </c>
      <c r="U61" s="30">
        <f t="shared" si="10"/>
        <v>0</v>
      </c>
      <c r="V61" s="3">
        <f t="shared" si="10"/>
        <v>0</v>
      </c>
      <c r="W61" s="30">
        <f t="shared" si="10"/>
        <v>0</v>
      </c>
      <c r="X61" s="3">
        <f t="shared" si="10"/>
        <v>0</v>
      </c>
      <c r="Y61" s="30">
        <f t="shared" si="10"/>
        <v>0</v>
      </c>
      <c r="Z61" s="3">
        <f t="shared" si="10"/>
        <v>0</v>
      </c>
      <c r="AA61" s="30">
        <f t="shared" si="10"/>
        <v>0</v>
      </c>
      <c r="AB61" s="108">
        <f t="shared" si="9"/>
        <v>0</v>
      </c>
      <c r="AC61" s="19">
        <f t="shared" si="5"/>
        <v>0</v>
      </c>
    </row>
    <row r="62" spans="1:29" ht="13.8" thickBot="1" x14ac:dyDescent="0.3">
      <c r="A62" s="86" t="s">
        <v>39</v>
      </c>
      <c r="B62" s="16">
        <f t="shared" si="10"/>
        <v>0</v>
      </c>
      <c r="C62" s="40">
        <f t="shared" si="10"/>
        <v>0</v>
      </c>
      <c r="D62" s="16">
        <f t="shared" si="10"/>
        <v>0</v>
      </c>
      <c r="E62" s="40">
        <f t="shared" si="10"/>
        <v>0</v>
      </c>
      <c r="F62" s="16">
        <f t="shared" si="10"/>
        <v>0</v>
      </c>
      <c r="G62" s="40">
        <f t="shared" si="10"/>
        <v>0</v>
      </c>
      <c r="H62" s="16">
        <f t="shared" si="10"/>
        <v>0</v>
      </c>
      <c r="I62" s="40">
        <f t="shared" si="10"/>
        <v>0</v>
      </c>
      <c r="J62" s="16">
        <f t="shared" si="10"/>
        <v>0</v>
      </c>
      <c r="K62" s="40">
        <f t="shared" si="10"/>
        <v>0</v>
      </c>
      <c r="L62" s="16">
        <f t="shared" si="10"/>
        <v>0</v>
      </c>
      <c r="M62" s="40">
        <f t="shared" si="10"/>
        <v>0</v>
      </c>
      <c r="N62" s="16">
        <f t="shared" si="10"/>
        <v>0</v>
      </c>
      <c r="O62" s="40">
        <f t="shared" si="10"/>
        <v>0</v>
      </c>
      <c r="P62" s="16">
        <f t="shared" si="10"/>
        <v>0</v>
      </c>
      <c r="Q62" s="40">
        <f t="shared" si="10"/>
        <v>0</v>
      </c>
      <c r="R62" s="16">
        <f t="shared" si="10"/>
        <v>0</v>
      </c>
      <c r="S62" s="40">
        <f t="shared" si="10"/>
        <v>0</v>
      </c>
      <c r="T62" s="16">
        <f t="shared" si="10"/>
        <v>0</v>
      </c>
      <c r="U62" s="40">
        <f t="shared" si="10"/>
        <v>0</v>
      </c>
      <c r="V62" s="16">
        <f t="shared" si="10"/>
        <v>0</v>
      </c>
      <c r="W62" s="40">
        <f t="shared" si="10"/>
        <v>0</v>
      </c>
      <c r="X62" s="16">
        <f t="shared" si="10"/>
        <v>0</v>
      </c>
      <c r="Y62" s="40">
        <f t="shared" si="10"/>
        <v>0</v>
      </c>
      <c r="Z62" s="16">
        <f t="shared" si="10"/>
        <v>0</v>
      </c>
      <c r="AA62" s="40">
        <f t="shared" si="10"/>
        <v>0</v>
      </c>
      <c r="AB62" s="109">
        <f t="shared" si="9"/>
        <v>0</v>
      </c>
      <c r="AC62" s="110">
        <f t="shared" si="5"/>
        <v>0</v>
      </c>
    </row>
    <row r="63" spans="1:29" s="88" customFormat="1" ht="14.4" thickTop="1" thickBot="1" x14ac:dyDescent="0.3">
      <c r="A63" s="9" t="s">
        <v>47</v>
      </c>
      <c r="B63" s="50">
        <f>SUM(B39:B62)</f>
        <v>30865.666666666661</v>
      </c>
      <c r="C63" s="46">
        <f t="shared" ref="C63:AA63" si="11">SUM(C39:C62)</f>
        <v>26077.978843707187</v>
      </c>
      <c r="D63" s="45">
        <f t="shared" si="11"/>
        <v>13676.5</v>
      </c>
      <c r="E63" s="51">
        <f t="shared" si="11"/>
        <v>12342.658760273182</v>
      </c>
      <c r="F63" s="50">
        <f t="shared" si="11"/>
        <v>23341</v>
      </c>
      <c r="G63" s="46">
        <f t="shared" si="11"/>
        <v>18859.699254309635</v>
      </c>
      <c r="H63" s="45">
        <f t="shared" si="11"/>
        <v>35425.000000000007</v>
      </c>
      <c r="I63" s="51">
        <f t="shared" si="11"/>
        <v>36174.651081110169</v>
      </c>
      <c r="J63" s="50">
        <f t="shared" si="11"/>
        <v>5370.8333333333339</v>
      </c>
      <c r="K63" s="46">
        <f t="shared" si="11"/>
        <v>5810.6100367146137</v>
      </c>
      <c r="L63" s="45">
        <f t="shared" si="11"/>
        <v>17885</v>
      </c>
      <c r="M63" s="51">
        <f t="shared" si="11"/>
        <v>21111.879229426591</v>
      </c>
      <c r="N63" s="50">
        <f t="shared" si="11"/>
        <v>32823.5</v>
      </c>
      <c r="O63" s="46">
        <f t="shared" si="11"/>
        <v>34985.27381243751</v>
      </c>
      <c r="P63" s="45">
        <f t="shared" si="11"/>
        <v>17965.833333333332</v>
      </c>
      <c r="Q63" s="51">
        <f t="shared" si="11"/>
        <v>19130.708665977676</v>
      </c>
      <c r="R63" s="50">
        <f t="shared" si="11"/>
        <v>23381.166666666668</v>
      </c>
      <c r="S63" s="46">
        <f t="shared" si="11"/>
        <v>25409.105882557724</v>
      </c>
      <c r="T63" s="45">
        <f t="shared" si="11"/>
        <v>6218.333333333333</v>
      </c>
      <c r="U63" s="51">
        <f t="shared" si="11"/>
        <v>7088.1925813737325</v>
      </c>
      <c r="V63" s="50">
        <f t="shared" si="11"/>
        <v>21575.5</v>
      </c>
      <c r="W63" s="46">
        <f t="shared" si="11"/>
        <v>28117.654513316073</v>
      </c>
      <c r="X63" s="45">
        <f t="shared" si="11"/>
        <v>18026.666666666664</v>
      </c>
      <c r="Y63" s="51">
        <f t="shared" si="11"/>
        <v>11246.963274311529</v>
      </c>
      <c r="Z63" s="50">
        <f t="shared" si="11"/>
        <v>42648.166666666657</v>
      </c>
      <c r="AA63" s="46">
        <f t="shared" si="11"/>
        <v>42035.940731151059</v>
      </c>
      <c r="AB63" s="45">
        <f>SUM(AB39:AB62)</f>
        <v>289203.16666666663</v>
      </c>
      <c r="AC63" s="46">
        <f>SUM(AC39:AC62)</f>
        <v>288391.31666666671</v>
      </c>
    </row>
    <row r="64" spans="1:29" ht="15.6" thickTop="1" x14ac:dyDescent="0.25">
      <c r="AB64" s="175" t="str">
        <f>IF(AB63='Daily Total'!D49,"Correct","Wrong")</f>
        <v>Wrong</v>
      </c>
      <c r="AC64" s="175" t="str">
        <f>IF(AC63='Daily Total'!E49,"Correct","Wrong")</f>
        <v>Wrong</v>
      </c>
    </row>
    <row r="65" spans="1:31" x14ac:dyDescent="0.25">
      <c r="A65" t="s">
        <v>82</v>
      </c>
      <c r="B65">
        <f>COUNTIF('Daily Total'!$G$7:$G$37,3)</f>
        <v>6</v>
      </c>
    </row>
    <row r="67" spans="1:31" s="8" customFormat="1" x14ac:dyDescent="0.25">
      <c r="A67" s="43" t="s">
        <v>53</v>
      </c>
      <c r="B67" s="18"/>
      <c r="C67" s="18"/>
      <c r="AB67" s="43"/>
      <c r="AC67" s="43"/>
    </row>
    <row r="68" spans="1:31" s="8" customFormat="1" ht="13.8" thickBot="1" x14ac:dyDescent="0.3">
      <c r="A68" s="43"/>
      <c r="B68" s="18"/>
      <c r="C68" s="18"/>
      <c r="AB68" s="43"/>
      <c r="AC68" s="43"/>
    </row>
    <row r="69" spans="1:31" s="8" customFormat="1" ht="14.4" thickTop="1" thickBot="1" x14ac:dyDescent="0.3">
      <c r="A69" s="307" t="s">
        <v>0</v>
      </c>
      <c r="B69" s="300" t="s">
        <v>1</v>
      </c>
      <c r="C69" s="301"/>
      <c r="D69" s="300" t="s">
        <v>2</v>
      </c>
      <c r="E69" s="301"/>
      <c r="F69" s="300" t="s">
        <v>3</v>
      </c>
      <c r="G69" s="301"/>
      <c r="H69" s="300" t="s">
        <v>4</v>
      </c>
      <c r="I69" s="301"/>
      <c r="J69" s="300" t="s">
        <v>5</v>
      </c>
      <c r="K69" s="301"/>
      <c r="L69" s="300" t="s">
        <v>6</v>
      </c>
      <c r="M69" s="301"/>
      <c r="N69" s="300" t="s">
        <v>7</v>
      </c>
      <c r="O69" s="301"/>
      <c r="P69" s="300" t="s">
        <v>8</v>
      </c>
      <c r="Q69" s="301"/>
      <c r="R69" s="300" t="s">
        <v>9</v>
      </c>
      <c r="S69" s="301"/>
      <c r="T69" s="300" t="s">
        <v>10</v>
      </c>
      <c r="U69" s="301"/>
      <c r="V69" s="300" t="s">
        <v>11</v>
      </c>
      <c r="W69" s="301"/>
      <c r="X69" s="300" t="s">
        <v>12</v>
      </c>
      <c r="Y69" s="301"/>
      <c r="Z69" s="300" t="s">
        <v>40</v>
      </c>
      <c r="AA69" s="301"/>
      <c r="AB69" s="300" t="s">
        <v>51</v>
      </c>
      <c r="AC69" s="301"/>
    </row>
    <row r="70" spans="1:31" s="66" customFormat="1" ht="15" thickTop="1" thickBot="1" x14ac:dyDescent="0.35">
      <c r="A70" s="308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s="8" customFormat="1" ht="13.8" thickTop="1" x14ac:dyDescent="0.25">
      <c r="A71" s="85" t="s">
        <v>16</v>
      </c>
      <c r="B71" s="58">
        <f>B7/B31</f>
        <v>0</v>
      </c>
      <c r="C71" s="59">
        <f t="shared" ref="C71:AC71" si="12">C7/C31</f>
        <v>0</v>
      </c>
      <c r="D71" s="58">
        <f t="shared" si="12"/>
        <v>0</v>
      </c>
      <c r="E71" s="59">
        <f t="shared" si="12"/>
        <v>0</v>
      </c>
      <c r="F71" s="58">
        <f t="shared" si="12"/>
        <v>0</v>
      </c>
      <c r="G71" s="59">
        <f t="shared" si="12"/>
        <v>0</v>
      </c>
      <c r="H71" s="58">
        <f t="shared" si="12"/>
        <v>0</v>
      </c>
      <c r="I71" s="59">
        <f t="shared" si="12"/>
        <v>0</v>
      </c>
      <c r="J71" s="58">
        <f t="shared" si="12"/>
        <v>0</v>
      </c>
      <c r="K71" s="59">
        <f t="shared" si="12"/>
        <v>0</v>
      </c>
      <c r="L71" s="58">
        <f t="shared" si="12"/>
        <v>0</v>
      </c>
      <c r="M71" s="59">
        <f t="shared" si="12"/>
        <v>0</v>
      </c>
      <c r="N71" s="58">
        <f t="shared" si="12"/>
        <v>0</v>
      </c>
      <c r="O71" s="59">
        <f t="shared" si="12"/>
        <v>0</v>
      </c>
      <c r="P71" s="58">
        <f t="shared" si="12"/>
        <v>0</v>
      </c>
      <c r="Q71" s="59">
        <f t="shared" si="12"/>
        <v>0</v>
      </c>
      <c r="R71" s="58">
        <f t="shared" si="12"/>
        <v>0</v>
      </c>
      <c r="S71" s="59">
        <f t="shared" si="12"/>
        <v>0</v>
      </c>
      <c r="T71" s="58">
        <f t="shared" si="12"/>
        <v>0</v>
      </c>
      <c r="U71" s="59">
        <f t="shared" si="12"/>
        <v>0</v>
      </c>
      <c r="V71" s="58">
        <f t="shared" si="12"/>
        <v>0</v>
      </c>
      <c r="W71" s="59">
        <f t="shared" si="12"/>
        <v>0</v>
      </c>
      <c r="X71" s="58">
        <f t="shared" si="12"/>
        <v>0</v>
      </c>
      <c r="Y71" s="59">
        <f t="shared" si="12"/>
        <v>0</v>
      </c>
      <c r="Z71" s="58">
        <f t="shared" si="12"/>
        <v>0</v>
      </c>
      <c r="AA71" s="58">
        <f t="shared" si="12"/>
        <v>0</v>
      </c>
      <c r="AB71" s="98">
        <f t="shared" si="12"/>
        <v>0</v>
      </c>
      <c r="AC71" s="99">
        <f t="shared" si="12"/>
        <v>0</v>
      </c>
      <c r="AD71" s="18"/>
      <c r="AE71" s="18"/>
    </row>
    <row r="72" spans="1:31" s="8" customFormat="1" x14ac:dyDescent="0.25">
      <c r="A72" s="86" t="s">
        <v>17</v>
      </c>
      <c r="B72" s="81">
        <f>B8/B31</f>
        <v>1.3682948691642279E-2</v>
      </c>
      <c r="C72" s="82">
        <f t="shared" ref="C72:AC72" si="13">C8/C31</f>
        <v>0</v>
      </c>
      <c r="D72" s="81">
        <f t="shared" si="13"/>
        <v>2.2154791064965453E-2</v>
      </c>
      <c r="E72" s="82">
        <f t="shared" si="13"/>
        <v>8.1019820722797562E-5</v>
      </c>
      <c r="F72" s="81">
        <f t="shared" si="13"/>
        <v>3.0775602302100739E-2</v>
      </c>
      <c r="G72" s="82">
        <f t="shared" si="13"/>
        <v>3.3581306085175784E-4</v>
      </c>
      <c r="H72" s="81">
        <f t="shared" si="13"/>
        <v>1.4664784756527875E-2</v>
      </c>
      <c r="I72" s="82">
        <f t="shared" si="13"/>
        <v>7.9245178073427086E-4</v>
      </c>
      <c r="J72" s="81">
        <f t="shared" si="13"/>
        <v>2.4204809930178433E-3</v>
      </c>
      <c r="K72" s="82">
        <f t="shared" si="13"/>
        <v>4.4458900477065593E-3</v>
      </c>
      <c r="L72" s="81">
        <f t="shared" si="13"/>
        <v>1.5655577299412916E-3</v>
      </c>
      <c r="M72" s="82">
        <f t="shared" si="13"/>
        <v>4.5393085235044825E-3</v>
      </c>
      <c r="N72" s="81">
        <f t="shared" si="13"/>
        <v>6.2759912867305437E-3</v>
      </c>
      <c r="O72" s="82">
        <f t="shared" si="13"/>
        <v>4.1731844313333908E-3</v>
      </c>
      <c r="P72" s="81">
        <f t="shared" si="13"/>
        <v>3.8313465374089709E-3</v>
      </c>
      <c r="Q72" s="82">
        <f t="shared" si="13"/>
        <v>3.2669986821319847E-3</v>
      </c>
      <c r="R72" s="81">
        <f t="shared" si="13"/>
        <v>1.1761602999565176E-3</v>
      </c>
      <c r="S72" s="82">
        <f t="shared" si="13"/>
        <v>3.3911727183527718E-3</v>
      </c>
      <c r="T72" s="81">
        <f t="shared" si="13"/>
        <v>1.3401232913428035E-4</v>
      </c>
      <c r="U72" s="82">
        <f t="shared" si="13"/>
        <v>1.6694429782323961E-3</v>
      </c>
      <c r="V72" s="81">
        <f t="shared" si="13"/>
        <v>2.6264358493043808E-4</v>
      </c>
      <c r="W72" s="82">
        <f t="shared" si="13"/>
        <v>1.7782422063803649E-5</v>
      </c>
      <c r="X72" s="81">
        <f t="shared" si="13"/>
        <v>9.2455621301775146E-5</v>
      </c>
      <c r="Y72" s="82">
        <f t="shared" si="13"/>
        <v>0</v>
      </c>
      <c r="Z72" s="81">
        <f t="shared" si="13"/>
        <v>0</v>
      </c>
      <c r="AA72" s="81">
        <f t="shared" si="13"/>
        <v>0</v>
      </c>
      <c r="AB72" s="100">
        <f t="shared" si="13"/>
        <v>8.0036006982403957E-3</v>
      </c>
      <c r="AC72" s="101">
        <f t="shared" si="13"/>
        <v>1.6112366767399779E-3</v>
      </c>
      <c r="AD72" s="18"/>
      <c r="AE72" s="18"/>
    </row>
    <row r="73" spans="1:31" s="8" customFormat="1" x14ac:dyDescent="0.25">
      <c r="A73" s="87" t="s">
        <v>18</v>
      </c>
      <c r="B73" s="81">
        <f>B9/B31</f>
        <v>5.7334470879186153E-2</v>
      </c>
      <c r="C73" s="82">
        <f t="shared" ref="C73:AC73" si="14">C9/C31</f>
        <v>1.089041454102304E-2</v>
      </c>
      <c r="D73" s="81">
        <f t="shared" si="14"/>
        <v>6.7951108348870928E-2</v>
      </c>
      <c r="E73" s="82">
        <f t="shared" si="14"/>
        <v>1.7824360559015463E-2</v>
      </c>
      <c r="F73" s="81">
        <f t="shared" si="14"/>
        <v>9.0927266755208999E-2</v>
      </c>
      <c r="G73" s="82">
        <f t="shared" si="14"/>
        <v>1.7639022880529175E-2</v>
      </c>
      <c r="H73" s="81">
        <f t="shared" si="14"/>
        <v>5.1978358033403907E-2</v>
      </c>
      <c r="I73" s="82">
        <f t="shared" si="14"/>
        <v>1.7553728398823094E-2</v>
      </c>
      <c r="J73" s="81">
        <f t="shared" si="14"/>
        <v>1.4584949573312645E-2</v>
      </c>
      <c r="K73" s="82">
        <f t="shared" si="14"/>
        <v>4.6925652374502774E-2</v>
      </c>
      <c r="L73" s="81">
        <f t="shared" si="14"/>
        <v>1.6512906532476005E-2</v>
      </c>
      <c r="M73" s="82">
        <f t="shared" si="14"/>
        <v>4.4745740367345056E-2</v>
      </c>
      <c r="N73" s="81">
        <f t="shared" si="14"/>
        <v>3.9874886387293654E-2</v>
      </c>
      <c r="O73" s="82">
        <f t="shared" si="14"/>
        <v>4.3918478621532565E-2</v>
      </c>
      <c r="P73" s="81">
        <f t="shared" si="14"/>
        <v>3.1643397189108954E-2</v>
      </c>
      <c r="Q73" s="82">
        <f t="shared" si="14"/>
        <v>4.367323838274037E-2</v>
      </c>
      <c r="R73" s="81">
        <f t="shared" si="14"/>
        <v>3.9647294474897884E-2</v>
      </c>
      <c r="S73" s="82">
        <f t="shared" si="14"/>
        <v>3.5689305146145898E-2</v>
      </c>
      <c r="T73" s="81">
        <f t="shared" si="14"/>
        <v>1.4285714285714285E-2</v>
      </c>
      <c r="U73" s="82">
        <f t="shared" si="14"/>
        <v>6.6142860531939865E-2</v>
      </c>
      <c r="V73" s="81">
        <f t="shared" si="14"/>
        <v>1.9404726039566483E-2</v>
      </c>
      <c r="W73" s="82">
        <f t="shared" si="14"/>
        <v>4.3555079108276405E-2</v>
      </c>
      <c r="X73" s="81">
        <f t="shared" si="14"/>
        <v>4.5025887573964495E-2</v>
      </c>
      <c r="Y73" s="82">
        <f t="shared" si="14"/>
        <v>6.1423987656403368E-2</v>
      </c>
      <c r="Z73" s="81">
        <f t="shared" si="14"/>
        <v>4.9677789979248814E-2</v>
      </c>
      <c r="AA73" s="81">
        <f t="shared" si="14"/>
        <v>3.3403954859658899E-2</v>
      </c>
      <c r="AB73" s="100">
        <f t="shared" si="14"/>
        <v>4.5914089230235489E-2</v>
      </c>
      <c r="AC73" s="101">
        <f t="shared" si="14"/>
        <v>3.3830191026902739E-2</v>
      </c>
      <c r="AD73" s="18"/>
      <c r="AE73" s="18"/>
    </row>
    <row r="74" spans="1:31" s="8" customFormat="1" x14ac:dyDescent="0.25">
      <c r="A74" s="86" t="s">
        <v>19</v>
      </c>
      <c r="B74" s="81">
        <f>B10/B31</f>
        <v>8.7508234608032656E-2</v>
      </c>
      <c r="C74" s="82">
        <f t="shared" ref="C74:AC74" si="15">C10/C31</f>
        <v>4.1149661422436E-2</v>
      </c>
      <c r="D74" s="81">
        <f t="shared" si="15"/>
        <v>8.6206266223083389E-2</v>
      </c>
      <c r="E74" s="82">
        <f t="shared" si="15"/>
        <v>5.4597906854747899E-2</v>
      </c>
      <c r="F74" s="81">
        <f t="shared" si="15"/>
        <v>0.10257344015537752</v>
      </c>
      <c r="G74" s="82">
        <f t="shared" si="15"/>
        <v>4.8097267499783616E-2</v>
      </c>
      <c r="H74" s="81">
        <f t="shared" si="15"/>
        <v>7.1644318983768523E-2</v>
      </c>
      <c r="I74" s="82">
        <f t="shared" si="15"/>
        <v>3.9613374481123606E-2</v>
      </c>
      <c r="J74" s="81">
        <f t="shared" si="15"/>
        <v>2.8207913110938711E-2</v>
      </c>
      <c r="K74" s="82">
        <f t="shared" si="15"/>
        <v>9.7841132527302213E-2</v>
      </c>
      <c r="L74" s="81">
        <f t="shared" si="15"/>
        <v>2.9782872052930762E-2</v>
      </c>
      <c r="M74" s="82">
        <f t="shared" si="15"/>
        <v>8.7615759508282001E-2</v>
      </c>
      <c r="N74" s="81">
        <f t="shared" si="15"/>
        <v>5.7646706373990178E-2</v>
      </c>
      <c r="O74" s="82">
        <f t="shared" si="15"/>
        <v>7.4439891880284575E-2</v>
      </c>
      <c r="P74" s="81">
        <f t="shared" si="15"/>
        <v>6.7053202838721654E-2</v>
      </c>
      <c r="Q74" s="82">
        <f t="shared" si="15"/>
        <v>7.4031061336759352E-2</v>
      </c>
      <c r="R74" s="81">
        <f t="shared" si="15"/>
        <v>7.1367981352513057E-2</v>
      </c>
      <c r="S74" s="82">
        <f t="shared" si="15"/>
        <v>5.5922209144271554E-2</v>
      </c>
      <c r="T74" s="81">
        <f t="shared" si="15"/>
        <v>3.5861699276333425E-2</v>
      </c>
      <c r="U74" s="82">
        <f t="shared" si="15"/>
        <v>0.12255592522736471</v>
      </c>
      <c r="V74" s="81">
        <f t="shared" si="15"/>
        <v>3.4576255474960023E-2</v>
      </c>
      <c r="W74" s="82">
        <f t="shared" si="15"/>
        <v>8.199237714659012E-2</v>
      </c>
      <c r="X74" s="81">
        <f t="shared" si="15"/>
        <v>7.1320266272189348E-2</v>
      </c>
      <c r="Y74" s="82">
        <f t="shared" si="15"/>
        <v>9.5363519364355262E-2</v>
      </c>
      <c r="Z74" s="81">
        <f t="shared" si="15"/>
        <v>7.357096240948223E-2</v>
      </c>
      <c r="AA74" s="81">
        <f t="shared" si="15"/>
        <v>4.8391129859007349E-2</v>
      </c>
      <c r="AB74" s="100">
        <f t="shared" si="15"/>
        <v>6.7959721510656573E-2</v>
      </c>
      <c r="AC74" s="101">
        <f t="shared" si="15"/>
        <v>6.3204688490678659E-2</v>
      </c>
      <c r="AD74" s="18"/>
      <c r="AE74" s="18"/>
    </row>
    <row r="75" spans="1:31" s="8" customFormat="1" x14ac:dyDescent="0.25">
      <c r="A75" s="87" t="s">
        <v>20</v>
      </c>
      <c r="B75" s="81">
        <f>B11/B31</f>
        <v>9.2535395315182997E-2</v>
      </c>
      <c r="C75" s="82">
        <f t="shared" ref="C75:AC75" si="16">C11/C31</f>
        <v>4.1027259045230607E-2</v>
      </c>
      <c r="D75" s="81">
        <f t="shared" si="16"/>
        <v>8.3525268404440703E-2</v>
      </c>
      <c r="E75" s="82">
        <f t="shared" si="16"/>
        <v>7.095654529964214E-2</v>
      </c>
      <c r="F75" s="81">
        <f t="shared" si="16"/>
        <v>9.9145994887394145E-2</v>
      </c>
      <c r="G75" s="82">
        <f t="shared" si="16"/>
        <v>5.3363680924642685E-2</v>
      </c>
      <c r="H75" s="81">
        <f t="shared" si="16"/>
        <v>7.0604563632086573E-2</v>
      </c>
      <c r="I75" s="82">
        <f t="shared" si="16"/>
        <v>4.7903890192407275E-2</v>
      </c>
      <c r="J75" s="81">
        <f t="shared" si="16"/>
        <v>3.7765709852598917E-2</v>
      </c>
      <c r="K75" s="82">
        <f t="shared" si="16"/>
        <v>0.12296937817956695</v>
      </c>
      <c r="L75" s="81">
        <f t="shared" si="16"/>
        <v>3.2103252259808035E-2</v>
      </c>
      <c r="M75" s="82">
        <f t="shared" si="16"/>
        <v>0.11277399561107752</v>
      </c>
      <c r="N75" s="81">
        <f t="shared" si="16"/>
        <v>5.808846304223092E-2</v>
      </c>
      <c r="O75" s="82">
        <f t="shared" si="16"/>
        <v>8.7997607142763751E-2</v>
      </c>
      <c r="P75" s="81">
        <f t="shared" si="16"/>
        <v>8.0662368384433414E-2</v>
      </c>
      <c r="Q75" s="82">
        <f t="shared" si="16"/>
        <v>8.3332704210253461E-2</v>
      </c>
      <c r="R75" s="81">
        <f t="shared" si="16"/>
        <v>8.3607176716303008E-2</v>
      </c>
      <c r="S75" s="82">
        <f t="shared" si="16"/>
        <v>6.0675220206437966E-2</v>
      </c>
      <c r="T75" s="81">
        <f t="shared" si="16"/>
        <v>4.2830340391316002E-2</v>
      </c>
      <c r="U75" s="82">
        <f t="shared" si="16"/>
        <v>0.15493534009892396</v>
      </c>
      <c r="V75" s="81">
        <f t="shared" si="16"/>
        <v>3.6082593682649301E-2</v>
      </c>
      <c r="W75" s="82">
        <f t="shared" si="16"/>
        <v>8.9690444831796265E-2</v>
      </c>
      <c r="X75" s="81">
        <f t="shared" si="16"/>
        <v>7.4990754437869817E-2</v>
      </c>
      <c r="Y75" s="82">
        <f t="shared" si="16"/>
        <v>0.11951131537440754</v>
      </c>
      <c r="Z75" s="81">
        <f t="shared" si="16"/>
        <v>7.9327364599494313E-2</v>
      </c>
      <c r="AA75" s="81">
        <f t="shared" si="16"/>
        <v>5.3275022223652255E-2</v>
      </c>
      <c r="AB75" s="100">
        <f t="shared" si="16"/>
        <v>7.1511434579727404E-2</v>
      </c>
      <c r="AC75" s="101">
        <f t="shared" si="16"/>
        <v>7.3506605232392858E-2</v>
      </c>
      <c r="AD75" s="18"/>
      <c r="AE75" s="18"/>
    </row>
    <row r="76" spans="1:31" s="8" customFormat="1" x14ac:dyDescent="0.25">
      <c r="A76" s="86" t="s">
        <v>21</v>
      </c>
      <c r="B76" s="81">
        <f>B12/B31</f>
        <v>8.3069645884855881E-2</v>
      </c>
      <c r="C76" s="82">
        <f t="shared" ref="C76:AC76" si="17">C12/C31</f>
        <v>3.2992064546814789E-2</v>
      </c>
      <c r="D76" s="81">
        <f t="shared" si="17"/>
        <v>7.6457183246200905E-2</v>
      </c>
      <c r="E76" s="82">
        <f t="shared" si="17"/>
        <v>6.0058558813101008E-2</v>
      </c>
      <c r="F76" s="81">
        <f t="shared" si="17"/>
        <v>8.1259014895105897E-2</v>
      </c>
      <c r="G76" s="82">
        <f t="shared" si="17"/>
        <v>4.2753311905265344E-2</v>
      </c>
      <c r="H76" s="81">
        <f t="shared" si="17"/>
        <v>6.9677722888732058E-2</v>
      </c>
      <c r="I76" s="82">
        <f t="shared" si="17"/>
        <v>4.5204530888798139E-2</v>
      </c>
      <c r="J76" s="81">
        <f t="shared" si="17"/>
        <v>3.326609775019395E-2</v>
      </c>
      <c r="K76" s="82">
        <f t="shared" si="17"/>
        <v>0.11347528721732206</v>
      </c>
      <c r="L76" s="81">
        <f t="shared" si="17"/>
        <v>2.8385052651197465E-2</v>
      </c>
      <c r="M76" s="82">
        <f t="shared" si="17"/>
        <v>0.11461455827546403</v>
      </c>
      <c r="N76" s="81">
        <f t="shared" si="17"/>
        <v>4.9486902168669807E-2</v>
      </c>
      <c r="O76" s="82">
        <f t="shared" si="17"/>
        <v>8.2237055524428573E-2</v>
      </c>
      <c r="P76" s="81">
        <f t="shared" si="17"/>
        <v>6.9641449046801807E-2</v>
      </c>
      <c r="Q76" s="82">
        <f t="shared" si="17"/>
        <v>7.220388648590112E-2</v>
      </c>
      <c r="R76" s="81">
        <f t="shared" si="17"/>
        <v>8.0905572148524091E-2</v>
      </c>
      <c r="S76" s="82">
        <f t="shared" si="17"/>
        <v>5.1891568647990508E-2</v>
      </c>
      <c r="T76" s="81">
        <f t="shared" si="17"/>
        <v>2.9804341999463951E-2</v>
      </c>
      <c r="U76" s="82">
        <f t="shared" si="17"/>
        <v>0.12819473785682961</v>
      </c>
      <c r="V76" s="81">
        <f t="shared" si="17"/>
        <v>2.898349207820599E-2</v>
      </c>
      <c r="W76" s="82">
        <f t="shared" si="17"/>
        <v>8.2791286409880302E-2</v>
      </c>
      <c r="X76" s="81">
        <f t="shared" si="17"/>
        <v>5.5769230769230772E-2</v>
      </c>
      <c r="Y76" s="82">
        <f t="shared" si="17"/>
        <v>0.10453031314841993</v>
      </c>
      <c r="Z76" s="81">
        <f t="shared" si="17"/>
        <v>7.4997362137489296E-2</v>
      </c>
      <c r="AA76" s="81">
        <f t="shared" si="17"/>
        <v>4.8300947381930651E-2</v>
      </c>
      <c r="AB76" s="100">
        <f t="shared" si="17"/>
        <v>6.3770624918237984E-2</v>
      </c>
      <c r="AC76" s="101">
        <f t="shared" si="17"/>
        <v>6.6374455680271005E-2</v>
      </c>
      <c r="AD76" s="18"/>
      <c r="AE76" s="18"/>
    </row>
    <row r="77" spans="1:31" s="8" customFormat="1" x14ac:dyDescent="0.25">
      <c r="A77" s="87" t="s">
        <v>22</v>
      </c>
      <c r="B77" s="81">
        <f>B13/B31</f>
        <v>6.9942870719353761E-2</v>
      </c>
      <c r="C77" s="82">
        <f t="shared" ref="C77:AC77" si="18">C13/C31</f>
        <v>3.7872950427610574E-2</v>
      </c>
      <c r="D77" s="81">
        <f t="shared" si="18"/>
        <v>6.5806310093956794E-2</v>
      </c>
      <c r="E77" s="82">
        <f t="shared" si="18"/>
        <v>5.0560419122061821E-2</v>
      </c>
      <c r="F77" s="81">
        <f t="shared" si="18"/>
        <v>7.5018208302986167E-2</v>
      </c>
      <c r="G77" s="82">
        <f t="shared" si="18"/>
        <v>3.6121113287512503E-2</v>
      </c>
      <c r="H77" s="81">
        <f t="shared" si="18"/>
        <v>6.7574688308633266E-2</v>
      </c>
      <c r="I77" s="82">
        <f t="shared" si="18"/>
        <v>4.5769619070758105E-2</v>
      </c>
      <c r="J77" s="81">
        <f t="shared" si="18"/>
        <v>3.5190069821567103E-2</v>
      </c>
      <c r="K77" s="82">
        <f t="shared" si="18"/>
        <v>0.10754177777978195</v>
      </c>
      <c r="L77" s="81">
        <f t="shared" si="18"/>
        <v>2.7276115925822384E-2</v>
      </c>
      <c r="M77" s="82">
        <f t="shared" si="18"/>
        <v>9.2537948837682071E-2</v>
      </c>
      <c r="N77" s="81">
        <f t="shared" si="18"/>
        <v>4.3241376859059315E-2</v>
      </c>
      <c r="O77" s="82">
        <f t="shared" si="18"/>
        <v>7.8253877560336541E-2</v>
      </c>
      <c r="P77" s="81">
        <f t="shared" si="18"/>
        <v>5.3499698501785799E-2</v>
      </c>
      <c r="Q77" s="82">
        <f t="shared" si="18"/>
        <v>5.8278900490991763E-2</v>
      </c>
      <c r="R77" s="81">
        <f t="shared" si="18"/>
        <v>6.9200995102896207E-2</v>
      </c>
      <c r="S77" s="82">
        <f t="shared" si="18"/>
        <v>4.6451195047502558E-2</v>
      </c>
      <c r="T77" s="81">
        <f t="shared" si="18"/>
        <v>2.7150897882605201E-2</v>
      </c>
      <c r="U77" s="82">
        <f t="shared" si="18"/>
        <v>8.1734517417375099E-2</v>
      </c>
      <c r="V77" s="81">
        <f t="shared" si="18"/>
        <v>2.546870292693101E-2</v>
      </c>
      <c r="W77" s="82">
        <f t="shared" si="18"/>
        <v>7.7496980848860558E-2</v>
      </c>
      <c r="X77" s="81">
        <f t="shared" si="18"/>
        <v>5.788646449704142E-2</v>
      </c>
      <c r="Y77" s="82">
        <f t="shared" si="18"/>
        <v>7.3089358725913794E-2</v>
      </c>
      <c r="Z77" s="81">
        <f t="shared" si="18"/>
        <v>6.3101579200356403E-2</v>
      </c>
      <c r="AA77" s="81">
        <f t="shared" si="18"/>
        <v>4.6696944706303228E-2</v>
      </c>
      <c r="AB77" s="100">
        <f t="shared" si="18"/>
        <v>5.6472410687066016E-2</v>
      </c>
      <c r="AC77" s="101">
        <f t="shared" si="18"/>
        <v>5.9306455077617629E-2</v>
      </c>
      <c r="AD77" s="18"/>
      <c r="AE77" s="18"/>
    </row>
    <row r="78" spans="1:31" s="8" customFormat="1" x14ac:dyDescent="0.25">
      <c r="A78" s="86" t="s">
        <v>23</v>
      </c>
      <c r="B78" s="81">
        <f>B14/B31</f>
        <v>5.1140965690033152E-2</v>
      </c>
      <c r="C78" s="82">
        <f t="shared" ref="C78:AC78" si="19">C14/C31</f>
        <v>3.9689936844284783E-2</v>
      </c>
      <c r="D78" s="81">
        <f t="shared" si="19"/>
        <v>4.8989141958834498E-2</v>
      </c>
      <c r="E78" s="82">
        <f t="shared" si="19"/>
        <v>4.1541562745269073E-2</v>
      </c>
      <c r="F78" s="81">
        <f t="shared" si="19"/>
        <v>5.6881310426574128E-2</v>
      </c>
      <c r="G78" s="82">
        <f t="shared" si="19"/>
        <v>3.2914982274959398E-2</v>
      </c>
      <c r="H78" s="81">
        <f t="shared" si="19"/>
        <v>5.5196424370736297E-2</v>
      </c>
      <c r="I78" s="82">
        <f t="shared" si="19"/>
        <v>4.2855515865441673E-2</v>
      </c>
      <c r="J78" s="81">
        <f t="shared" si="19"/>
        <v>3.4414274631497287E-2</v>
      </c>
      <c r="K78" s="82">
        <f t="shared" si="19"/>
        <v>7.9002031989665655E-2</v>
      </c>
      <c r="L78" s="81">
        <f t="shared" si="19"/>
        <v>2.9419439008480104E-2</v>
      </c>
      <c r="M78" s="82">
        <f t="shared" si="19"/>
        <v>6.6266799438519958E-2</v>
      </c>
      <c r="N78" s="81">
        <f t="shared" si="19"/>
        <v>4.0722856083801745E-2</v>
      </c>
      <c r="O78" s="82">
        <f t="shared" si="19"/>
        <v>5.5621497884105177E-2</v>
      </c>
      <c r="P78" s="81">
        <f t="shared" si="19"/>
        <v>4.8731388283315552E-2</v>
      </c>
      <c r="Q78" s="82">
        <f t="shared" si="19"/>
        <v>4.5115073801121286E-2</v>
      </c>
      <c r="R78" s="81">
        <f t="shared" si="19"/>
        <v>5.8059549352399008E-2</v>
      </c>
      <c r="S78" s="82">
        <f t="shared" si="19"/>
        <v>4.2758949161311503E-2</v>
      </c>
      <c r="T78" s="81">
        <f t="shared" si="19"/>
        <v>3.095684803001876E-2</v>
      </c>
      <c r="U78" s="82">
        <f t="shared" si="19"/>
        <v>5.1566977402274193E-2</v>
      </c>
      <c r="V78" s="81">
        <f t="shared" si="19"/>
        <v>2.5059287926892385E-2</v>
      </c>
      <c r="W78" s="82">
        <f t="shared" si="19"/>
        <v>6.5008978580853374E-2</v>
      </c>
      <c r="X78" s="81">
        <f t="shared" si="19"/>
        <v>4.7993713017751481E-2</v>
      </c>
      <c r="Y78" s="82">
        <f t="shared" si="19"/>
        <v>5.3765624129062169E-2</v>
      </c>
      <c r="Z78" s="81">
        <f t="shared" si="19"/>
        <v>5.5148912223659474E-2</v>
      </c>
      <c r="AA78" s="81">
        <f t="shared" si="19"/>
        <v>4.9398601067296884E-2</v>
      </c>
      <c r="AB78" s="100">
        <f t="shared" si="19"/>
        <v>4.7587653201123313E-2</v>
      </c>
      <c r="AC78" s="101">
        <f t="shared" si="19"/>
        <v>4.9748377190506024E-2</v>
      </c>
      <c r="AD78" s="18"/>
      <c r="AE78" s="18"/>
    </row>
    <row r="79" spans="1:31" s="8" customFormat="1" x14ac:dyDescent="0.25">
      <c r="A79" s="87" t="s">
        <v>24</v>
      </c>
      <c r="B79" s="81">
        <f>B15/B31</f>
        <v>5.1691739473201076E-2</v>
      </c>
      <c r="C79" s="82">
        <f t="shared" ref="C79:AC79" si="20">C15/C31</f>
        <v>4.4685211495261085E-2</v>
      </c>
      <c r="D79" s="81">
        <f t="shared" si="20"/>
        <v>5.2121034865157997E-2</v>
      </c>
      <c r="E79" s="82">
        <f t="shared" si="20"/>
        <v>3.9598437378267307E-2</v>
      </c>
      <c r="F79" s="81">
        <f t="shared" si="20"/>
        <v>5.5053339616982992E-2</v>
      </c>
      <c r="G79" s="82">
        <f t="shared" si="20"/>
        <v>3.326935342601612E-2</v>
      </c>
      <c r="H79" s="81">
        <f t="shared" si="20"/>
        <v>5.6000940955069398E-2</v>
      </c>
      <c r="I79" s="82">
        <f t="shared" si="20"/>
        <v>4.2658785103596587E-2</v>
      </c>
      <c r="J79" s="81">
        <f t="shared" si="20"/>
        <v>4.0372381691233514E-2</v>
      </c>
      <c r="K79" s="82">
        <f t="shared" si="20"/>
        <v>6.4488352221023601E-2</v>
      </c>
      <c r="L79" s="81">
        <f t="shared" si="20"/>
        <v>3.0481781753797409E-2</v>
      </c>
      <c r="M79" s="82">
        <f t="shared" si="20"/>
        <v>5.8098412431093718E-2</v>
      </c>
      <c r="N79" s="81">
        <f t="shared" si="20"/>
        <v>4.2256310265510993E-2</v>
      </c>
      <c r="O79" s="82">
        <f t="shared" si="20"/>
        <v>5.201760059837035E-2</v>
      </c>
      <c r="P79" s="81">
        <f t="shared" si="20"/>
        <v>5.1199035205714553E-2</v>
      </c>
      <c r="Q79" s="82">
        <f t="shared" si="20"/>
        <v>3.667402040614081E-2</v>
      </c>
      <c r="R79" s="81">
        <f t="shared" si="20"/>
        <v>5.8658321868740509E-2</v>
      </c>
      <c r="S79" s="82">
        <f t="shared" si="20"/>
        <v>4.0898723662423989E-2</v>
      </c>
      <c r="T79" s="81">
        <f t="shared" si="20"/>
        <v>2.9214687751273116E-2</v>
      </c>
      <c r="U79" s="82">
        <f t="shared" si="20"/>
        <v>4.3809945873839441E-2</v>
      </c>
      <c r="V79" s="81">
        <f t="shared" si="20"/>
        <v>2.8481379342309564E-2</v>
      </c>
      <c r="W79" s="82">
        <f t="shared" si="20"/>
        <v>6.3148937232979527E-2</v>
      </c>
      <c r="X79" s="81">
        <f t="shared" si="20"/>
        <v>4.4748520710059171E-2</v>
      </c>
      <c r="Y79" s="82">
        <f t="shared" si="20"/>
        <v>4.263817603951011E-2</v>
      </c>
      <c r="Z79" s="81">
        <f t="shared" si="20"/>
        <v>5.4445482220806675E-2</v>
      </c>
      <c r="AA79" s="81">
        <f t="shared" si="20"/>
        <v>5.0356115025588587E-2</v>
      </c>
      <c r="AB79" s="100">
        <f t="shared" si="20"/>
        <v>4.820947672887399E-2</v>
      </c>
      <c r="AC79" s="101">
        <f t="shared" si="20"/>
        <v>4.7397578255794687E-2</v>
      </c>
      <c r="AD79" s="18"/>
      <c r="AE79" s="18"/>
    </row>
    <row r="80" spans="1:31" s="8" customFormat="1" x14ac:dyDescent="0.25">
      <c r="A80" s="86" t="s">
        <v>25</v>
      </c>
      <c r="B80" s="81">
        <f>B16/B31</f>
        <v>4.8333099344471206E-2</v>
      </c>
      <c r="C80" s="82">
        <f t="shared" ref="C80:AC80" si="21">C16/C31</f>
        <v>4.7250594357213342E-2</v>
      </c>
      <c r="D80" s="81">
        <f t="shared" si="21"/>
        <v>4.9366918924188694E-2</v>
      </c>
      <c r="E80" s="82">
        <f t="shared" si="21"/>
        <v>4.1167521239598819E-2</v>
      </c>
      <c r="F80" s="81">
        <f t="shared" si="21"/>
        <v>4.7662910757893834E-2</v>
      </c>
      <c r="G80" s="82">
        <f t="shared" si="21"/>
        <v>3.3872049498386909E-2</v>
      </c>
      <c r="H80" s="81">
        <f t="shared" si="21"/>
        <v>5.5920959774170782E-2</v>
      </c>
      <c r="I80" s="82">
        <f t="shared" si="21"/>
        <v>4.4647286199904213E-2</v>
      </c>
      <c r="J80" s="81">
        <f t="shared" si="21"/>
        <v>4.1179208688906128E-2</v>
      </c>
      <c r="K80" s="82">
        <f t="shared" si="21"/>
        <v>4.693712563914202E-2</v>
      </c>
      <c r="L80" s="81">
        <f t="shared" si="21"/>
        <v>3.2364178548131582E-2</v>
      </c>
      <c r="M80" s="82">
        <f t="shared" si="21"/>
        <v>5.9806771325852624E-2</v>
      </c>
      <c r="N80" s="81">
        <f t="shared" si="21"/>
        <v>4.1779009957296859E-2</v>
      </c>
      <c r="O80" s="82">
        <f t="shared" si="21"/>
        <v>4.981953290816804E-2</v>
      </c>
      <c r="P80" s="81">
        <f t="shared" si="21"/>
        <v>5.182986223850828E-2</v>
      </c>
      <c r="Q80" s="82">
        <f t="shared" si="21"/>
        <v>3.8445169291680625E-2</v>
      </c>
      <c r="R80" s="81">
        <f t="shared" si="21"/>
        <v>5.2699109682294153E-2</v>
      </c>
      <c r="S80" s="82">
        <f t="shared" si="21"/>
        <v>4.2087929878743831E-2</v>
      </c>
      <c r="T80" s="81">
        <f t="shared" si="21"/>
        <v>2.9777539533637095E-2</v>
      </c>
      <c r="U80" s="82">
        <f t="shared" si="21"/>
        <v>4.3339680246168348E-2</v>
      </c>
      <c r="V80" s="81">
        <f t="shared" si="21"/>
        <v>3.1980718870941574E-2</v>
      </c>
      <c r="W80" s="82">
        <f t="shared" si="21"/>
        <v>5.4038409662290787E-2</v>
      </c>
      <c r="X80" s="81">
        <f t="shared" si="21"/>
        <v>4.4480399408284022E-2</v>
      </c>
      <c r="Y80" s="82">
        <f t="shared" si="21"/>
        <v>3.9973753125005569E-2</v>
      </c>
      <c r="Z80" s="81">
        <f t="shared" si="21"/>
        <v>5.1346482263794069E-2</v>
      </c>
      <c r="AA80" s="81">
        <f t="shared" si="21"/>
        <v>5.2618068289379143E-2</v>
      </c>
      <c r="AB80" s="100">
        <f t="shared" si="21"/>
        <v>4.6548591272917134E-2</v>
      </c>
      <c r="AC80" s="101">
        <f t="shared" si="21"/>
        <v>4.7038575306156641E-2</v>
      </c>
      <c r="AD80" s="18"/>
      <c r="AE80" s="18"/>
    </row>
    <row r="81" spans="1:31" s="8" customFormat="1" x14ac:dyDescent="0.25">
      <c r="A81" s="87" t="s">
        <v>26</v>
      </c>
      <c r="B81" s="81">
        <f>B17/B31</f>
        <v>4.3710919360238451E-2</v>
      </c>
      <c r="C81" s="82">
        <f t="shared" ref="C81:AC81" si="22">C17/C31</f>
        <v>4.6467046926034102E-2</v>
      </c>
      <c r="D81" s="81">
        <f t="shared" si="22"/>
        <v>4.1847938678268075E-2</v>
      </c>
      <c r="E81" s="82">
        <f t="shared" si="22"/>
        <v>4.1133762980964321E-2</v>
      </c>
      <c r="F81" s="81">
        <f t="shared" si="22"/>
        <v>4.1122202704825556E-2</v>
      </c>
      <c r="G81" s="82">
        <f t="shared" si="22"/>
        <v>3.6933250663625045E-2</v>
      </c>
      <c r="H81" s="81">
        <f t="shared" si="22"/>
        <v>5.1032698188661491E-2</v>
      </c>
      <c r="I81" s="82">
        <f t="shared" si="22"/>
        <v>4.4735745933567571E-2</v>
      </c>
      <c r="J81" s="81">
        <f t="shared" si="22"/>
        <v>4.1675717610550812E-2</v>
      </c>
      <c r="K81" s="82">
        <f t="shared" si="22"/>
        <v>4.7244035468241762E-2</v>
      </c>
      <c r="L81" s="81">
        <f t="shared" si="22"/>
        <v>3.3976330258130648E-2</v>
      </c>
      <c r="M81" s="82">
        <f t="shared" si="22"/>
        <v>4.9999496580201114E-2</v>
      </c>
      <c r="N81" s="81">
        <f t="shared" si="22"/>
        <v>4.1829786585830274E-2</v>
      </c>
      <c r="O81" s="82">
        <f t="shared" si="22"/>
        <v>4.3731256991222746E-2</v>
      </c>
      <c r="P81" s="81">
        <f t="shared" si="22"/>
        <v>4.8638619602022357E-2</v>
      </c>
      <c r="Q81" s="82">
        <f t="shared" si="22"/>
        <v>3.722113378544184E-2</v>
      </c>
      <c r="R81" s="81">
        <f t="shared" si="22"/>
        <v>4.6832564670995884E-2</v>
      </c>
      <c r="S81" s="82">
        <f t="shared" si="22"/>
        <v>4.174618887559841E-2</v>
      </c>
      <c r="T81" s="81">
        <f t="shared" si="22"/>
        <v>2.9161082819619405E-2</v>
      </c>
      <c r="U81" s="82">
        <f t="shared" si="22"/>
        <v>3.891683201792167E-2</v>
      </c>
      <c r="V81" s="81">
        <f t="shared" si="22"/>
        <v>3.3471607455987887E-2</v>
      </c>
      <c r="W81" s="82">
        <f t="shared" si="22"/>
        <v>4.6042247207600411E-2</v>
      </c>
      <c r="X81" s="81">
        <f t="shared" si="22"/>
        <v>4.1521819526627216E-2</v>
      </c>
      <c r="Y81" s="82">
        <f t="shared" si="22"/>
        <v>3.9804818635431866E-2</v>
      </c>
      <c r="Z81" s="81">
        <f t="shared" si="22"/>
        <v>5.1010399040208841E-2</v>
      </c>
      <c r="AA81" s="81">
        <f t="shared" si="22"/>
        <v>5.1766019636638405E-2</v>
      </c>
      <c r="AB81" s="100">
        <f t="shared" si="22"/>
        <v>4.3879187583815066E-2</v>
      </c>
      <c r="AC81" s="101">
        <f t="shared" si="22"/>
        <v>4.4596812005262061E-2</v>
      </c>
      <c r="AD81" s="18"/>
      <c r="AE81" s="18"/>
    </row>
    <row r="82" spans="1:31" s="8" customFormat="1" x14ac:dyDescent="0.25">
      <c r="A82" s="86" t="s">
        <v>27</v>
      </c>
      <c r="B82" s="81">
        <f>B18/B31</f>
        <v>3.9002343488449949E-2</v>
      </c>
      <c r="C82" s="82">
        <f t="shared" ref="C82:AC82" si="23">C18/C31</f>
        <v>4.9582702494548617E-2</v>
      </c>
      <c r="D82" s="81">
        <f t="shared" si="23"/>
        <v>3.9179127213346494E-2</v>
      </c>
      <c r="E82" s="82">
        <f t="shared" si="23"/>
        <v>4.3391515318439614E-2</v>
      </c>
      <c r="F82" s="81">
        <f t="shared" si="23"/>
        <v>3.5988175313825456E-2</v>
      </c>
      <c r="G82" s="82">
        <f t="shared" si="23"/>
        <v>4.2148957729801553E-2</v>
      </c>
      <c r="H82" s="81">
        <f t="shared" si="23"/>
        <v>4.8680310515172902E-2</v>
      </c>
      <c r="I82" s="82">
        <f t="shared" si="23"/>
        <v>5.0055308875636112E-2</v>
      </c>
      <c r="J82" s="81">
        <f t="shared" si="23"/>
        <v>5.2412723041117146E-2</v>
      </c>
      <c r="K82" s="82">
        <f t="shared" si="23"/>
        <v>4.3345993807059044E-2</v>
      </c>
      <c r="L82" s="81">
        <f t="shared" si="23"/>
        <v>4.6696486813903641E-2</v>
      </c>
      <c r="M82" s="82">
        <f t="shared" si="23"/>
        <v>4.0211957958564838E-2</v>
      </c>
      <c r="N82" s="81">
        <f t="shared" si="23"/>
        <v>4.4988092880608913E-2</v>
      </c>
      <c r="O82" s="82">
        <f t="shared" si="23"/>
        <v>3.852620983405966E-2</v>
      </c>
      <c r="P82" s="81">
        <f t="shared" si="23"/>
        <v>5.3824388886311983E-2</v>
      </c>
      <c r="Q82" s="82">
        <f t="shared" si="23"/>
        <v>3.5592861642267264E-2</v>
      </c>
      <c r="R82" s="81">
        <f t="shared" si="23"/>
        <v>4.5898764675272832E-2</v>
      </c>
      <c r="S82" s="82">
        <f t="shared" si="23"/>
        <v>4.468804760709013E-2</v>
      </c>
      <c r="T82" s="81">
        <f t="shared" si="23"/>
        <v>4.2267488608952027E-2</v>
      </c>
      <c r="U82" s="82">
        <f t="shared" si="23"/>
        <v>2.8759094460225964E-2</v>
      </c>
      <c r="V82" s="81">
        <f t="shared" si="23"/>
        <v>4.4402215475886998E-2</v>
      </c>
      <c r="W82" s="82">
        <f t="shared" si="23"/>
        <v>4.3543224160233866E-2</v>
      </c>
      <c r="X82" s="81">
        <f t="shared" si="23"/>
        <v>3.9709689349112426E-2</v>
      </c>
      <c r="Y82" s="82">
        <f t="shared" si="23"/>
        <v>3.4530802421459859E-2</v>
      </c>
      <c r="Z82" s="81">
        <f t="shared" si="23"/>
        <v>4.9810660090898788E-2</v>
      </c>
      <c r="AA82" s="81">
        <f t="shared" si="23"/>
        <v>5.386263819210281E-2</v>
      </c>
      <c r="AB82" s="100">
        <f t="shared" si="23"/>
        <v>4.4946488022549316E-2</v>
      </c>
      <c r="AC82" s="101">
        <f t="shared" si="23"/>
        <v>4.4314845586832567E-2</v>
      </c>
      <c r="AD82" s="18"/>
      <c r="AE82" s="18"/>
    </row>
    <row r="83" spans="1:31" s="8" customFormat="1" x14ac:dyDescent="0.25">
      <c r="A83" s="87" t="s">
        <v>28</v>
      </c>
      <c r="B83" s="81">
        <f>B19/B31</f>
        <v>4.1324232966510797E-2</v>
      </c>
      <c r="C83" s="82">
        <f t="shared" ref="C83:AC83" si="24">C19/C31</f>
        <v>6.4047013638470762E-2</v>
      </c>
      <c r="D83" s="81">
        <f t="shared" si="24"/>
        <v>4.5406353964830184E-2</v>
      </c>
      <c r="E83" s="82">
        <f t="shared" si="24"/>
        <v>5.1939106404694763E-2</v>
      </c>
      <c r="F83" s="81">
        <f t="shared" si="24"/>
        <v>3.7787584079516733E-2</v>
      </c>
      <c r="G83" s="82">
        <f t="shared" si="24"/>
        <v>5.9162307854849029E-2</v>
      </c>
      <c r="H83" s="81">
        <f t="shared" si="24"/>
        <v>5.2340625735121146E-2</v>
      </c>
      <c r="I83" s="82">
        <f t="shared" si="24"/>
        <v>6.097455724970717E-2</v>
      </c>
      <c r="J83" s="81">
        <f t="shared" si="24"/>
        <v>6.2063615205585725E-2</v>
      </c>
      <c r="K83" s="82">
        <f t="shared" si="24"/>
        <v>3.5142609590000491E-2</v>
      </c>
      <c r="L83" s="81">
        <f t="shared" si="24"/>
        <v>7.2127481129438079E-2</v>
      </c>
      <c r="M83" s="82">
        <f t="shared" si="24"/>
        <v>3.5228981367197834E-2</v>
      </c>
      <c r="N83" s="81">
        <f t="shared" si="24"/>
        <v>5.6519465220548286E-2</v>
      </c>
      <c r="O83" s="82">
        <f t="shared" si="24"/>
        <v>4.3161493454707364E-2</v>
      </c>
      <c r="P83" s="81">
        <f t="shared" si="24"/>
        <v>5.9177141796929358E-2</v>
      </c>
      <c r="Q83" s="82">
        <f t="shared" si="24"/>
        <v>4.0881914708726805E-2</v>
      </c>
      <c r="R83" s="81">
        <f t="shared" si="24"/>
        <v>5.0140069999358459E-2</v>
      </c>
      <c r="S83" s="82">
        <f t="shared" si="24"/>
        <v>5.4395853454599033E-2</v>
      </c>
      <c r="T83" s="81">
        <f t="shared" si="24"/>
        <v>5.5909943714821761E-2</v>
      </c>
      <c r="U83" s="82">
        <f t="shared" si="24"/>
        <v>2.4056438183514991E-2</v>
      </c>
      <c r="V83" s="81">
        <f t="shared" si="24"/>
        <v>6.355202274184453E-2</v>
      </c>
      <c r="W83" s="82">
        <f t="shared" si="24"/>
        <v>4.2184647114559271E-2</v>
      </c>
      <c r="X83" s="81">
        <f t="shared" si="24"/>
        <v>5.2542529585798817E-2</v>
      </c>
      <c r="Y83" s="82">
        <f t="shared" si="24"/>
        <v>3.4456708347085425E-2</v>
      </c>
      <c r="Z83" s="81">
        <f t="shared" si="24"/>
        <v>5.2987818937117265E-2</v>
      </c>
      <c r="AA83" s="81">
        <f t="shared" si="24"/>
        <v>6.0649687441807744E-2</v>
      </c>
      <c r="AB83" s="100">
        <f t="shared" si="24"/>
        <v>5.2808896168149377E-2</v>
      </c>
      <c r="AC83" s="101">
        <f t="shared" si="24"/>
        <v>5.0447658531558873E-2</v>
      </c>
      <c r="AD83" s="18"/>
      <c r="AE83" s="18"/>
    </row>
    <row r="84" spans="1:31" s="8" customFormat="1" x14ac:dyDescent="0.25">
      <c r="A84" s="86" t="s">
        <v>29</v>
      </c>
      <c r="B84" s="81">
        <f>B20/B31</f>
        <v>5.2415305031480501E-2</v>
      </c>
      <c r="C84" s="82">
        <f t="shared" ref="C84:AC84" si="25">C20/C31</f>
        <v>8.0851102225742988E-2</v>
      </c>
      <c r="D84" s="81">
        <f t="shared" si="25"/>
        <v>6.2065099501578132E-2</v>
      </c>
      <c r="E84" s="82">
        <f t="shared" si="25"/>
        <v>6.656048338446896E-2</v>
      </c>
      <c r="F84" s="81">
        <f t="shared" si="25"/>
        <v>4.9055310398012079E-2</v>
      </c>
      <c r="G84" s="82">
        <f t="shared" si="25"/>
        <v>8.4089357874442536E-2</v>
      </c>
      <c r="H84" s="81">
        <f t="shared" si="25"/>
        <v>5.6645495177605268E-2</v>
      </c>
      <c r="I84" s="82">
        <f t="shared" si="25"/>
        <v>7.5143318652568236E-2</v>
      </c>
      <c r="J84" s="81">
        <f t="shared" si="25"/>
        <v>0.10426687354538401</v>
      </c>
      <c r="K84" s="82">
        <f t="shared" si="25"/>
        <v>3.4623444365074751E-2</v>
      </c>
      <c r="L84" s="81">
        <f t="shared" si="25"/>
        <v>9.8481036250116491E-2</v>
      </c>
      <c r="M84" s="82">
        <f t="shared" si="25"/>
        <v>3.4500323668555287E-2</v>
      </c>
      <c r="N84" s="81">
        <f t="shared" si="25"/>
        <v>7.7246484987889774E-2</v>
      </c>
      <c r="O84" s="82">
        <f t="shared" si="25"/>
        <v>5.0871404052504121E-2</v>
      </c>
      <c r="P84" s="81">
        <f t="shared" si="25"/>
        <v>7.3760378496219678E-2</v>
      </c>
      <c r="Q84" s="82">
        <f t="shared" si="25"/>
        <v>5.5026712202885443E-2</v>
      </c>
      <c r="R84" s="81">
        <f t="shared" si="25"/>
        <v>5.8173601260273579E-2</v>
      </c>
      <c r="S84" s="82">
        <f t="shared" si="25"/>
        <v>7.2975806727338027E-2</v>
      </c>
      <c r="T84" s="81">
        <f t="shared" si="25"/>
        <v>0.11294559099437149</v>
      </c>
      <c r="U84" s="82">
        <f t="shared" si="25"/>
        <v>2.6593521244800564E-2</v>
      </c>
      <c r="V84" s="81">
        <f t="shared" si="25"/>
        <v>8.9321993310313402E-2</v>
      </c>
      <c r="W84" s="82">
        <f t="shared" si="25"/>
        <v>4.8477253535537251E-2</v>
      </c>
      <c r="X84" s="81">
        <f t="shared" si="25"/>
        <v>7.532359467455621E-2</v>
      </c>
      <c r="Y84" s="82">
        <f t="shared" si="25"/>
        <v>4.2368473608787177E-2</v>
      </c>
      <c r="Z84" s="81">
        <f t="shared" si="25"/>
        <v>6.0389465744912836E-2</v>
      </c>
      <c r="AA84" s="81">
        <f t="shared" si="25"/>
        <v>7.066175471915026E-2</v>
      </c>
      <c r="AB84" s="100">
        <f t="shared" si="25"/>
        <v>6.8198884405945306E-2</v>
      </c>
      <c r="AC84" s="101">
        <f t="shared" si="25"/>
        <v>6.1890964239041169E-2</v>
      </c>
      <c r="AD84" s="18"/>
      <c r="AE84" s="18"/>
    </row>
    <row r="85" spans="1:31" s="8" customFormat="1" x14ac:dyDescent="0.25">
      <c r="A85" s="87" t="s">
        <v>30</v>
      </c>
      <c r="B85" s="81">
        <f>B21/B31</f>
        <v>5.7582859055908937E-2</v>
      </c>
      <c r="C85" s="82">
        <f t="shared" ref="C85:AC85" si="26">C21/C31</f>
        <v>0.10727627204568631</v>
      </c>
      <c r="D85" s="81">
        <f t="shared" si="26"/>
        <v>8.1331724734642147E-2</v>
      </c>
      <c r="E85" s="82">
        <f t="shared" si="26"/>
        <v>8.3297253817764413E-2</v>
      </c>
      <c r="F85" s="81">
        <f t="shared" si="26"/>
        <v>5.4939091441383543E-2</v>
      </c>
      <c r="G85" s="82">
        <f t="shared" si="26"/>
        <v>0.10267928263355128</v>
      </c>
      <c r="H85" s="81">
        <f t="shared" si="26"/>
        <v>6.6892495883321565E-2</v>
      </c>
      <c r="I85" s="82">
        <f t="shared" si="26"/>
        <v>9.4460309180480942E-2</v>
      </c>
      <c r="J85" s="81">
        <f t="shared" si="26"/>
        <v>0.15270752521334369</v>
      </c>
      <c r="K85" s="82">
        <f t="shared" si="26"/>
        <v>4.1984237398126505E-2</v>
      </c>
      <c r="L85" s="81">
        <f t="shared" si="26"/>
        <v>0.12876712328767123</v>
      </c>
      <c r="M85" s="82">
        <f t="shared" si="26"/>
        <v>3.8103521908709859E-2</v>
      </c>
      <c r="N85" s="81">
        <f t="shared" si="26"/>
        <v>9.9623745182567364E-2</v>
      </c>
      <c r="O85" s="82">
        <f t="shared" si="26"/>
        <v>5.9166141803894755E-2</v>
      </c>
      <c r="P85" s="81">
        <f t="shared" si="26"/>
        <v>8.7517973932000559E-2</v>
      </c>
      <c r="Q85" s="82">
        <f t="shared" si="26"/>
        <v>7.3148771735837323E-2</v>
      </c>
      <c r="R85" s="81">
        <f t="shared" si="26"/>
        <v>6.9536022582277757E-2</v>
      </c>
      <c r="S85" s="82">
        <f t="shared" si="26"/>
        <v>9.2856435560523656E-2</v>
      </c>
      <c r="T85" s="81">
        <f t="shared" si="26"/>
        <v>0.15633878316805147</v>
      </c>
      <c r="U85" s="82">
        <f t="shared" si="26"/>
        <v>3.8651321512207626E-2</v>
      </c>
      <c r="V85" s="81">
        <f t="shared" si="26"/>
        <v>0.11058067406703591</v>
      </c>
      <c r="W85" s="82">
        <f t="shared" si="26"/>
        <v>5.9305843649831776E-2</v>
      </c>
      <c r="X85" s="81">
        <f t="shared" si="26"/>
        <v>9.7365014792899413E-2</v>
      </c>
      <c r="Y85" s="82">
        <f t="shared" si="26"/>
        <v>5.8594582578633106E-2</v>
      </c>
      <c r="Z85" s="81">
        <f t="shared" si="26"/>
        <v>6.7326067161933498E-2</v>
      </c>
      <c r="AA85" s="81">
        <f t="shared" si="26"/>
        <v>9.0663236460081037E-2</v>
      </c>
      <c r="AB85" s="100">
        <f t="shared" si="26"/>
        <v>8.3392931958444438E-2</v>
      </c>
      <c r="AC85" s="101">
        <f t="shared" si="26"/>
        <v>7.7907974459933763E-2</v>
      </c>
      <c r="AD85" s="18"/>
      <c r="AE85" s="18"/>
    </row>
    <row r="86" spans="1:31" s="8" customFormat="1" x14ac:dyDescent="0.25">
      <c r="A86" s="86" t="s">
        <v>31</v>
      </c>
      <c r="B86" s="81">
        <f>B22/B31</f>
        <v>6.2496625160642354E-2</v>
      </c>
      <c r="C86" s="82">
        <f t="shared" ref="C86:AC86" si="27">C22/C31</f>
        <v>0.11500723097383932</v>
      </c>
      <c r="D86" s="81">
        <f t="shared" si="27"/>
        <v>6.4770470027663021E-2</v>
      </c>
      <c r="E86" s="82">
        <f t="shared" si="27"/>
        <v>9.4403576046712109E-2</v>
      </c>
      <c r="F86" s="81">
        <f t="shared" si="27"/>
        <v>4.6020593233651798E-2</v>
      </c>
      <c r="G86" s="82">
        <f t="shared" si="27"/>
        <v>0.11226555582753577</v>
      </c>
      <c r="H86" s="81">
        <f t="shared" si="27"/>
        <v>6.6826629028463896E-2</v>
      </c>
      <c r="I86" s="82">
        <f t="shared" si="27"/>
        <v>0.10659815446053457</v>
      </c>
      <c r="J86" s="81">
        <f t="shared" si="27"/>
        <v>0.11239720713731575</v>
      </c>
      <c r="K86" s="82">
        <f t="shared" si="27"/>
        <v>3.8071434535217621E-2</v>
      </c>
      <c r="L86" s="81">
        <f t="shared" si="27"/>
        <v>0.13385518590998044</v>
      </c>
      <c r="M86" s="82">
        <f t="shared" si="27"/>
        <v>3.9072437839531647E-2</v>
      </c>
      <c r="N86" s="81">
        <f t="shared" si="27"/>
        <v>0.10056311281043562</v>
      </c>
      <c r="O86" s="82">
        <f t="shared" si="27"/>
        <v>6.1649001237476707E-2</v>
      </c>
      <c r="P86" s="81">
        <f t="shared" si="27"/>
        <v>8.2230159098288416E-2</v>
      </c>
      <c r="Q86" s="82">
        <f t="shared" si="27"/>
        <v>8.8087638773570509E-2</v>
      </c>
      <c r="R86" s="81">
        <f t="shared" si="27"/>
        <v>6.71338042726696E-2</v>
      </c>
      <c r="S86" s="82">
        <f t="shared" si="27"/>
        <v>9.9594299029058128E-2</v>
      </c>
      <c r="T86" s="81">
        <f t="shared" si="27"/>
        <v>0.15738407933529885</v>
      </c>
      <c r="U86" s="82">
        <f t="shared" si="27"/>
        <v>3.5022193597448938E-2</v>
      </c>
      <c r="V86" s="81">
        <f t="shared" si="27"/>
        <v>0.12892710095555915</v>
      </c>
      <c r="W86" s="82">
        <f t="shared" si="27"/>
        <v>5.8919621522936477E-2</v>
      </c>
      <c r="X86" s="81">
        <f t="shared" si="27"/>
        <v>9.7226331360946744E-2</v>
      </c>
      <c r="Y86" s="82">
        <f t="shared" si="27"/>
        <v>6.1782382596548335E-2</v>
      </c>
      <c r="Z86" s="81">
        <f t="shared" si="27"/>
        <v>6.4645217262172275E-2</v>
      </c>
      <c r="AA86" s="81">
        <f t="shared" si="27"/>
        <v>9.8080391534633299E-2</v>
      </c>
      <c r="AB86" s="100">
        <f t="shared" si="27"/>
        <v>8.2543471458069562E-2</v>
      </c>
      <c r="AC86" s="101">
        <f t="shared" si="27"/>
        <v>8.4188329988437588E-2</v>
      </c>
      <c r="AD86" s="18"/>
      <c r="AE86" s="18"/>
    </row>
    <row r="87" spans="1:31" s="8" customFormat="1" x14ac:dyDescent="0.25">
      <c r="A87" s="87" t="s">
        <v>32</v>
      </c>
      <c r="B87" s="81">
        <f>B23/B31</f>
        <v>6.7043208743263819E-2</v>
      </c>
      <c r="C87" s="82">
        <f t="shared" ref="C87:AC87" si="28">C23/C31</f>
        <v>0.10134668344147467</v>
      </c>
      <c r="D87" s="81">
        <f t="shared" si="28"/>
        <v>5.115831292119085E-2</v>
      </c>
      <c r="E87" s="82">
        <f t="shared" si="28"/>
        <v>8.6531869192638555E-2</v>
      </c>
      <c r="F87" s="81">
        <f t="shared" si="28"/>
        <v>4.0101109635405509E-2</v>
      </c>
      <c r="G87" s="82">
        <f t="shared" si="28"/>
        <v>9.7265601919968095E-2</v>
      </c>
      <c r="H87" s="81">
        <f t="shared" si="28"/>
        <v>6.2088920254057871E-2</v>
      </c>
      <c r="I87" s="82">
        <f t="shared" si="28"/>
        <v>9.7687650358899258E-2</v>
      </c>
      <c r="J87" s="81">
        <f t="shared" si="28"/>
        <v>8.0713731574864236E-2</v>
      </c>
      <c r="K87" s="82">
        <f t="shared" si="28"/>
        <v>3.2125140989879654E-2</v>
      </c>
      <c r="L87" s="81">
        <f t="shared" si="28"/>
        <v>0.10726866088901314</v>
      </c>
      <c r="M87" s="82">
        <f t="shared" si="28"/>
        <v>4.5315719628905092E-2</v>
      </c>
      <c r="N87" s="81">
        <f t="shared" si="28"/>
        <v>8.2537409681071996E-2</v>
      </c>
      <c r="O87" s="82">
        <f t="shared" si="28"/>
        <v>6.5768148021430509E-2</v>
      </c>
      <c r="P87" s="81">
        <f t="shared" si="28"/>
        <v>6.3806298993459812E-2</v>
      </c>
      <c r="Q87" s="82">
        <f t="shared" si="28"/>
        <v>8.4849618572683333E-2</v>
      </c>
      <c r="R87" s="81">
        <f t="shared" si="28"/>
        <v>6.0889462316536816E-2</v>
      </c>
      <c r="S87" s="82">
        <f t="shared" si="28"/>
        <v>9.0502331879056805E-2</v>
      </c>
      <c r="T87" s="81">
        <f t="shared" si="28"/>
        <v>0.10989010989010989</v>
      </c>
      <c r="U87" s="82">
        <f t="shared" si="28"/>
        <v>4.0186549212633635E-2</v>
      </c>
      <c r="V87" s="81">
        <f t="shared" si="28"/>
        <v>0.11403366472773903</v>
      </c>
      <c r="W87" s="82">
        <f t="shared" si="28"/>
        <v>5.7954691748142467E-2</v>
      </c>
      <c r="X87" s="81">
        <f t="shared" si="28"/>
        <v>7.3936760355029579E-2</v>
      </c>
      <c r="Y87" s="82">
        <f t="shared" si="28"/>
        <v>5.3912330396323538E-2</v>
      </c>
      <c r="Z87" s="81">
        <f t="shared" si="28"/>
        <v>6.56222033772456E-2</v>
      </c>
      <c r="AA87" s="81">
        <f t="shared" si="28"/>
        <v>8.2012359107545688E-2</v>
      </c>
      <c r="AB87" s="100">
        <f t="shared" si="28"/>
        <v>7.1959216675243867E-2</v>
      </c>
      <c r="AC87" s="101">
        <f t="shared" si="28"/>
        <v>7.7722462633092446E-2</v>
      </c>
      <c r="AD87" s="18"/>
      <c r="AE87" s="18"/>
    </row>
    <row r="88" spans="1:31" s="8" customFormat="1" x14ac:dyDescent="0.25">
      <c r="A88" s="86" t="s">
        <v>33</v>
      </c>
      <c r="B88" s="81">
        <f>B24/B31</f>
        <v>5.9380973465663033E-2</v>
      </c>
      <c r="C88" s="82">
        <f t="shared" ref="C88:AC88" si="29">C24/C31</f>
        <v>6.8253627987591284E-2</v>
      </c>
      <c r="D88" s="81">
        <f t="shared" si="29"/>
        <v>4.1543279835240497E-2</v>
      </c>
      <c r="E88" s="82">
        <f t="shared" si="29"/>
        <v>7.1801115454888584E-2</v>
      </c>
      <c r="F88" s="81">
        <f t="shared" si="29"/>
        <v>3.965839795495766E-2</v>
      </c>
      <c r="G88" s="82">
        <f t="shared" si="29"/>
        <v>7.4085663535384913E-2</v>
      </c>
      <c r="H88" s="81">
        <f t="shared" si="29"/>
        <v>5.3526229122559395E-2</v>
      </c>
      <c r="I88" s="82">
        <f t="shared" si="29"/>
        <v>7.2097908030095262E-2</v>
      </c>
      <c r="J88" s="81">
        <f t="shared" si="29"/>
        <v>6.3522110162916992E-2</v>
      </c>
      <c r="K88" s="82">
        <f t="shared" si="29"/>
        <v>2.3061261924877893E-2</v>
      </c>
      <c r="L88" s="81">
        <f t="shared" si="29"/>
        <v>7.3105954710651386E-2</v>
      </c>
      <c r="M88" s="82">
        <f t="shared" si="29"/>
        <v>4.4763108156478465E-2</v>
      </c>
      <c r="N88" s="81">
        <f t="shared" si="29"/>
        <v>5.8911044424472307E-2</v>
      </c>
      <c r="O88" s="82">
        <f t="shared" si="29"/>
        <v>5.8451259930009325E-2</v>
      </c>
      <c r="P88" s="81">
        <f t="shared" si="29"/>
        <v>4.1458323669929034E-2</v>
      </c>
      <c r="Q88" s="82">
        <f t="shared" si="29"/>
        <v>7.2016847749268906E-2</v>
      </c>
      <c r="R88" s="81">
        <f t="shared" si="29"/>
        <v>4.7395695966126583E-2</v>
      </c>
      <c r="S88" s="82">
        <f t="shared" si="29"/>
        <v>6.6934665385746342E-2</v>
      </c>
      <c r="T88" s="81">
        <f t="shared" si="29"/>
        <v>5.4918252479228089E-2</v>
      </c>
      <c r="U88" s="82">
        <f t="shared" si="29"/>
        <v>4.1409239844578484E-2</v>
      </c>
      <c r="V88" s="81">
        <f t="shared" si="29"/>
        <v>8.9507388782029004E-2</v>
      </c>
      <c r="W88" s="82">
        <f t="shared" si="29"/>
        <v>5.0652043753940439E-2</v>
      </c>
      <c r="X88" s="81">
        <f t="shared" si="29"/>
        <v>4.7300295857988166E-2</v>
      </c>
      <c r="Y88" s="82">
        <f t="shared" si="29"/>
        <v>4.8801321145975282E-2</v>
      </c>
      <c r="Z88" s="81">
        <f t="shared" si="29"/>
        <v>5.1014306984669133E-2</v>
      </c>
      <c r="AA88" s="81">
        <f t="shared" si="29"/>
        <v>6.2882300733377361E-2</v>
      </c>
      <c r="AB88" s="100">
        <f t="shared" si="29"/>
        <v>5.5183236237039822E-2</v>
      </c>
      <c r="AC88" s="101">
        <f t="shared" si="29"/>
        <v>6.1665691621898687E-2</v>
      </c>
      <c r="AD88" s="18"/>
      <c r="AE88" s="18"/>
    </row>
    <row r="89" spans="1:31" s="8" customFormat="1" x14ac:dyDescent="0.25">
      <c r="A89" s="87" t="s">
        <v>34</v>
      </c>
      <c r="B89" s="81">
        <f>B25/B31</f>
        <v>2.1804162121882999E-2</v>
      </c>
      <c r="C89" s="82">
        <f t="shared" ref="C89:AC89" si="30">C25/C31</f>
        <v>4.993165591822224E-2</v>
      </c>
      <c r="D89" s="81">
        <f t="shared" si="30"/>
        <v>1.9778452089350345E-2</v>
      </c>
      <c r="E89" s="82">
        <f t="shared" si="30"/>
        <v>5.5333836892979979E-2</v>
      </c>
      <c r="F89" s="81">
        <f t="shared" si="30"/>
        <v>1.5552032903474573E-2</v>
      </c>
      <c r="G89" s="82">
        <f t="shared" si="30"/>
        <v>6.2227043894411915E-2</v>
      </c>
      <c r="H89" s="81">
        <f t="shared" si="30"/>
        <v>2.7014820042342978E-2</v>
      </c>
      <c r="I89" s="82">
        <f t="shared" si="30"/>
        <v>5.1816210448872385E-2</v>
      </c>
      <c r="J89" s="81">
        <f t="shared" si="30"/>
        <v>5.4988363072148952E-2</v>
      </c>
      <c r="K89" s="82">
        <f t="shared" si="30"/>
        <v>1.6151488295893957E-2</v>
      </c>
      <c r="L89" s="81">
        <f t="shared" si="30"/>
        <v>4.6743080793961417E-2</v>
      </c>
      <c r="M89" s="82">
        <f t="shared" si="30"/>
        <v>2.7515314657082651E-2</v>
      </c>
      <c r="N89" s="81">
        <f t="shared" si="30"/>
        <v>4.7496458330159794E-2</v>
      </c>
      <c r="O89" s="82">
        <f t="shared" si="30"/>
        <v>4.4649738678849547E-2</v>
      </c>
      <c r="P89" s="81">
        <f t="shared" si="30"/>
        <v>2.5483556751240782E-2</v>
      </c>
      <c r="Q89" s="82">
        <f t="shared" si="30"/>
        <v>5.2195313345037721E-2</v>
      </c>
      <c r="R89" s="81">
        <f t="shared" si="30"/>
        <v>3.3930442592684996E-2</v>
      </c>
      <c r="S89" s="82">
        <f t="shared" si="30"/>
        <v>5.2781602766036911E-2</v>
      </c>
      <c r="T89" s="81">
        <f t="shared" si="30"/>
        <v>3.6210131332082549E-2</v>
      </c>
      <c r="U89" s="82">
        <f t="shared" si="30"/>
        <v>3.155952627300735E-2</v>
      </c>
      <c r="V89" s="81">
        <f t="shared" si="30"/>
        <v>9.0210346612283998E-2</v>
      </c>
      <c r="W89" s="82">
        <f t="shared" si="30"/>
        <v>3.4136322888481736E-2</v>
      </c>
      <c r="X89" s="81">
        <f t="shared" si="30"/>
        <v>3.0140532544378699E-2</v>
      </c>
      <c r="Y89" s="82">
        <f t="shared" si="30"/>
        <v>3.434112159106132E-2</v>
      </c>
      <c r="Z89" s="81">
        <f t="shared" si="30"/>
        <v>3.4374279472740132E-2</v>
      </c>
      <c r="AA89" s="81">
        <f t="shared" si="30"/>
        <v>4.4599136692505537E-2</v>
      </c>
      <c r="AB89" s="100">
        <f t="shared" si="30"/>
        <v>3.5911893541967901E-2</v>
      </c>
      <c r="AC89" s="101">
        <f t="shared" si="30"/>
        <v>4.5265348084047141E-2</v>
      </c>
      <c r="AD89" s="18"/>
      <c r="AE89" s="18"/>
    </row>
    <row r="90" spans="1:31" s="8" customFormat="1" x14ac:dyDescent="0.25">
      <c r="A90" s="86" t="s">
        <v>35</v>
      </c>
      <c r="B90" s="81">
        <f>B26/B31</f>
        <v>0</v>
      </c>
      <c r="C90" s="82">
        <f t="shared" ref="C90:AC90" si="31">C26/C31</f>
        <v>2.1678571668515344E-2</v>
      </c>
      <c r="D90" s="81">
        <f t="shared" si="31"/>
        <v>3.4121790419088704E-4</v>
      </c>
      <c r="E90" s="82">
        <f t="shared" si="31"/>
        <v>2.9221148674022323E-2</v>
      </c>
      <c r="F90" s="81">
        <f t="shared" si="31"/>
        <v>4.7841423532267967E-4</v>
      </c>
      <c r="G90" s="82">
        <f t="shared" si="31"/>
        <v>3.0776383308482418E-2</v>
      </c>
      <c r="H90" s="81">
        <f t="shared" si="31"/>
        <v>1.6890143495648083E-3</v>
      </c>
      <c r="I90" s="82">
        <f t="shared" si="31"/>
        <v>1.9431654828051516E-2</v>
      </c>
      <c r="J90" s="81">
        <f t="shared" si="31"/>
        <v>7.8510473235065947E-3</v>
      </c>
      <c r="K90" s="82">
        <f t="shared" si="31"/>
        <v>4.6237256496148207E-3</v>
      </c>
      <c r="L90" s="81">
        <f t="shared" si="31"/>
        <v>3.1087503494548505E-2</v>
      </c>
      <c r="M90" s="82">
        <f t="shared" si="31"/>
        <v>4.2898439159518879E-3</v>
      </c>
      <c r="N90" s="81">
        <f t="shared" si="31"/>
        <v>1.0911897471831666E-2</v>
      </c>
      <c r="O90" s="82">
        <f t="shared" si="31"/>
        <v>5.546619444522222E-3</v>
      </c>
      <c r="P90" s="81">
        <f t="shared" si="31"/>
        <v>6.0114105477990631E-3</v>
      </c>
      <c r="Q90" s="82">
        <f t="shared" si="31"/>
        <v>5.9581343965601713E-3</v>
      </c>
      <c r="R90" s="81">
        <f t="shared" si="31"/>
        <v>4.7474106652790355E-3</v>
      </c>
      <c r="S90" s="82">
        <f t="shared" si="31"/>
        <v>3.7584951017720276E-3</v>
      </c>
      <c r="T90" s="81">
        <f t="shared" si="31"/>
        <v>4.9584561779683735E-3</v>
      </c>
      <c r="U90" s="82">
        <f t="shared" si="31"/>
        <v>8.9585602071344072E-4</v>
      </c>
      <c r="V90" s="81">
        <f t="shared" si="31"/>
        <v>5.6931859439333194E-3</v>
      </c>
      <c r="W90" s="82">
        <f t="shared" si="31"/>
        <v>1.0438281751452741E-3</v>
      </c>
      <c r="X90" s="81">
        <f t="shared" si="31"/>
        <v>2.6257396449704141E-3</v>
      </c>
      <c r="Y90" s="82">
        <f t="shared" si="31"/>
        <v>1.1114111156164661E-3</v>
      </c>
      <c r="Z90" s="81">
        <f t="shared" si="31"/>
        <v>1.2036468937703458E-3</v>
      </c>
      <c r="AA90" s="81">
        <f t="shared" si="31"/>
        <v>2.3816920693409027E-3</v>
      </c>
      <c r="AB90" s="100">
        <f t="shared" si="31"/>
        <v>5.1981911216970305E-3</v>
      </c>
      <c r="AC90" s="101">
        <f t="shared" si="31"/>
        <v>9.981749912835446E-3</v>
      </c>
      <c r="AD90" s="18"/>
      <c r="AE90" s="18"/>
    </row>
    <row r="91" spans="1:31" s="8" customFormat="1" x14ac:dyDescent="0.25">
      <c r="A91" s="87" t="s">
        <v>36</v>
      </c>
      <c r="B91" s="81">
        <f>B27/B31</f>
        <v>0</v>
      </c>
      <c r="C91" s="82">
        <f t="shared" ref="C91:AC91" si="32">C27/C31</f>
        <v>0</v>
      </c>
      <c r="D91" s="81">
        <f t="shared" si="32"/>
        <v>0</v>
      </c>
      <c r="E91" s="82">
        <f t="shared" si="32"/>
        <v>0</v>
      </c>
      <c r="F91" s="81">
        <f t="shared" si="32"/>
        <v>0</v>
      </c>
      <c r="G91" s="82">
        <f t="shared" si="32"/>
        <v>0</v>
      </c>
      <c r="H91" s="81">
        <f t="shared" si="32"/>
        <v>0</v>
      </c>
      <c r="I91" s="82">
        <f t="shared" si="32"/>
        <v>0</v>
      </c>
      <c r="J91" s="81">
        <f t="shared" si="32"/>
        <v>0</v>
      </c>
      <c r="K91" s="82">
        <f t="shared" si="32"/>
        <v>0</v>
      </c>
      <c r="L91" s="81">
        <f t="shared" si="32"/>
        <v>0</v>
      </c>
      <c r="M91" s="82">
        <f t="shared" si="32"/>
        <v>0</v>
      </c>
      <c r="N91" s="81">
        <f t="shared" si="32"/>
        <v>0</v>
      </c>
      <c r="O91" s="82">
        <f t="shared" si="32"/>
        <v>0</v>
      </c>
      <c r="P91" s="81">
        <f t="shared" si="32"/>
        <v>0</v>
      </c>
      <c r="Q91" s="82">
        <f t="shared" si="32"/>
        <v>0</v>
      </c>
      <c r="R91" s="81">
        <f t="shared" si="32"/>
        <v>0</v>
      </c>
      <c r="S91" s="82">
        <f t="shared" si="32"/>
        <v>0</v>
      </c>
      <c r="T91" s="81">
        <f t="shared" si="32"/>
        <v>0</v>
      </c>
      <c r="U91" s="82">
        <f t="shared" si="32"/>
        <v>0</v>
      </c>
      <c r="V91" s="81">
        <f t="shared" si="32"/>
        <v>0</v>
      </c>
      <c r="W91" s="82">
        <f t="shared" si="32"/>
        <v>0</v>
      </c>
      <c r="X91" s="81">
        <f t="shared" si="32"/>
        <v>0</v>
      </c>
      <c r="Y91" s="82">
        <f t="shared" si="32"/>
        <v>0</v>
      </c>
      <c r="Z91" s="81">
        <f t="shared" si="32"/>
        <v>0</v>
      </c>
      <c r="AA91" s="81">
        <f t="shared" si="32"/>
        <v>0</v>
      </c>
      <c r="AB91" s="100">
        <f t="shared" si="32"/>
        <v>0</v>
      </c>
      <c r="AC91" s="101">
        <f t="shared" si="32"/>
        <v>0</v>
      </c>
      <c r="AD91" s="18"/>
      <c r="AE91" s="18"/>
    </row>
    <row r="92" spans="1:31" s="8" customFormat="1" x14ac:dyDescent="0.25">
      <c r="A92" s="86" t="s">
        <v>37</v>
      </c>
      <c r="B92" s="81">
        <f>B28/B31</f>
        <v>0</v>
      </c>
      <c r="C92" s="82">
        <f t="shared" ref="C92:AC92" si="33">C28/C31</f>
        <v>0</v>
      </c>
      <c r="D92" s="81">
        <f t="shared" si="33"/>
        <v>0</v>
      </c>
      <c r="E92" s="82">
        <f t="shared" si="33"/>
        <v>0</v>
      </c>
      <c r="F92" s="81">
        <f t="shared" si="33"/>
        <v>0</v>
      </c>
      <c r="G92" s="82">
        <f t="shared" si="33"/>
        <v>0</v>
      </c>
      <c r="H92" s="81">
        <f t="shared" si="33"/>
        <v>0</v>
      </c>
      <c r="I92" s="82">
        <f t="shared" si="33"/>
        <v>0</v>
      </c>
      <c r="J92" s="81">
        <f t="shared" si="33"/>
        <v>0</v>
      </c>
      <c r="K92" s="82">
        <f t="shared" si="33"/>
        <v>0</v>
      </c>
      <c r="L92" s="81">
        <f t="shared" si="33"/>
        <v>0</v>
      </c>
      <c r="M92" s="82">
        <f t="shared" si="33"/>
        <v>0</v>
      </c>
      <c r="N92" s="81">
        <f t="shared" si="33"/>
        <v>0</v>
      </c>
      <c r="O92" s="82">
        <f t="shared" si="33"/>
        <v>0</v>
      </c>
      <c r="P92" s="81">
        <f t="shared" si="33"/>
        <v>0</v>
      </c>
      <c r="Q92" s="82">
        <f t="shared" si="33"/>
        <v>0</v>
      </c>
      <c r="R92" s="81">
        <f t="shared" si="33"/>
        <v>0</v>
      </c>
      <c r="S92" s="82">
        <f t="shared" si="33"/>
        <v>0</v>
      </c>
      <c r="T92" s="81">
        <f t="shared" si="33"/>
        <v>0</v>
      </c>
      <c r="U92" s="82">
        <f t="shared" si="33"/>
        <v>0</v>
      </c>
      <c r="V92" s="81">
        <f t="shared" si="33"/>
        <v>0</v>
      </c>
      <c r="W92" s="82">
        <f t="shared" si="33"/>
        <v>0</v>
      </c>
      <c r="X92" s="81">
        <f t="shared" si="33"/>
        <v>0</v>
      </c>
      <c r="Y92" s="82">
        <f t="shared" si="33"/>
        <v>0</v>
      </c>
      <c r="Z92" s="81">
        <f t="shared" si="33"/>
        <v>0</v>
      </c>
      <c r="AA92" s="81">
        <f t="shared" si="33"/>
        <v>0</v>
      </c>
      <c r="AB92" s="100">
        <f t="shared" si="33"/>
        <v>0</v>
      </c>
      <c r="AC92" s="101">
        <f t="shared" si="33"/>
        <v>0</v>
      </c>
      <c r="AD92" s="18"/>
      <c r="AE92" s="18"/>
    </row>
    <row r="93" spans="1:31" s="8" customFormat="1" x14ac:dyDescent="0.25">
      <c r="A93" s="87" t="s">
        <v>38</v>
      </c>
      <c r="B93" s="81">
        <f>B29/B31</f>
        <v>0</v>
      </c>
      <c r="C93" s="82">
        <f t="shared" ref="C93:AC93" si="34">C29/C31</f>
        <v>0</v>
      </c>
      <c r="D93" s="81">
        <f t="shared" si="34"/>
        <v>0</v>
      </c>
      <c r="E93" s="82">
        <f t="shared" si="34"/>
        <v>0</v>
      </c>
      <c r="F93" s="81">
        <f t="shared" si="34"/>
        <v>0</v>
      </c>
      <c r="G93" s="82">
        <f t="shared" si="34"/>
        <v>0</v>
      </c>
      <c r="H93" s="81">
        <f t="shared" si="34"/>
        <v>0</v>
      </c>
      <c r="I93" s="82">
        <f t="shared" si="34"/>
        <v>0</v>
      </c>
      <c r="J93" s="81">
        <f t="shared" si="34"/>
        <v>0</v>
      </c>
      <c r="K93" s="82">
        <f t="shared" si="34"/>
        <v>0</v>
      </c>
      <c r="L93" s="81">
        <f t="shared" si="34"/>
        <v>0</v>
      </c>
      <c r="M93" s="82">
        <f t="shared" si="34"/>
        <v>0</v>
      </c>
      <c r="N93" s="81">
        <f t="shared" si="34"/>
        <v>0</v>
      </c>
      <c r="O93" s="82">
        <f t="shared" si="34"/>
        <v>0</v>
      </c>
      <c r="P93" s="81">
        <f t="shared" si="34"/>
        <v>0</v>
      </c>
      <c r="Q93" s="82">
        <f t="shared" si="34"/>
        <v>0</v>
      </c>
      <c r="R93" s="81">
        <f t="shared" si="34"/>
        <v>0</v>
      </c>
      <c r="S93" s="82">
        <f t="shared" si="34"/>
        <v>0</v>
      </c>
      <c r="T93" s="81">
        <f t="shared" si="34"/>
        <v>0</v>
      </c>
      <c r="U93" s="82">
        <f t="shared" si="34"/>
        <v>0</v>
      </c>
      <c r="V93" s="81">
        <f t="shared" si="34"/>
        <v>0</v>
      </c>
      <c r="W93" s="82">
        <f t="shared" si="34"/>
        <v>0</v>
      </c>
      <c r="X93" s="81">
        <f t="shared" si="34"/>
        <v>0</v>
      </c>
      <c r="Y93" s="82">
        <f t="shared" si="34"/>
        <v>0</v>
      </c>
      <c r="Z93" s="81">
        <f t="shared" si="34"/>
        <v>0</v>
      </c>
      <c r="AA93" s="81">
        <f t="shared" si="34"/>
        <v>0</v>
      </c>
      <c r="AB93" s="100">
        <f t="shared" si="34"/>
        <v>0</v>
      </c>
      <c r="AC93" s="101">
        <f t="shared" si="34"/>
        <v>0</v>
      </c>
      <c r="AD93" s="18"/>
      <c r="AE93" s="18"/>
    </row>
    <row r="94" spans="1:31" s="8" customFormat="1" ht="13.8" thickBot="1" x14ac:dyDescent="0.3">
      <c r="A94" s="86" t="s">
        <v>39</v>
      </c>
      <c r="B94" s="83">
        <f>B30/B31</f>
        <v>0</v>
      </c>
      <c r="C94" s="84">
        <f t="shared" ref="C94:AC94" si="35">C30/C31</f>
        <v>0</v>
      </c>
      <c r="D94" s="83">
        <f t="shared" si="35"/>
        <v>0</v>
      </c>
      <c r="E94" s="84">
        <f t="shared" si="35"/>
        <v>0</v>
      </c>
      <c r="F94" s="83">
        <f t="shared" si="35"/>
        <v>0</v>
      </c>
      <c r="G94" s="84">
        <f t="shared" si="35"/>
        <v>0</v>
      </c>
      <c r="H94" s="83">
        <f t="shared" si="35"/>
        <v>0</v>
      </c>
      <c r="I94" s="84">
        <f t="shared" si="35"/>
        <v>0</v>
      </c>
      <c r="J94" s="83">
        <f t="shared" si="35"/>
        <v>0</v>
      </c>
      <c r="K94" s="84">
        <f t="shared" si="35"/>
        <v>0</v>
      </c>
      <c r="L94" s="83">
        <f t="shared" si="35"/>
        <v>0</v>
      </c>
      <c r="M94" s="84">
        <f t="shared" si="35"/>
        <v>0</v>
      </c>
      <c r="N94" s="83">
        <f t="shared" si="35"/>
        <v>0</v>
      </c>
      <c r="O94" s="84">
        <f t="shared" si="35"/>
        <v>0</v>
      </c>
      <c r="P94" s="83">
        <f t="shared" si="35"/>
        <v>0</v>
      </c>
      <c r="Q94" s="84">
        <f t="shared" si="35"/>
        <v>0</v>
      </c>
      <c r="R94" s="83">
        <f t="shared" si="35"/>
        <v>0</v>
      </c>
      <c r="S94" s="84">
        <f t="shared" si="35"/>
        <v>0</v>
      </c>
      <c r="T94" s="83">
        <f t="shared" si="35"/>
        <v>0</v>
      </c>
      <c r="U94" s="84">
        <f t="shared" si="35"/>
        <v>0</v>
      </c>
      <c r="V94" s="83">
        <f t="shared" si="35"/>
        <v>0</v>
      </c>
      <c r="W94" s="84">
        <f t="shared" si="35"/>
        <v>0</v>
      </c>
      <c r="X94" s="83">
        <f t="shared" si="35"/>
        <v>0</v>
      </c>
      <c r="Y94" s="84">
        <f t="shared" si="35"/>
        <v>0</v>
      </c>
      <c r="Z94" s="83">
        <f t="shared" si="35"/>
        <v>0</v>
      </c>
      <c r="AA94" s="83">
        <f t="shared" si="35"/>
        <v>0</v>
      </c>
      <c r="AB94" s="102">
        <f t="shared" si="35"/>
        <v>0</v>
      </c>
      <c r="AC94" s="103">
        <f t="shared" si="35"/>
        <v>0</v>
      </c>
      <c r="AD94" s="18"/>
      <c r="AE94" s="18"/>
    </row>
    <row r="95" spans="1:31" s="8" customFormat="1" ht="14.4" thickTop="1" thickBot="1" x14ac:dyDescent="0.3">
      <c r="A95" s="9" t="s">
        <v>13</v>
      </c>
      <c r="B95" s="77">
        <f>SUM(B71:B94)</f>
        <v>1</v>
      </c>
      <c r="C95" s="78">
        <f t="shared" ref="C95:AC95" si="36">SUM(C71:C94)</f>
        <v>1</v>
      </c>
      <c r="D95" s="77">
        <f t="shared" si="36"/>
        <v>0.99999999999999989</v>
      </c>
      <c r="E95" s="78">
        <f t="shared" si="36"/>
        <v>1</v>
      </c>
      <c r="F95" s="77">
        <f t="shared" si="36"/>
        <v>1</v>
      </c>
      <c r="G95" s="78">
        <f t="shared" si="36"/>
        <v>1</v>
      </c>
      <c r="H95" s="77">
        <f t="shared" si="36"/>
        <v>1.0000000000000002</v>
      </c>
      <c r="I95" s="78">
        <f t="shared" si="36"/>
        <v>1</v>
      </c>
      <c r="J95" s="77">
        <f t="shared" si="36"/>
        <v>1</v>
      </c>
      <c r="K95" s="77">
        <f t="shared" si="36"/>
        <v>1.0000000000000002</v>
      </c>
      <c r="L95" s="77">
        <f t="shared" si="36"/>
        <v>1</v>
      </c>
      <c r="M95" s="78">
        <f t="shared" si="36"/>
        <v>1.0000000000000002</v>
      </c>
      <c r="N95" s="77">
        <f t="shared" si="36"/>
        <v>1</v>
      </c>
      <c r="O95" s="78">
        <f t="shared" si="36"/>
        <v>0.99999999999999978</v>
      </c>
      <c r="P95" s="77">
        <f t="shared" si="36"/>
        <v>1</v>
      </c>
      <c r="Q95" s="78">
        <f t="shared" si="36"/>
        <v>1</v>
      </c>
      <c r="R95" s="77">
        <f t="shared" si="36"/>
        <v>1</v>
      </c>
      <c r="S95" s="78">
        <f t="shared" si="36"/>
        <v>1</v>
      </c>
      <c r="T95" s="77">
        <f t="shared" si="36"/>
        <v>1</v>
      </c>
      <c r="U95" s="78">
        <f t="shared" si="36"/>
        <v>1.0000000000000002</v>
      </c>
      <c r="V95" s="77">
        <f t="shared" si="36"/>
        <v>1</v>
      </c>
      <c r="W95" s="78">
        <f t="shared" si="36"/>
        <v>1.0000000000000002</v>
      </c>
      <c r="X95" s="77">
        <f t="shared" si="36"/>
        <v>0.99999999999999978</v>
      </c>
      <c r="Y95" s="78">
        <f t="shared" si="36"/>
        <v>1.0000000000000002</v>
      </c>
      <c r="Z95" s="77">
        <f t="shared" si="36"/>
        <v>1</v>
      </c>
      <c r="AA95" s="77">
        <f t="shared" si="36"/>
        <v>1</v>
      </c>
      <c r="AB95" s="77">
        <f t="shared" si="36"/>
        <v>1</v>
      </c>
      <c r="AC95" s="79">
        <f t="shared" si="36"/>
        <v>1</v>
      </c>
      <c r="AD95" s="80"/>
    </row>
    <row r="96" spans="1:31" ht="13.8" thickTop="1" x14ac:dyDescent="0.25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zoomScale="90" zoomScaleNormal="90" zoomScaleSheetLayoutView="90" zoomScalePageLayoutView="93" workbookViewId="0">
      <selection activeCell="W5" sqref="W5"/>
    </sheetView>
  </sheetViews>
  <sheetFormatPr defaultColWidth="8.88671875" defaultRowHeight="13.2" x14ac:dyDescent="0.25"/>
  <cols>
    <col min="1" max="1" width="8.88671875" style="149"/>
    <col min="2" max="2" width="10.6640625" style="149" customWidth="1"/>
    <col min="3" max="3" width="27.33203125" style="149" customWidth="1"/>
    <col min="4" max="5" width="18.6640625" style="149" bestFit="1" customWidth="1"/>
    <col min="6" max="6" width="14.33203125" style="149" bestFit="1" customWidth="1"/>
    <col min="7" max="8" width="8.88671875" style="149" customWidth="1"/>
    <col min="9" max="9" width="11.88671875" style="294" bestFit="1" customWidth="1"/>
    <col min="10" max="11" width="8.88671875" style="149"/>
    <col min="12" max="12" width="9.33203125" style="149" bestFit="1" customWidth="1"/>
    <col min="13" max="16384" width="8.88671875" style="149"/>
  </cols>
  <sheetData>
    <row r="1" spans="1:15" ht="18" x14ac:dyDescent="0.35">
      <c r="C1" s="317" t="s">
        <v>83</v>
      </c>
      <c r="D1" s="317"/>
      <c r="E1" s="317"/>
      <c r="F1" s="206"/>
    </row>
    <row r="2" spans="1:15" ht="18" x14ac:dyDescent="0.35">
      <c r="C2" s="317" t="s">
        <v>57</v>
      </c>
      <c r="D2" s="317"/>
      <c r="E2" s="317"/>
      <c r="F2" s="206"/>
    </row>
    <row r="3" spans="1:15" ht="18" x14ac:dyDescent="0.35">
      <c r="C3" s="318">
        <f>Daily!A5</f>
        <v>45139</v>
      </c>
      <c r="D3" s="318"/>
      <c r="E3" s="318"/>
      <c r="F3" s="207"/>
    </row>
    <row r="4" spans="1:15" ht="13.8" thickBot="1" x14ac:dyDescent="0.3">
      <c r="C4" s="150"/>
      <c r="D4" s="150"/>
      <c r="E4" s="150"/>
      <c r="F4" s="150"/>
    </row>
    <row r="5" spans="1:15" ht="14.4" thickTop="1" x14ac:dyDescent="0.25">
      <c r="A5" s="151"/>
      <c r="B5" s="151"/>
      <c r="C5" s="313" t="s">
        <v>58</v>
      </c>
      <c r="D5" s="313" t="s">
        <v>59</v>
      </c>
      <c r="E5" s="315" t="s">
        <v>60</v>
      </c>
      <c r="F5" s="208"/>
      <c r="G5" s="149" t="s">
        <v>81</v>
      </c>
    </row>
    <row r="6" spans="1:15" ht="14.4" thickBot="1" x14ac:dyDescent="0.3">
      <c r="A6" s="152"/>
      <c r="B6" s="152"/>
      <c r="C6" s="314"/>
      <c r="D6" s="314"/>
      <c r="E6" s="316"/>
      <c r="F6" s="208"/>
    </row>
    <row r="7" spans="1:15" ht="18" thickTop="1" x14ac:dyDescent="0.25">
      <c r="A7" s="151"/>
      <c r="B7" s="151"/>
      <c r="C7" s="221">
        <f>Daily!A5</f>
        <v>45139</v>
      </c>
      <c r="D7" s="259">
        <f>IF(Daily!AB33=0,"",Daily!AB33)</f>
        <v>397582</v>
      </c>
      <c r="E7" s="260">
        <f>IF(Daily!AC33=0,"",Daily!AC33)</f>
        <v>396481</v>
      </c>
      <c r="F7" s="205"/>
      <c r="G7" s="202">
        <f>IF(D7="",0,IF(WEEKDAY(C7,2)=7,3,IF(I7="H",3,IF(WEEKDAY(C7,2)=6,2,1))))</f>
        <v>1</v>
      </c>
      <c r="J7" s="202"/>
      <c r="K7" s="202"/>
      <c r="L7" s="202"/>
      <c r="M7" s="202"/>
      <c r="O7" s="202"/>
    </row>
    <row r="8" spans="1:15" ht="17.399999999999999" x14ac:dyDescent="0.25">
      <c r="A8" s="151"/>
      <c r="B8" s="151"/>
      <c r="C8" s="222">
        <f>C7+1</f>
        <v>45140</v>
      </c>
      <c r="D8" s="223">
        <f>IF(Daily!AB64=0,"",Daily!AB64)</f>
        <v>406040</v>
      </c>
      <c r="E8" s="224">
        <f>Daily!AC64</f>
        <v>404965</v>
      </c>
      <c r="F8" s="205"/>
      <c r="G8" s="202">
        <f t="shared" ref="G8:G36" si="0">IF(D8="",0,IF(WEEKDAY(C8,2)=7,3,IF(H8="H",3,IF(WEEKDAY(C8,2)=6,2,1))))</f>
        <v>1</v>
      </c>
      <c r="J8" s="202"/>
      <c r="K8" s="202"/>
      <c r="L8" s="202"/>
      <c r="M8" s="202"/>
      <c r="O8" s="202"/>
    </row>
    <row r="9" spans="1:15" ht="17.399999999999999" x14ac:dyDescent="0.25">
      <c r="A9" s="151"/>
      <c r="B9" s="151"/>
      <c r="C9" s="222">
        <f>C7+2</f>
        <v>45141</v>
      </c>
      <c r="D9" s="223">
        <f>IF(Daily!AB95=0,"",Daily!AB95)</f>
        <v>393006</v>
      </c>
      <c r="E9" s="224">
        <f>IF(Daily!AC95=0,"",Daily!AC95)</f>
        <v>391776</v>
      </c>
      <c r="F9" s="205"/>
      <c r="G9" s="202">
        <f t="shared" si="0"/>
        <v>1</v>
      </c>
      <c r="J9" s="202"/>
      <c r="K9" s="202"/>
      <c r="L9" s="202"/>
      <c r="M9" s="202"/>
      <c r="O9" s="202"/>
    </row>
    <row r="10" spans="1:15" ht="17.399999999999999" x14ac:dyDescent="0.25">
      <c r="A10" s="151"/>
      <c r="B10" s="151"/>
      <c r="C10" s="222">
        <f>C7+3</f>
        <v>45142</v>
      </c>
      <c r="D10" s="223">
        <f>IF(Daily!AB126=0,"",Daily!AB126)</f>
        <v>416874</v>
      </c>
      <c r="E10" s="224">
        <f>IF(Daily!AC126=0,"",Daily!AC126)</f>
        <v>415605</v>
      </c>
      <c r="F10" s="205"/>
      <c r="G10" s="202">
        <f t="shared" si="0"/>
        <v>1</v>
      </c>
      <c r="J10" s="202"/>
      <c r="K10" s="202"/>
      <c r="L10" s="202"/>
      <c r="M10" s="202"/>
      <c r="O10" s="202"/>
    </row>
    <row r="11" spans="1:15" ht="17.399999999999999" x14ac:dyDescent="0.25">
      <c r="A11" s="151"/>
      <c r="B11" s="151"/>
      <c r="C11" s="222">
        <f>C7+4</f>
        <v>45143</v>
      </c>
      <c r="D11" s="223">
        <f>IF(Daily!AB157=0,"",Daily!AB157)</f>
        <v>329887</v>
      </c>
      <c r="E11" s="224">
        <f>IF(Daily!AC157=0,"",Daily!AC157)</f>
        <v>328756</v>
      </c>
      <c r="F11" s="205"/>
      <c r="G11" s="202">
        <f t="shared" si="0"/>
        <v>2</v>
      </c>
      <c r="J11" s="202"/>
      <c r="K11" s="202"/>
      <c r="L11" s="202"/>
      <c r="M11" s="202"/>
      <c r="O11" s="202"/>
    </row>
    <row r="12" spans="1:15" ht="17.399999999999999" x14ac:dyDescent="0.25">
      <c r="A12" s="151"/>
      <c r="B12" s="151"/>
      <c r="C12" s="222">
        <f>C7+5</f>
        <v>45144</v>
      </c>
      <c r="D12" s="223">
        <f>IF(Daily!AB188=0,"",Daily!AB188)</f>
        <v>247938</v>
      </c>
      <c r="E12" s="224">
        <f>IF(Daily!AC188=0,"",Daily!AC188)</f>
        <v>246948</v>
      </c>
      <c r="F12" s="205"/>
      <c r="G12" s="202">
        <f t="shared" si="0"/>
        <v>3</v>
      </c>
      <c r="J12" s="202"/>
      <c r="K12" s="202"/>
      <c r="L12" s="202"/>
      <c r="M12" s="202"/>
      <c r="O12" s="202"/>
    </row>
    <row r="13" spans="1:15" ht="17.399999999999999" x14ac:dyDescent="0.25">
      <c r="A13" s="151"/>
      <c r="B13" s="151"/>
      <c r="C13" s="222">
        <f>C7+6</f>
        <v>45145</v>
      </c>
      <c r="D13" s="223">
        <f>IF(Daily!AB219=0,"",Daily!AB219)</f>
        <v>421613</v>
      </c>
      <c r="E13" s="224">
        <f>IF(Daily!AC219=0,"",Daily!AC219)</f>
        <v>420290</v>
      </c>
      <c r="F13" s="205"/>
      <c r="G13" s="202">
        <f t="shared" si="0"/>
        <v>1</v>
      </c>
      <c r="J13" s="202"/>
      <c r="K13" s="202"/>
      <c r="L13" s="202"/>
      <c r="M13" s="202"/>
      <c r="O13" s="202"/>
    </row>
    <row r="14" spans="1:15" ht="17.399999999999999" x14ac:dyDescent="0.25">
      <c r="A14" s="151"/>
      <c r="B14" s="151"/>
      <c r="C14" s="222">
        <f>C7+7</f>
        <v>45146</v>
      </c>
      <c r="D14" s="223">
        <f>IF(Daily!AB250=0,"",Daily!AB250)</f>
        <v>421398</v>
      </c>
      <c r="E14" s="224">
        <f>IF(Daily!AC250=0,"",Daily!AC250)</f>
        <v>420091</v>
      </c>
      <c r="F14" s="205"/>
      <c r="G14" s="202">
        <f t="shared" si="0"/>
        <v>1</v>
      </c>
      <c r="J14" s="202"/>
      <c r="K14" s="202"/>
      <c r="L14" s="202"/>
      <c r="M14" s="202"/>
      <c r="O14" s="202"/>
    </row>
    <row r="15" spans="1:15" ht="17.399999999999999" x14ac:dyDescent="0.25">
      <c r="A15" s="151"/>
      <c r="B15" s="151"/>
      <c r="C15" s="222">
        <f>C7+8</f>
        <v>45147</v>
      </c>
      <c r="D15" s="224">
        <f>IF(Daily!AB281=0,"",Daily!AB281)</f>
        <v>420445</v>
      </c>
      <c r="E15" s="224">
        <f>IF(Daily!AC281=0,"",Daily!AC281)</f>
        <v>419333</v>
      </c>
      <c r="F15" s="205"/>
      <c r="G15" s="202">
        <f t="shared" si="0"/>
        <v>1</v>
      </c>
      <c r="J15" s="202"/>
      <c r="K15" s="202"/>
      <c r="L15" s="202"/>
      <c r="M15" s="202"/>
      <c r="O15" s="202"/>
    </row>
    <row r="16" spans="1:15" ht="17.399999999999999" x14ac:dyDescent="0.25">
      <c r="A16" s="151"/>
      <c r="B16" s="151"/>
      <c r="C16" s="222">
        <f>C7+9</f>
        <v>45148</v>
      </c>
      <c r="D16" s="223">
        <f>IF(Daily!AB312=0,"",Daily!AB312)</f>
        <v>420987</v>
      </c>
      <c r="E16" s="224">
        <f>IF(Daily!AC312=0,"",Daily!AC312)</f>
        <v>419839</v>
      </c>
      <c r="F16" s="205"/>
      <c r="G16" s="202">
        <f t="shared" si="0"/>
        <v>1</v>
      </c>
      <c r="J16" s="202"/>
      <c r="K16" s="202"/>
      <c r="L16" s="202"/>
      <c r="M16" s="202"/>
      <c r="O16" s="202"/>
    </row>
    <row r="17" spans="1:15" ht="17.399999999999999" x14ac:dyDescent="0.25">
      <c r="A17" s="151"/>
      <c r="B17" s="151"/>
      <c r="C17" s="222">
        <f>C7+10</f>
        <v>45149</v>
      </c>
      <c r="D17" s="223">
        <f>IF(Daily!AB343=0,"",Daily!AB343)</f>
        <v>428623</v>
      </c>
      <c r="E17" s="224">
        <f>IF(Daily!AC343=0,"",Daily!AC343)</f>
        <v>427178</v>
      </c>
      <c r="F17" s="205"/>
      <c r="G17" s="202">
        <f t="shared" si="0"/>
        <v>1</v>
      </c>
      <c r="J17" s="202"/>
      <c r="K17" s="202"/>
      <c r="L17" s="202"/>
      <c r="M17" s="202"/>
      <c r="O17" s="202"/>
    </row>
    <row r="18" spans="1:15" ht="17.399999999999999" x14ac:dyDescent="0.25">
      <c r="A18" s="151"/>
      <c r="B18" s="151"/>
      <c r="C18" s="222">
        <f>C7+11</f>
        <v>45150</v>
      </c>
      <c r="D18" s="223">
        <f>IF(Daily!AB374=0,"",Daily!AB374)</f>
        <v>329803</v>
      </c>
      <c r="E18" s="224">
        <f>IF(Daily!AC374=0,"",Daily!AC374)</f>
        <v>328660</v>
      </c>
      <c r="F18" s="205"/>
      <c r="G18" s="202">
        <f t="shared" si="0"/>
        <v>2</v>
      </c>
      <c r="J18" s="202"/>
      <c r="K18" s="202"/>
      <c r="L18" s="202"/>
      <c r="M18" s="202"/>
      <c r="O18" s="202"/>
    </row>
    <row r="19" spans="1:15" ht="17.399999999999999" x14ac:dyDescent="0.25">
      <c r="A19" s="151"/>
      <c r="B19" s="151"/>
      <c r="C19" s="222">
        <f>C7+12</f>
        <v>45151</v>
      </c>
      <c r="D19" s="223">
        <f>IF(Daily!AB405=0,"",Daily!AB405)</f>
        <v>244809</v>
      </c>
      <c r="E19" s="224">
        <f>IF(Daily!AC405=0,"",Daily!AC405)</f>
        <v>243808</v>
      </c>
      <c r="F19" s="205"/>
      <c r="G19" s="202">
        <f t="shared" si="0"/>
        <v>3</v>
      </c>
      <c r="J19" s="202"/>
      <c r="K19" s="202"/>
      <c r="L19" s="202"/>
      <c r="M19" s="202"/>
      <c r="O19" s="202"/>
    </row>
    <row r="20" spans="1:15" ht="17.399999999999999" x14ac:dyDescent="0.25">
      <c r="A20" s="151"/>
      <c r="B20" s="151"/>
      <c r="C20" s="222">
        <f>C7+13</f>
        <v>45152</v>
      </c>
      <c r="D20" s="223">
        <f>IF(Daily!AB436=0,"",Daily!AB436)</f>
        <v>412424</v>
      </c>
      <c r="E20" s="224">
        <f>IF(Daily!AC436=0,"",Daily!AC436)</f>
        <v>411314</v>
      </c>
      <c r="F20" s="205"/>
      <c r="G20" s="202">
        <f t="shared" si="0"/>
        <v>1</v>
      </c>
      <c r="J20" s="202"/>
      <c r="L20" s="202"/>
      <c r="M20" s="202"/>
      <c r="O20" s="202"/>
    </row>
    <row r="21" spans="1:15" ht="17.399999999999999" x14ac:dyDescent="0.25">
      <c r="A21" s="151"/>
      <c r="B21" s="151"/>
      <c r="C21" s="222">
        <f>C7+14</f>
        <v>45153</v>
      </c>
      <c r="D21" s="223">
        <f>IF(Daily!AB467=0,"",Daily!AB467)</f>
        <v>434696</v>
      </c>
      <c r="E21" s="224">
        <f>IF(Daily!AC467=0,"",Daily!AC467)</f>
        <v>433674</v>
      </c>
      <c r="F21" s="205"/>
      <c r="G21" s="202">
        <f t="shared" si="0"/>
        <v>1</v>
      </c>
      <c r="J21" s="202"/>
      <c r="K21" s="202"/>
      <c r="L21" s="202"/>
      <c r="M21" s="202"/>
      <c r="O21" s="202"/>
    </row>
    <row r="22" spans="1:15" ht="17.399999999999999" x14ac:dyDescent="0.25">
      <c r="A22" s="151"/>
      <c r="B22" s="151"/>
      <c r="C22" s="222">
        <f>C7+15</f>
        <v>45154</v>
      </c>
      <c r="D22" s="223">
        <f>IF(Daily!AB498=0,"",Daily!AB498)</f>
        <v>436388</v>
      </c>
      <c r="E22" s="224">
        <f>IF(Daily!AC498=0,"",Daily!AC498)</f>
        <v>435409</v>
      </c>
      <c r="F22" s="291"/>
      <c r="G22" s="292">
        <f t="shared" si="0"/>
        <v>1</v>
      </c>
      <c r="H22" s="293"/>
      <c r="I22" s="295"/>
      <c r="J22" s="202"/>
      <c r="K22" s="202"/>
      <c r="L22" s="202"/>
      <c r="M22" s="202"/>
      <c r="O22" s="202"/>
    </row>
    <row r="23" spans="1:15" ht="17.399999999999999" x14ac:dyDescent="0.25">
      <c r="A23" s="151"/>
      <c r="B23" s="151"/>
      <c r="C23" s="222">
        <f>C7+16</f>
        <v>45155</v>
      </c>
      <c r="D23" s="223">
        <f>IF(Daily!AB529=0,"",Daily!AB529)</f>
        <v>426037</v>
      </c>
      <c r="E23" s="224">
        <f>IF(Daily!AC529=0,"",Daily!AC529)</f>
        <v>424921</v>
      </c>
      <c r="F23" s="205"/>
      <c r="G23" s="202">
        <f t="shared" si="0"/>
        <v>1</v>
      </c>
      <c r="J23" s="202"/>
      <c r="K23" s="202"/>
      <c r="L23" s="202"/>
      <c r="M23" s="202"/>
      <c r="O23" s="202"/>
    </row>
    <row r="24" spans="1:15" ht="17.399999999999999" x14ac:dyDescent="0.25">
      <c r="A24" s="151"/>
      <c r="B24" s="151"/>
      <c r="C24" s="222">
        <f>C7+17</f>
        <v>45156</v>
      </c>
      <c r="D24" s="223">
        <f>IF(Daily!AB560=0,"",Daily!AB560)</f>
        <v>436178</v>
      </c>
      <c r="E24" s="224">
        <f>IF(Daily!AC560=0,"",Daily!AC560)</f>
        <v>435061</v>
      </c>
      <c r="F24" s="205"/>
      <c r="G24" s="202">
        <f t="shared" si="0"/>
        <v>1</v>
      </c>
      <c r="J24" s="202"/>
      <c r="K24" s="202"/>
      <c r="L24" s="202"/>
      <c r="M24" s="202"/>
      <c r="O24" s="202"/>
    </row>
    <row r="25" spans="1:15" ht="17.399999999999999" x14ac:dyDescent="0.25">
      <c r="A25" s="151"/>
      <c r="B25" s="151"/>
      <c r="C25" s="222">
        <f>C7+18</f>
        <v>45157</v>
      </c>
      <c r="D25" s="223">
        <f>IF(Daily!AB591=0,"",Daily!AB591)</f>
        <v>336539</v>
      </c>
      <c r="E25" s="224">
        <f>IF(Daily!AC591=0,"",Daily!AC591)</f>
        <v>335345</v>
      </c>
      <c r="F25" s="205"/>
      <c r="G25" s="202">
        <f t="shared" si="0"/>
        <v>2</v>
      </c>
      <c r="J25" s="202"/>
      <c r="K25" s="202"/>
      <c r="L25" s="202"/>
      <c r="M25" s="202"/>
      <c r="O25" s="202"/>
    </row>
    <row r="26" spans="1:15" ht="17.399999999999999" x14ac:dyDescent="0.25">
      <c r="A26" s="151"/>
      <c r="B26" s="151"/>
      <c r="C26" s="222">
        <f>C7+19</f>
        <v>45158</v>
      </c>
      <c r="D26" s="223">
        <f>IF(Daily!AB622=0,"",Daily!AB622)</f>
        <v>255167</v>
      </c>
      <c r="E26" s="224">
        <f>IF(Daily!AC622=0,"",Daily!AC622)</f>
        <v>254125</v>
      </c>
      <c r="F26" s="205"/>
      <c r="G26" s="202">
        <f t="shared" si="0"/>
        <v>3</v>
      </c>
      <c r="J26" s="202"/>
      <c r="K26" s="202"/>
      <c r="L26" s="202"/>
      <c r="M26" s="202"/>
      <c r="O26" s="202"/>
    </row>
    <row r="27" spans="1:15" ht="17.399999999999999" x14ac:dyDescent="0.25">
      <c r="A27" s="151"/>
      <c r="B27" s="151"/>
      <c r="C27" s="222">
        <f>C7+20</f>
        <v>45159</v>
      </c>
      <c r="D27" s="223">
        <f>IF(Daily!AB653=0,"",Daily!AB653)</f>
        <v>256336</v>
      </c>
      <c r="E27" s="224">
        <f>IF(Daily!AC653=0,"",Daily!AC653)</f>
        <v>255606</v>
      </c>
      <c r="F27" s="205"/>
      <c r="G27" s="202">
        <f t="shared" si="0"/>
        <v>3</v>
      </c>
      <c r="H27" s="149" t="s">
        <v>87</v>
      </c>
      <c r="J27" s="202"/>
      <c r="K27" s="202"/>
      <c r="L27" s="202"/>
      <c r="M27" s="202"/>
      <c r="O27" s="202"/>
    </row>
    <row r="28" spans="1:15" ht="17.399999999999999" x14ac:dyDescent="0.25">
      <c r="A28" s="151"/>
      <c r="B28" s="151"/>
      <c r="C28" s="222">
        <f>C7+21</f>
        <v>45160</v>
      </c>
      <c r="D28" s="223">
        <f>IF(Daily!AB684=0,"",Daily!AB684)</f>
        <v>450298</v>
      </c>
      <c r="E28" s="224">
        <f>IF(Daily!AC684=0,"",Daily!AC684)</f>
        <v>449021</v>
      </c>
      <c r="F28" s="291"/>
      <c r="G28" s="292">
        <f t="shared" si="0"/>
        <v>1</v>
      </c>
      <c r="H28" s="293"/>
      <c r="I28" s="295"/>
      <c r="K28" s="202"/>
      <c r="L28" s="202"/>
      <c r="M28" s="202"/>
      <c r="O28" s="202"/>
    </row>
    <row r="29" spans="1:15" ht="17.399999999999999" x14ac:dyDescent="0.25">
      <c r="A29" s="151"/>
      <c r="B29" s="151"/>
      <c r="C29" s="222">
        <f>C7+22</f>
        <v>45161</v>
      </c>
      <c r="D29" s="223">
        <f>IF(Daily!AB715=0,"",Daily!AB715)</f>
        <v>435569</v>
      </c>
      <c r="E29" s="224">
        <f>IF(Daily!AC715=0,"",Daily!AC715)</f>
        <v>434394</v>
      </c>
      <c r="F29" s="205"/>
      <c r="G29" s="202">
        <f t="shared" si="0"/>
        <v>1</v>
      </c>
      <c r="K29" s="202"/>
      <c r="L29" s="202"/>
      <c r="M29" s="202"/>
      <c r="O29" s="202"/>
    </row>
    <row r="30" spans="1:15" ht="17.399999999999999" x14ac:dyDescent="0.25">
      <c r="A30" s="151"/>
      <c r="B30" s="151"/>
      <c r="C30" s="222">
        <f>C7+23</f>
        <v>45162</v>
      </c>
      <c r="D30" s="223">
        <f>IF(Daily!AB746=0,"",Daily!AB746)</f>
        <v>429531</v>
      </c>
      <c r="E30" s="224">
        <f>IF(Daily!AC746=0,"",Daily!AC746)</f>
        <v>428486</v>
      </c>
      <c r="F30" s="205"/>
      <c r="G30" s="202">
        <f t="shared" si="0"/>
        <v>1</v>
      </c>
      <c r="K30" s="202"/>
      <c r="L30" s="202"/>
      <c r="M30" s="202"/>
      <c r="O30" s="202"/>
    </row>
    <row r="31" spans="1:15" ht="17.399999999999999" x14ac:dyDescent="0.25">
      <c r="A31" s="151"/>
      <c r="B31" s="151"/>
      <c r="C31" s="222">
        <f>C7+24</f>
        <v>45163</v>
      </c>
      <c r="D31" s="223">
        <f>IF(Daily!AB777=0,"",Daily!AB777)</f>
        <v>389528</v>
      </c>
      <c r="E31" s="224">
        <f>IF(Daily!AC777=0,"",Daily!AC777)</f>
        <v>388631.60000000003</v>
      </c>
      <c r="F31" s="205"/>
      <c r="G31" s="202">
        <f t="shared" si="0"/>
        <v>1</v>
      </c>
      <c r="K31" s="202"/>
      <c r="L31" s="202"/>
      <c r="M31" s="202"/>
      <c r="O31" s="202"/>
    </row>
    <row r="32" spans="1:15" ht="17.399999999999999" x14ac:dyDescent="0.25">
      <c r="A32" s="151"/>
      <c r="B32" s="151"/>
      <c r="C32" s="222">
        <f>C7+25</f>
        <v>45164</v>
      </c>
      <c r="D32" s="223">
        <f>IF(Daily!AB808=0,"",Daily!AB808)</f>
        <v>323170</v>
      </c>
      <c r="E32" s="224">
        <f>IF(Daily!AC808=0,"",Daily!AC808)</f>
        <v>322250.8</v>
      </c>
      <c r="F32" s="205"/>
      <c r="G32" s="202">
        <f t="shared" si="0"/>
        <v>2</v>
      </c>
      <c r="K32" s="202"/>
      <c r="L32" s="202"/>
      <c r="M32" s="202"/>
    </row>
    <row r="33" spans="1:13" ht="17.399999999999999" x14ac:dyDescent="0.25">
      <c r="A33" s="151"/>
      <c r="B33" s="151"/>
      <c r="C33" s="222">
        <f>C7+26</f>
        <v>45165</v>
      </c>
      <c r="D33" s="223">
        <f>IF(Daily!AB839=0,"",Daily!AB839)</f>
        <v>236411</v>
      </c>
      <c r="E33" s="224">
        <f>IF(Daily!AC839=0,"",Daily!AC839)</f>
        <v>235649.9</v>
      </c>
      <c r="F33" s="205"/>
      <c r="G33" s="202">
        <f t="shared" si="0"/>
        <v>3</v>
      </c>
      <c r="K33" s="202"/>
      <c r="M33" s="202"/>
    </row>
    <row r="34" spans="1:13" ht="17.399999999999999" x14ac:dyDescent="0.25">
      <c r="A34" s="151"/>
      <c r="B34" s="151"/>
      <c r="C34" s="222">
        <f>C7+27</f>
        <v>45166</v>
      </c>
      <c r="D34" s="223">
        <f>IF(Daily!AB870=0,"",Daily!AB870)</f>
        <v>247264</v>
      </c>
      <c r="E34" s="224">
        <f>IF(Daily!AC870=0,"",Daily!AC870)</f>
        <v>246656.9</v>
      </c>
      <c r="F34" s="205"/>
      <c r="G34" s="202">
        <f t="shared" si="0"/>
        <v>3</v>
      </c>
      <c r="H34" s="149" t="s">
        <v>87</v>
      </c>
      <c r="K34" s="202"/>
      <c r="M34" s="202"/>
    </row>
    <row r="35" spans="1:13" ht="17.399999999999999" x14ac:dyDescent="0.25">
      <c r="A35" s="151"/>
      <c r="B35" s="151"/>
      <c r="C35" s="222">
        <f>C7+28</f>
        <v>45167</v>
      </c>
      <c r="D35" s="223">
        <f>IF(Daily!AB901=0,"",Daily!AB901)</f>
        <v>435339</v>
      </c>
      <c r="E35" s="224">
        <f>IF(Daily!AC901=0,"",Daily!AC901)</f>
        <v>434250.8</v>
      </c>
      <c r="F35" s="205"/>
      <c r="G35" s="202">
        <f t="shared" si="0"/>
        <v>1</v>
      </c>
      <c r="K35" s="202"/>
      <c r="M35" s="202"/>
    </row>
    <row r="36" spans="1:13" ht="17.399999999999999" x14ac:dyDescent="0.25">
      <c r="A36" s="151"/>
      <c r="B36" s="151"/>
      <c r="C36" s="222">
        <f>C8+28</f>
        <v>45168</v>
      </c>
      <c r="D36" s="223">
        <f>IF(Daily!AB932=0,"",Daily!AB932)</f>
        <v>419073</v>
      </c>
      <c r="E36" s="224">
        <f>IF(Daily!AC932=0,"",Daily!AC932)</f>
        <v>418260.29999999993</v>
      </c>
      <c r="F36" s="291"/>
      <c r="G36" s="292">
        <f t="shared" si="0"/>
        <v>1</v>
      </c>
      <c r="H36" s="293"/>
      <c r="I36" s="295"/>
      <c r="K36" s="202"/>
      <c r="M36" s="202"/>
    </row>
    <row r="37" spans="1:13" ht="18" thickBot="1" x14ac:dyDescent="0.3">
      <c r="A37" s="151"/>
      <c r="B37" s="151"/>
      <c r="C37" s="222">
        <f>C9+28</f>
        <v>45169</v>
      </c>
      <c r="D37" s="223">
        <f>IF(Daily!AB963=0,"",Daily!AB963)</f>
        <v>379052</v>
      </c>
      <c r="E37" s="225">
        <f>IF(Daily!AC963=0,"",Daily!AC963)</f>
        <v>378212.19999999995</v>
      </c>
      <c r="F37" s="291"/>
      <c r="G37" s="292">
        <f t="shared" ref="G37" si="1">IF(D37="",0,IF(WEEKDAY(C37,2)=7,3,IF(H37="H",3,IF(WEEKDAY(C37,2)=6,2,1))))</f>
        <v>1</v>
      </c>
      <c r="H37" s="293"/>
      <c r="I37" s="295"/>
      <c r="M37" s="202"/>
    </row>
    <row r="38" spans="1:13" ht="15" thickTop="1" thickBot="1" x14ac:dyDescent="0.3">
      <c r="A38" s="151"/>
      <c r="B38" s="151"/>
      <c r="C38" s="157" t="s">
        <v>41</v>
      </c>
      <c r="D38" s="201">
        <f>SUM(D7:D37)</f>
        <v>11618005</v>
      </c>
      <c r="E38" s="200">
        <f>SUM(E7:E37)</f>
        <v>11584998.500000002</v>
      </c>
      <c r="F38" s="209"/>
      <c r="G38" s="156"/>
      <c r="H38" s="156"/>
    </row>
    <row r="39" spans="1:13" ht="14.4" thickTop="1" x14ac:dyDescent="0.25">
      <c r="A39" s="153"/>
      <c r="B39" s="154"/>
      <c r="C39" s="155" t="s">
        <v>61</v>
      </c>
      <c r="D39" s="154"/>
      <c r="E39" s="154"/>
      <c r="F39" s="154"/>
    </row>
    <row r="40" spans="1:13" x14ac:dyDescent="0.25">
      <c r="A40" s="153"/>
      <c r="B40" s="154"/>
      <c r="C40" s="154"/>
      <c r="D40" s="154"/>
      <c r="E40" s="154"/>
      <c r="F40" s="154"/>
    </row>
    <row r="41" spans="1:13" ht="13.8" x14ac:dyDescent="0.25">
      <c r="A41" s="153"/>
      <c r="C41" s="159" t="s">
        <v>64</v>
      </c>
      <c r="D41" s="156">
        <f>MAX(D7:D37)</f>
        <v>450298</v>
      </c>
      <c r="E41" s="156">
        <f>MAX(E7:E37)</f>
        <v>449021</v>
      </c>
      <c r="F41" s="156"/>
    </row>
    <row r="42" spans="1:13" ht="16.8" x14ac:dyDescent="0.4">
      <c r="A42" s="153"/>
      <c r="C42" s="159" t="s">
        <v>62</v>
      </c>
      <c r="D42" s="220">
        <f>IF(D38=0,"-",INDEX($C$7:$C$37,MATCH(MAX(D$7:D$37),D$7:D$37,0)))</f>
        <v>45160</v>
      </c>
      <c r="E42" s="220">
        <f>IF(E38=0,"-",INDEX($C$7:$C$37,MATCH(MAX(E$7:E$37),E$7:E$37,0)))</f>
        <v>45160</v>
      </c>
      <c r="F42" s="210"/>
    </row>
    <row r="43" spans="1:13" ht="13.8" x14ac:dyDescent="0.25">
      <c r="A43" s="153"/>
      <c r="C43" s="159" t="s">
        <v>63</v>
      </c>
      <c r="D43" s="156">
        <f>IF(D38=0,0,AVERAGEIF($G$7:$G$37,"&gt;0",D$7:D$37))</f>
        <v>374774.3548387097</v>
      </c>
      <c r="E43" s="156">
        <f>IF(E38=0,0,AVERAGEIF($G$7:$G$37,"&gt;0",E$7:E$37))</f>
        <v>373709.62903225812</v>
      </c>
      <c r="F43" s="156"/>
    </row>
    <row r="44" spans="1:13" ht="13.8" x14ac:dyDescent="0.25">
      <c r="A44" s="153"/>
      <c r="C44" s="159" t="s">
        <v>68</v>
      </c>
      <c r="D44" s="203">
        <f>SUMIF($G$7:$G$37,1,D$7:D$37)</f>
        <v>8810681</v>
      </c>
      <c r="E44" s="203">
        <f>SUMIF($G$7:$G$37,1,E$7:E$37)</f>
        <v>8787192.8999999985</v>
      </c>
      <c r="F44" s="156"/>
    </row>
    <row r="45" spans="1:13" ht="13.8" x14ac:dyDescent="0.25">
      <c r="A45" s="153"/>
      <c r="C45" s="159" t="s">
        <v>65</v>
      </c>
      <c r="D45" s="156">
        <f>IF(D38=0,0,AVERAGEIF($G$7:$G$37,1,D$7:D$37))</f>
        <v>419556.23809523811</v>
      </c>
      <c r="E45" s="156">
        <f>IF(E38=0,0,AVERAGEIF($G$7:$G$37,1,E$7:E$37))</f>
        <v>418437.75714285707</v>
      </c>
      <c r="F45" s="156"/>
    </row>
    <row r="46" spans="1:13" ht="13.8" x14ac:dyDescent="0.25">
      <c r="C46" s="160" t="s">
        <v>66</v>
      </c>
      <c r="D46" s="203">
        <f>SUMIF($G$7:$G$37,2,D$7:D$37)</f>
        <v>1319399</v>
      </c>
      <c r="E46" s="203">
        <f>SUMIF($G$7:$G$37,2,E$7:E$37)</f>
        <v>1315011.8</v>
      </c>
      <c r="F46" s="202"/>
    </row>
    <row r="47" spans="1:13" ht="13.8" x14ac:dyDescent="0.25">
      <c r="C47" s="160" t="s">
        <v>67</v>
      </c>
      <c r="D47" s="156">
        <f>IFERROR(IF(D38=0,0,AVERAGEIF($G$7:$G$37,2,D$7:D$37)),0)</f>
        <v>329849.75</v>
      </c>
      <c r="E47" s="156">
        <f>IFERROR(IF(E38=0,0,AVERAGEIF($G$7:$G$37,2,E$7:E$37)),0)</f>
        <v>328752.95</v>
      </c>
      <c r="F47" s="202"/>
    </row>
    <row r="48" spans="1:13" ht="13.8" x14ac:dyDescent="0.25">
      <c r="C48" s="160" t="s">
        <v>72</v>
      </c>
      <c r="D48" s="203">
        <f>SUMIF($G$7:$G$37,3,D$7:D$37)</f>
        <v>1487925</v>
      </c>
      <c r="E48" s="203">
        <f>SUMIF($G$7:$G$37,3,E$7:E$37)</f>
        <v>1482793.7999999998</v>
      </c>
      <c r="F48" s="211"/>
    </row>
    <row r="49" spans="3:6" ht="13.8" x14ac:dyDescent="0.25">
      <c r="C49" s="160" t="s">
        <v>71</v>
      </c>
      <c r="D49" s="156">
        <f>IFERROR(IF(D38=0,0,AVERAGEIF($G$7:$G$37,3,D$7:D$37)),0)</f>
        <v>247987.5</v>
      </c>
      <c r="E49" s="156">
        <f>IFERROR(IF(E38=0,0,AVERAGEIF($G$7:$G$37,3,E$7:E$37)),0)</f>
        <v>247132.29999999996</v>
      </c>
      <c r="F49" s="211"/>
    </row>
    <row r="50" spans="3:6" ht="13.8" x14ac:dyDescent="0.25">
      <c r="C50" s="160" t="s">
        <v>70</v>
      </c>
      <c r="D50" s="211">
        <f>+D46+D48</f>
        <v>2807324</v>
      </c>
      <c r="E50" s="211">
        <f>+E46+E48</f>
        <v>2797805.5999999996</v>
      </c>
      <c r="F50" s="211"/>
    </row>
    <row r="51" spans="3:6" ht="13.8" x14ac:dyDescent="0.25">
      <c r="C51" s="160" t="s">
        <v>69</v>
      </c>
      <c r="D51" s="204">
        <f>IFERROR(IF(D38=0,0,AVERAGEIF($G7:$G37,"&gt;1",D7:D37)),0)</f>
        <v>280732.40000000002</v>
      </c>
      <c r="E51" s="204">
        <f>IFERROR(IF(E38=0,0,AVERAGEIF($G7:$G37,"&gt;1",E7:E37)),0)</f>
        <v>279780.55999999994</v>
      </c>
      <c r="F51" s="211"/>
    </row>
    <row r="52" spans="3:6" x14ac:dyDescent="0.25">
      <c r="C52" s="161" t="s">
        <v>41</v>
      </c>
      <c r="D52" s="203">
        <f>+D44+D46+D48</f>
        <v>11618005</v>
      </c>
      <c r="E52" s="203">
        <f>+E44+E46+E48</f>
        <v>11584998.5</v>
      </c>
      <c r="F52" s="156"/>
    </row>
    <row r="53" spans="3:6" hidden="1" x14ac:dyDescent="0.25">
      <c r="D53" s="158" t="str">
        <f>IF(Monthly!AB31=D52,"CORRECT","no")</f>
        <v>CORRECT</v>
      </c>
      <c r="E53" s="158" t="str">
        <f>IF(Monthly!AC31=E52,"CORRECT","no")</f>
        <v>CORRECT</v>
      </c>
      <c r="F53" s="158"/>
    </row>
    <row r="54" spans="3:6" hidden="1" x14ac:dyDescent="0.25"/>
    <row r="55" spans="3:6" hidden="1" x14ac:dyDescent="0.25"/>
    <row r="56" spans="3:6" hidden="1" x14ac:dyDescent="0.25"/>
    <row r="57" spans="3:6" hidden="1" x14ac:dyDescent="0.25"/>
    <row r="58" spans="3:6" hidden="1" x14ac:dyDescent="0.25">
      <c r="C58" s="149" t="s">
        <v>73</v>
      </c>
    </row>
    <row r="59" spans="3:6" hidden="1" x14ac:dyDescent="0.25">
      <c r="C59" s="158" t="s">
        <v>74</v>
      </c>
      <c r="D59" s="204">
        <f>AVERAGE(D15,D22,D29,D36)</f>
        <v>427868.75</v>
      </c>
      <c r="E59" s="204">
        <f t="array" ref="E59">AVERAGE(IF(WEEKDAY($C$7:$C$37,2)=1,E$7:E$37))</f>
        <v>333466.72499999998</v>
      </c>
      <c r="F59" s="204"/>
    </row>
    <row r="60" spans="3:6" hidden="1" x14ac:dyDescent="0.25">
      <c r="C60" s="158" t="s">
        <v>75</v>
      </c>
      <c r="D60" s="204">
        <f t="array" ref="D60">AVERAGE(IF(WEEKDAY($C$7:$C$37,2)=2,D$7:D$37))</f>
        <v>427862.6</v>
      </c>
      <c r="E60" s="204">
        <f t="array" ref="E60">AVERAGE(IF(WEEKDAY($C$7:$C$37,2)=2,E$7:E$37))</f>
        <v>426703.55999999994</v>
      </c>
    </row>
    <row r="61" spans="3:6" hidden="1" x14ac:dyDescent="0.25">
      <c r="C61" s="158" t="s">
        <v>76</v>
      </c>
      <c r="D61" s="204">
        <f t="array" ref="D61">AVERAGE(IF(WEEKDAY($C$7:$C$37,2)=3,D$7:D$37))</f>
        <v>423503</v>
      </c>
      <c r="E61" s="204">
        <f t="array" ref="E61">AVERAGE(IF(WEEKDAY($C$7:$C$37,2)=3,E$7:E$37))</f>
        <v>422472.25999999995</v>
      </c>
    </row>
    <row r="62" spans="3:6" hidden="1" x14ac:dyDescent="0.25">
      <c r="C62" s="158" t="s">
        <v>77</v>
      </c>
      <c r="D62" s="204">
        <f t="array" ref="D62">AVERAGE(IF(WEEKDAY($C$7:$C$37,2)=4,D$7:D$37))</f>
        <v>409722.6</v>
      </c>
      <c r="E62" s="204">
        <f t="array" ref="E62">AVERAGE(IF(WEEKDAY($C$7:$C$37,2)=4,E$7:E$37))</f>
        <v>408646.83999999997</v>
      </c>
    </row>
    <row r="63" spans="3:6" hidden="1" x14ac:dyDescent="0.25">
      <c r="C63" s="158" t="s">
        <v>78</v>
      </c>
      <c r="D63" s="204">
        <f t="array" ref="D63">AVERAGE(IF(WEEKDAY($C$7:$C$37,2)=5,D$7:D$37))</f>
        <v>417800.75</v>
      </c>
      <c r="E63" s="204">
        <f t="array" ref="E63">AVERAGE(IF(WEEKDAY($C$7:$C$37,2)=5,E$7:E$37))</f>
        <v>416618.9</v>
      </c>
    </row>
    <row r="64" spans="3:6" hidden="1" x14ac:dyDescent="0.25">
      <c r="C64" s="158" t="s">
        <v>79</v>
      </c>
      <c r="D64" s="204">
        <f>AVERAGEIF($G$7:$G$37,2,D$7:D$37)</f>
        <v>329849.75</v>
      </c>
      <c r="E64" s="204">
        <f>AVERAGEIF($G$7:$G$37,2,E$7:E$37)</f>
        <v>328752.95</v>
      </c>
    </row>
    <row r="65" spans="3:5" hidden="1" x14ac:dyDescent="0.25">
      <c r="C65" s="158" t="s">
        <v>80</v>
      </c>
      <c r="D65" s="204">
        <f>AVERAGEIF($G$7:$G$37,3,D$7:D$37)</f>
        <v>247987.5</v>
      </c>
      <c r="E65" s="204">
        <f>AVERAGEIF($G$7:$G$37,3,E$7:E$37)</f>
        <v>247132.29999999996</v>
      </c>
    </row>
    <row r="68" spans="3:5" x14ac:dyDescent="0.25">
      <c r="C68" s="158"/>
      <c r="D68" s="204"/>
    </row>
    <row r="69" spans="3:5" x14ac:dyDescent="0.25">
      <c r="C69" s="158"/>
      <c r="D69" s="204"/>
    </row>
    <row r="70" spans="3:5" x14ac:dyDescent="0.25">
      <c r="C70" s="158"/>
      <c r="D70" s="204"/>
    </row>
    <row r="71" spans="3:5" x14ac:dyDescent="0.25">
      <c r="C71" s="158"/>
      <c r="D71" s="204"/>
    </row>
    <row r="72" spans="3:5" x14ac:dyDescent="0.25">
      <c r="C72" s="158"/>
      <c r="D72" s="204"/>
    </row>
    <row r="73" spans="3:5" x14ac:dyDescent="0.25">
      <c r="C73" s="158"/>
      <c r="D73" s="204"/>
    </row>
    <row r="74" spans="3:5" x14ac:dyDescent="0.25">
      <c r="C74" s="158"/>
      <c r="D74" s="204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7">
    <cfRule type="expression" dxfId="6" priority="8">
      <formula>$I7="h"</formula>
    </cfRule>
    <cfRule type="expression" dxfId="5" priority="9">
      <formula>$G7&gt;1</formula>
    </cfRule>
  </conditionalFormatting>
  <conditionalFormatting sqref="C8:E37">
    <cfRule type="expression" dxfId="4" priority="4">
      <formula>$H8="h"</formula>
    </cfRule>
    <cfRule type="expression" dxfId="3" priority="5">
      <formula>$G8&gt;1</formula>
    </cfRule>
  </conditionalFormatting>
  <conditionalFormatting sqref="D7:D37 E14 E33">
    <cfRule type="top10" dxfId="2" priority="3" rank="1"/>
  </conditionalFormatting>
  <conditionalFormatting sqref="D15">
    <cfRule type="top10" dxfId="1" priority="1" rank="1"/>
  </conditionalFormatting>
  <conditionalFormatting sqref="E7:E37">
    <cfRule type="top10" dxfId="0" priority="2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9" ma:contentTypeDescription="Create a new document." ma:contentTypeScope="" ma:versionID="d21b169c87de2aba68ce1fc683d1e30e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54433ab409c50607b9ad63c864b80544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4331DFC-C864-4F01-83B0-FCB6A14A5A7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B29C68F-E41C-44A3-B078-BB419BC4051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b0975-54de-45a0-b4f4-21916a06c781"/>
    <ds:schemaRef ds:uri="18e676bd-b7fb-4293-b9be-509c11081a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ACE8FF4-13B2-43E7-9DAE-AB90CCC9A7B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Carl Nixon  D. Ong</cp:lastModifiedBy>
  <cp:lastPrinted>2023-07-09T23:28:12Z</cp:lastPrinted>
  <dcterms:created xsi:type="dcterms:W3CDTF">2007-01-05T06:49:01Z</dcterms:created>
  <dcterms:modified xsi:type="dcterms:W3CDTF">2024-06-03T08:17:26Z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